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50840\Box\11108_10_庁内用\財政係\財政係\06_財政係その他\08_財政状況資料集\R4\23_HP公表（２回目）\"/>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施設類型別ストック情報分析表①" sheetId="19" r:id="rId14"/>
    <sheet name="施設類型別ストック情報分析表②" sheetId="20" r:id="rId15"/>
    <sheet name="公会計指標分析・財政指標組合せ分析表" sheetId="18"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alcChain>
</file>

<file path=xl/sharedStrings.xml><?xml version="1.0" encoding="utf-8"?>
<sst xmlns="http://schemas.openxmlformats.org/spreadsheetml/2006/main" count="1178" uniqueCount="624">
  <si>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</si>
  <si>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</si>
  <si>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</si>
  <si>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</si>
  <si>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</si>
  <si>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</si>
  <si>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</si>
  <si>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</si>
  <si>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</si>
  <si>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</si>
  <si>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</si>
  <si>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</si>
  <si>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</si>
  <si>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</si>
  <si>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</si>
  <si>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</si>
  <si>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</si>
  <si>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</si>
  <si>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</si>
  <si>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</si>
  <si>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</si>
  <si>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</si>
  <si>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</si>
  <si>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</si>
  <si>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</si>
  <si>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</si>
  <si>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</si>
  <si>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</si>
  <si>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</si>
  <si>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</si>
  <si>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</si>
  <si>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</si>
  <si>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</si>
  <si>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</si>
  <si>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</si>
  <si>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</si>
  <si>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</si>
  <si>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</si>
  <si>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</si>
  <si>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</si>
  <si>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</si>
  <si>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</si>
  <si>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</si>
  <si>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</si>
  <si>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</si>
  <si>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</si>
  <si>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</si>
  <si>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</si>
  <si>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</si>
  <si>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</si>
  <si>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</si>
  <si>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</si>
  <si>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</si>
  <si>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</si>
  <si>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</si>
  <si>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</si>
  <si>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</si>
  <si>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</si>
  <si>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</si>
  <si>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</si>
  <si>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</si>
  <si>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</si>
  <si>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</si>
  <si>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</si>
  <si>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</si>
  <si>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</si>
  <si>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</si>
  <si>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</si>
  <si>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</si>
  <si>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</si>
  <si>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</si>
  <si>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</si>
  <si>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</si>
  <si>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</si>
  <si>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</si>
  <si>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</si>
  <si>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</si>
  <si>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</si>
  <si>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</si>
  <si>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</si>
  <si>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</si>
  <si>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</si>
  <si>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</si>
  <si>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</si>
  <si>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</si>
  <si>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</si>
  <si>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</si>
  <si>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</si>
  <si>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</si>
  <si>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</si>
  <si>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</si>
  <si>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</si>
  <si>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</si>
  <si>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</si>
  <si>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</si>
  <si>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</si>
  <si>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</si>
  <si>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</si>
  <si>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坂祝町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</si>
  <si>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</si>
  <si>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</si>
  <si>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</si>
  <si>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</si>
  <si>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</si>
  <si>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</si>
  <si>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</si>
  <si>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</si>
  <si>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</si>
  <si>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</si>
  <si>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</si>
  <si>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</si>
  <si>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</si>
  <si>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</si>
  <si>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</si>
  <si>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</si>
  <si>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</si>
  <si>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</si>
  <si>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</si>
  <si>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</si>
  <si>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</si>
  <si>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</si>
  <si>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</si>
  <si>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</si>
  <si>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</si>
  <si>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</si>
  <si>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</si>
  <si>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</si>
  <si>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</si>
  <si>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</si>
  <si>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</si>
  <si>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</si>
  <si>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</si>
  <si>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</si>
  <si>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</si>
  <si>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</si>
  <si>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</si>
  <si>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</si>
  <si>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</si>
  <si>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</si>
  <si>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</si>
  <si>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</si>
  <si>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</si>
  <si>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</si>
  <si>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</si>
  <si>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</si>
  <si>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</si>
  <si>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</si>
  <si>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</si>
  <si>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</si>
  <si>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</si>
  <si>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</si>
  <si>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</si>
  <si>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</si>
  <si>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</si>
  <si>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</si>
  <si>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</si>
  <si>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</si>
  <si>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</si>
  <si>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</si>
  <si>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</si>
  <si>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</si>
  <si>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</si>
  <si>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</si>
  <si>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</si>
  <si>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</si>
  <si>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</si>
  <si>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</si>
  <si>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</si>
  <si>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</si>
  <si>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</si>
  <si>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</si>
  <si>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</si>
  <si>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</si>
  <si>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</si>
  <si>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</si>
  <si>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</si>
  <si>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</si>
  <si>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</si>
  <si>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</si>
  <si>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</si>
  <si>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</si>
  <si>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</si>
  <si>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</si>
  <si>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</si>
  <si>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</si>
  <si>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</si>
  <si>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</si>
  <si>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</si>
  <si>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</si>
  <si>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</si>
  <si>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</si>
  <si>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</si>
  <si>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</si>
  <si>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</si>
  <si>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</si>
  <si>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</si>
  <si>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</si>
  <si>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</si>
  <si>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</si>
  <si>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</si>
  <si>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</si>
  <si>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</si>
  <si>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</si>
  <si>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</si>
  <si>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</si>
  <si>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</si>
  <si>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</si>
  <si>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</si>
  <si>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</si>
  <si>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</si>
  <si>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</si>
  <si>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</si>
  <si>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</si>
  <si>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</si>
  <si>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</si>
  <si>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</si>
  <si>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</si>
  <si>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岐阜県坂祝町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</si>
  <si>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</si>
  <si>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</si>
  <si>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</si>
  <si>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</si>
  <si>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</si>
  <si>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</si>
  <si>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</si>
  <si>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</si>
  <si>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</si>
  <si>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</si>
  <si>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</si>
  <si>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</si>
  <si>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</si>
  <si>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</si>
  <si>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</si>
  <si>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</si>
  <si>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</si>
  <si>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</si>
  <si>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</si>
  <si>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</si>
  <si>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</si>
  <si>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</si>
  <si>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</si>
  <si>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</si>
  <si>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</si>
  <si>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</si>
  <si>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</si>
  <si>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</si>
  <si>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</si>
  <si>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</si>
  <si>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</si>
  <si>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</si>
  <si>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</si>
  <si>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</si>
  <si>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</si>
  <si>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</si>
  <si>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</si>
  <si>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</si>
  <si>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</si>
  <si>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</si>
  <si>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</si>
  <si>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</si>
  <si>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</si>
  <si>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</si>
  <si>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</si>
  <si>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</si>
  <si>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</si>
  <si>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</si>
  <si>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</si>
  <si>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</si>
  <si>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</si>
  <si>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</si>
  <si>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</si>
  <si>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</si>
  <si>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</si>
  <si>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</si>
  <si>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</si>
  <si>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</si>
  <si>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</si>
  <si>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</si>
  <si>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</si>
  <si>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</si>
  <si>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</si>
  <si>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</si>
  <si>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</si>
  <si>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</si>
  <si>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</si>
  <si>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</si>
  <si>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</si>
  <si>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</si>
  <si>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</si>
  <si>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</si>
  <si>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</si>
  <si>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</si>
  <si>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</si>
  <si>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</si>
  <si>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</si>
  <si>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</si>
  <si>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</si>
  <si>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</si>
  <si>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</si>
  <si>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</si>
  <si>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</si>
  <si>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</si>
  <si>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</si>
  <si>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</si>
  <si>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</si>
  <si>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</si>
  <si>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</si>
  <si>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</si>
  <si>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</si>
  <si>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</si>
  <si>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</si>
  <si>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</si>
  <si>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</si>
  <si>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</si>
  <si>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</si>
  <si>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</si>
  <si>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</si>
  <si>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</si>
  <si>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</si>
  <si>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</si>
  <si>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</si>
  <si>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</si>
  <si>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</si>
  <si>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</si>
  <si>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</si>
  <si>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</si>
  <si>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</si>
  <si>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</si>
  <si>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</si>
  <si>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</si>
  <si>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</si>
  <si>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</si>
  <si>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</si>
  <si>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</si>
  <si>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</si>
  <si>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</si>
  <si>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</si>
  <si>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</si>
  <si>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</si>
  <si>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</si>
  <si>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</si>
  <si>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</si>
  <si>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</si>
  <si>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</si>
  <si>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</si>
  <si>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</si>
  <si>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</si>
  <si>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</si>
  <si>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</si>
  <si>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</si>
  <si>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</si>
  <si>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</si>
  <si>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</si>
  <si>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</si>
  <si>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</si>
  <si>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</si>
  <si>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</si>
  <si>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</si>
  <si>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</si>
  <si>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</si>
  <si>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</si>
  <si>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</si>
  <si>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</si>
  <si>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</si>
  <si>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</si>
  <si>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</si>
  <si>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</si>
  <si>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</si>
  <si>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</si>
  <si>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</si>
  <si>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</si>
  <si>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</si>
  <si>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</si>
  <si>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岐阜県坂祝町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</si>
  <si>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</si>
  <si>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</si>
  <si>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</si>
  <si>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</si>
  <si>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</si>
  <si>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</si>
  <si>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</si>
  <si>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</si>
  <si>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</si>
  <si>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</si>
  <si>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</si>
  <si>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</si>
  <si>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</si>
  <si>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</si>
  <si>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</si>
  <si>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</si>
  <si>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</si>
  <si>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</si>
  <si>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</si>
  <si>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</si>
  <si>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</si>
  <si>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</si>
  <si>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</si>
  <si>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</si>
  <si>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</si>
  <si>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</si>
  <si>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</si>
  <si>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</si>
  <si>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</si>
  <si>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</si>
  <si>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</si>
  <si>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</si>
  <si>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</si>
  <si>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</si>
  <si>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</si>
  <si>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</si>
  <si>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</si>
  <si>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</si>
  <si>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</si>
  <si>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</si>
  <si>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</si>
  <si>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</si>
  <si>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</si>
  <si>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</si>
  <si>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</si>
  <si>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</si>
  <si>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</si>
  <si>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</si>
  <si>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</si>
  <si>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</si>
  <si>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</si>
  <si>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</si>
  <si>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</si>
  <si>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</si>
  <si>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</si>
  <si>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</si>
  <si>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</si>
  <si>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</si>
  <si>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</si>
  <si>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</si>
  <si>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</si>
  <si>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</si>
  <si>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</si>
  <si>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</si>
  <si>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</si>
  <si>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</si>
  <si>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</si>
  <si>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</si>
  <si>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</si>
  <si>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</si>
  <si>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</si>
  <si>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</si>
  <si>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</si>
  <si>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</si>
  <si>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</si>
  <si>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</si>
  <si>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</si>
  <si>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</si>
  <si>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</si>
  <si>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</si>
  <si>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</si>
  <si>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</si>
  <si>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</si>
  <si>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</si>
  <si>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</si>
  <si>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</si>
  <si>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</si>
  <si>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</si>
  <si>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</si>
  <si>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</si>
  <si>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</si>
  <si>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</si>
  <si>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</si>
  <si>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</si>
  <si>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</si>
  <si>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</si>
  <si>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</si>
  <si>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</si>
  <si>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</si>
  <si>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</si>
  <si>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</si>
  <si>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</si>
  <si>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</si>
  <si>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</si>
  <si>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</si>
  <si>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</si>
  <si>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</si>
  <si>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</si>
  <si>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</si>
  <si>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</si>
  <si>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</si>
  <si>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</si>
  <si>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</si>
  <si>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</si>
  <si>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</si>
  <si>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</si>
  <si>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</si>
  <si>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</si>
  <si>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</si>
  <si>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</si>
  <si>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</si>
  <si>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</si>
  <si>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</si>
  <si>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</si>
  <si>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</si>
  <si>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</si>
  <si>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</si>
  <si>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</si>
  <si>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</si>
  <si>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</si>
  <si>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</si>
  <si>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</si>
  <si>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</si>
  <si>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</si>
  <si>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</si>
  <si>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</si>
  <si>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</si>
  <si>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</si>
  <si>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</si>
  <si>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</si>
  <si>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</si>
  <si>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</si>
  <si>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</si>
  <si>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</si>
  <si>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</si>
  <si>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</si>
  <si>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</si>
  <si>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</si>
  <si>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</si>
  <si>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</si>
  <si>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</si>
  <si>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</si>
  <si>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</si>
  <si>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</si>
  <si>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</si>
  <si>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</si>
  <si>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</si>
  <si>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</si>
  <si>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</si>
  <si>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</si>
  <si>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</si>
  <si>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</si>
  <si>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</si>
  <si>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</si>
  <si>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</si>
  <si>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</si>
  <si>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</si>
  <si>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</si>
  <si>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</si>
  <si>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</si>
  <si>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</si>
  <si>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</si>
  <si>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</si>
  <si>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</si>
  <si>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</si>
  <si>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</si>
  <si>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</si>
  <si>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</si>
  <si>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</si>
  <si>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</si>
  <si>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</si>
  <si>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</si>
  <si>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</si>
  <si>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</si>
  <si>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</si>
  <si>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</si>
  <si>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</si>
  <si>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</si>
  <si>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</si>
  <si>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</si>
  <si>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</si>
  <si>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</si>
  <si>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</si>
  <si>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</si>
  <si>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</si>
  <si>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</si>
  <si>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6.34</t>
  </si>
  <si>
    <t>▲ 7.73</t>
  </si>
  <si>
    <t>▲ 3.79</t>
  </si>
  <si>
    <t>水道事業会計</t>
  </si>
  <si>
    <t>一般会計</t>
  </si>
  <si>
    <t>下水道事業会計</t>
  </si>
  <si>
    <t>国民健康保険特別会計</t>
  </si>
  <si>
    <t>後期高齢者医療特別会計</t>
  </si>
  <si>
    <t>介護保険特別会計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</si>
  <si>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</si>
  <si>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</si>
  <si>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</si>
  <si>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</si>
  <si>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</si>
  <si>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</si>
  <si>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</si>
  <si>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</si>
  <si>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基金繰入102</t>
    <rPh sb="0" eb="2">
      <t>キキン</t>
    </rPh>
    <rPh sb="2" eb="4">
      <t>クリイレ</t>
    </rPh>
    <phoneticPr fontId="2"/>
  </si>
  <si>
    <t>-</t>
    <phoneticPr fontId="2"/>
  </si>
  <si>
    <t>-</t>
    <phoneticPr fontId="2"/>
  </si>
  <si>
    <t>基金繰入15</t>
    <phoneticPr fontId="2"/>
  </si>
  <si>
    <t>-</t>
    <phoneticPr fontId="2"/>
  </si>
  <si>
    <t>可茂衛生施設利用組合</t>
    <rPh sb="0" eb="2">
      <t>カモ</t>
    </rPh>
    <rPh sb="2" eb="4">
      <t>エイセイ</t>
    </rPh>
    <rPh sb="4" eb="6">
      <t>シセツ</t>
    </rPh>
    <rPh sb="6" eb="8">
      <t>リヨウ</t>
    </rPh>
    <rPh sb="8" eb="10">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</si>
  <si>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</si>
  <si>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</si>
  <si>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可茂消防事務組合</t>
    <rPh sb="0" eb="2">
      <t>カモ</t>
    </rPh>
    <rPh sb="2" eb="4">
      <t>ショウボウ</t>
    </rPh>
    <rPh sb="4" eb="6">
      <t>ジム</t>
    </rPh>
    <rPh sb="6" eb="8">
      <t>クミアイ</t>
    </rPh>
    <phoneticPr fontId="2"/>
  </si>
  <si>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</si>
  <si>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0" eb="2">
      <t>コウキ</t>
    </rPh>
    <rPh sb="2" eb="5">
      <t>コウレイシャ</t>
    </rPh>
    <rPh sb="5" eb="7">
      <t>イリョウ</t>
    </rPh>
    <rPh sb="7" eb="9">
      <t>レンゴウ</t>
    </rPh>
    <rPh sb="10" eb="12">
      <t>トクベツ</t>
    </rPh>
    <rPh sb="12" eb="14">
      <t>カイケイ</t>
    </rPh>
    <rPh sb="14" eb="15">
      <t>ブン</t>
    </rPh>
    <phoneticPr fontId="2"/>
  </si>
  <si>
    <t>可茂公設地方卸売市場組合</t>
    <rPh sb="0" eb="2">
      <t>カモ</t>
    </rPh>
    <rPh sb="2" eb="4">
      <t>コウセツ</t>
    </rPh>
    <rPh sb="4" eb="6">
      <t>チホウ</t>
    </rPh>
    <rPh sb="6" eb="8">
      <t>オロシウリ</t>
    </rPh>
    <rPh sb="8" eb="10">
      <t>シジョウ</t>
    </rPh>
    <rPh sb="10" eb="12">
      <t>クミアイ</t>
    </rPh>
    <phoneticPr fontId="2"/>
  </si>
  <si>
    <t>法非適用企業</t>
    <rPh sb="0" eb="1">
      <t>ホウ</t>
    </rPh>
    <rPh sb="1" eb="2">
      <t>ヒ</t>
    </rPh>
    <rPh sb="2" eb="4">
      <t>テキヨウ</t>
    </rPh>
    <rPh sb="4" eb="6">
      <t>キギョウ</t>
    </rPh>
    <phoneticPr fontId="2"/>
  </si>
  <si>
    <t>基金繰入169</t>
    <rPh sb="0" eb="2">
      <t>キキン</t>
    </rPh>
    <rPh sb="2" eb="4">
      <t>クリイレ</t>
    </rPh>
    <phoneticPr fontId="2"/>
  </si>
  <si>
    <t>基金繰入20</t>
    <rPh sb="0" eb="2">
      <t>キキン</t>
    </rPh>
    <rPh sb="2" eb="4">
      <t>クリイレ</t>
    </rPh>
    <phoneticPr fontId="2"/>
  </si>
  <si>
    <t>-</t>
    <phoneticPr fontId="2"/>
  </si>
  <si>
    <t>公共施設等整備基金</t>
    <rPh sb="0" eb="2">
      <t>コウキョウ</t>
    </rPh>
    <rPh sb="2" eb="4">
      <t>シセツ</t>
    </rPh>
    <rPh sb="4" eb="5">
      <t>トウ</t>
    </rPh>
    <rPh sb="5" eb="7">
      <t>セイビ</t>
    </rPh>
    <rPh sb="7" eb="9">
      <t>キキン</t>
    </rPh>
    <phoneticPr fontId="5"/>
  </si>
  <si>
    <t>しあわせまちづくり基金</t>
    <rPh sb="9" eb="11">
      <t>キキン</t>
    </rPh>
    <phoneticPr fontId="5"/>
  </si>
  <si>
    <t>教育施設等整備基金</t>
    <rPh sb="0" eb="2">
      <t>キョウイク</t>
    </rPh>
    <rPh sb="2" eb="4">
      <t>シセツ</t>
    </rPh>
    <rPh sb="4" eb="5">
      <t>トウ</t>
    </rPh>
    <rPh sb="5" eb="7">
      <t>セイビ</t>
    </rPh>
    <rPh sb="7" eb="9">
      <t>キキン</t>
    </rPh>
    <phoneticPr fontId="5"/>
  </si>
  <si>
    <t>-</t>
    <phoneticPr fontId="2"/>
  </si>
  <si>
    <t>ふるさと農村活性化対策基金</t>
    <rPh sb="4" eb="6">
      <t>ノウソン</t>
    </rPh>
    <rPh sb="6" eb="9">
      <t>カッセイカ</t>
    </rPh>
    <rPh sb="9" eb="11">
      <t>タイサク</t>
    </rPh>
    <rPh sb="11" eb="13">
      <t>キキン</t>
    </rPh>
    <phoneticPr fontId="5"/>
  </si>
  <si>
    <t>ふるさと応援基金</t>
    <rPh sb="4" eb="6">
      <t>オウエン</t>
    </rPh>
    <rPh sb="6" eb="8">
      <t>キキン</t>
    </rPh>
    <phoneticPr fontId="5"/>
  </si>
  <si>
    <t>-</t>
    <phoneticPr fontId="2"/>
  </si>
  <si>
    <t>-</t>
    <phoneticPr fontId="2"/>
  </si>
  <si>
    <t>職員の状況 (※8)</t>
    <rPh sb="0" eb="2">
      <t>ショクイン</t>
    </rPh>
    <rPh sb="3" eb="5">
      <t>ジョウキョウ</t>
    </rPh>
    <phoneticPr fontId="5"/>
  </si>
  <si>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</si>
  <si>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</si>
  <si>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</si>
  <si>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</si>
  <si>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</si>
  <si>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</si>
  <si>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xml:space="preserve"> 過去の大きな借入の償還終了や、負担金の繰上げ償還等によりH30から実質公債費比率は2.2％にまで下がったが、令和元年以降は特に企業会計、一部事務組合の会計において償還金が増加の一途となり、一般会計においても施設建設や雨水排水対策のための河川改修や道路改修、老朽化に対応する施設改修等、大規模な事業が予定され借入れを活用するため、今後は再び減少に転じる期待は少なく、当分の間、増加が続くことが見込まれる。その中で、できる限り後年への負担を緩やかにできるように、目的基金の活用と積立て、計画的な借入の実施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</si>
  <si>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</si>
  <si>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</si>
  <si>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</si>
  <si>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 充当可能財源が将来負担額を超えているため、将来負担比率は出ていないが、施設の老朽化も進み、今後は大きな借入も予定されているため、安易な基金の取崩しは控え、計画的な借入の実施と目的基金への積立てを可能な範囲で継続実施し、将来負担の急激な上昇を抑えるように努め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</si>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</sst>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38" fillId="0" borderId="81" xfId="20" applyFont="1" applyFill="1" applyBorder="1" applyAlignment="1">
      <alignment horizontal="center" vertical="center"/>
    </xf>
    <xf numFmtId="0" fontId="38" fillId="0" borderId="25" xfId="20" applyFont="1" applyFill="1" applyBorder="1" applyAlignment="1">
      <alignment horizontal="center" vertical="center"/>
    </xf>
    <xf numFmtId="0" fontId="38" fillId="0" borderId="26" xfId="20" applyFont="1" applyFill="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744F-4406-BA0B-311178F0CED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44086</c:v>
                </c:pt>
                <c:pt idx="1">
                  <c:v>41099</c:v>
                </c:pt>
                <c:pt idx="2">
                  <c:v>40760</c:v>
                </c:pt>
                <c:pt idx="3">
                  <c:v>40161</c:v>
                </c:pt>
                <c:pt idx="4">
                  <c:v>51769</c:v>
                </c:pt>
              </c:numCache>
            </c:numRef>
          </c:val>
          <c:smooth val="0"/>
          <c:extLst>
            <c:ext xmlns:c16="http://schemas.microsoft.com/office/drawing/2014/chart" uri="{C3380CC4-5D6E-409C-BE32-E72D297353CC}">
              <c16:uniqueId val="{00000001-744F-4406-BA0B-311178F0CED4}"/>
            </c:ext>
          </c:extLst>
        </c:ser>
        <c:dLbls>
          <c:showLegendKey val="0"/>
          <c:showVal val="0"/>
          <c:showCatName val="0"/>
          <c:showSerName val="0"/>
          <c:showPercent val="0"/>
          <c:showBubbleSize val="0"/>
        </c:dLbls>
        <c:marker val="1"/>
        <c:smooth val="0"/>
        <c:axId val="405553552"/>
        <c:axId val="404169168"/>
      </c:lineChart>
      <c:catAx>
        <c:axId val="4055535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4169168"/>
        <c:crosses val="autoZero"/>
        <c:auto val="1"/>
        <c:lblAlgn val="ctr"/>
        <c:lblOffset val="100"/>
        <c:tickLblSkip val="1"/>
        <c:tickMarkSkip val="1"/>
        <c:noMultiLvlLbl val="0"/>
      </c:catAx>
      <c:valAx>
        <c:axId val="40416916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5553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3.05</c:v>
                </c:pt>
                <c:pt idx="1">
                  <c:v>4.24</c:v>
                </c:pt>
                <c:pt idx="2">
                  <c:v>4.93</c:v>
                </c:pt>
                <c:pt idx="3">
                  <c:v>8.34</c:v>
                </c:pt>
                <c:pt idx="4">
                  <c:v>8.2899999999999991</c:v>
                </c:pt>
              </c:numCache>
            </c:numRef>
          </c:val>
          <c:extLst>
            <c:ext xmlns:c16="http://schemas.microsoft.com/office/drawing/2014/chart" uri="{C3380CC4-5D6E-409C-BE32-E72D297353CC}">
              <c16:uniqueId val="{00000000-288A-459A-B4C3-F46DB857250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52.84</c:v>
                </c:pt>
                <c:pt idx="1">
                  <c:v>43.43</c:v>
                </c:pt>
                <c:pt idx="2">
                  <c:v>39.020000000000003</c:v>
                </c:pt>
                <c:pt idx="3">
                  <c:v>42.02</c:v>
                </c:pt>
                <c:pt idx="4">
                  <c:v>46.11</c:v>
                </c:pt>
              </c:numCache>
            </c:numRef>
          </c:val>
          <c:extLst>
            <c:ext xmlns:c16="http://schemas.microsoft.com/office/drawing/2014/chart" uri="{C3380CC4-5D6E-409C-BE32-E72D297353CC}">
              <c16:uniqueId val="{00000001-288A-459A-B4C3-F46DB8572508}"/>
            </c:ext>
          </c:extLst>
        </c:ser>
        <c:dLbls>
          <c:showLegendKey val="0"/>
          <c:showVal val="0"/>
          <c:showCatName val="0"/>
          <c:showSerName val="0"/>
          <c:showPercent val="0"/>
          <c:showBubbleSize val="0"/>
        </c:dLbls>
        <c:gapWidth val="250"/>
        <c:overlap val="100"/>
        <c:axId val="409927696"/>
        <c:axId val="410590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-6.34</c:v>
                </c:pt>
                <c:pt idx="1">
                  <c:v>-7.73</c:v>
                </c:pt>
                <c:pt idx="2">
                  <c:v>-3.79</c:v>
                </c:pt>
                <c:pt idx="3">
                  <c:v>9.02</c:v>
                </c:pt>
                <c:pt idx="4">
                  <c:v>7.47</c:v>
                </c:pt>
              </c:numCache>
            </c:numRef>
          </c:val>
          <c:smooth val="0"/>
          <c:extLst>
            <c:ext xmlns:c16="http://schemas.microsoft.com/office/drawing/2014/chart" uri="{C3380CC4-5D6E-409C-BE32-E72D297353CC}">
              <c16:uniqueId val="{00000002-288A-459A-B4C3-F46DB8572508}"/>
            </c:ext>
          </c:extLst>
        </c:ser>
        <c:dLbls>
          <c:showLegendKey val="0"/>
          <c:showVal val="0"/>
          <c:showCatName val="0"/>
          <c:showSerName val="0"/>
          <c:showPercent val="0"/>
          <c:showBubbleSize val="0"/>
        </c:dLbls>
        <c:marker val="1"/>
        <c:smooth val="0"/>
        <c:axId val="409927696"/>
        <c:axId val="410590632"/>
      </c:lineChart>
      <c:catAx>
        <c:axId val="409927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0590632"/>
        <c:crosses val="autoZero"/>
        <c:auto val="1"/>
        <c:lblAlgn val="ctr"/>
        <c:lblOffset val="100"/>
        <c:tickLblSkip val="1"/>
        <c:tickMarkSkip val="1"/>
        <c:noMultiLvlLbl val="0"/>
      </c:catAx>
      <c:valAx>
        <c:axId val="410590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9927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0.87</c:v>
                </c:pt>
                <c:pt idx="2">
                  <c:v>#N/A</c:v>
                </c:pt>
                <c:pt idx="3">
                  <c:v>1.7</c:v>
                </c:pt>
                <c:pt idx="4">
                  <c:v>0</c:v>
                </c:pt>
                <c:pt idx="5">
                  <c:v>0</c:v>
                </c:pt>
                <c:pt idx="6">
                  <c:v>0</c:v>
                </c:pt>
                <c:pt idx="7">
                  <c:v>0</c:v>
                </c:pt>
                <c:pt idx="8">
                  <c:v>0</c:v>
                </c:pt>
                <c:pt idx="9">
                  <c:v>0</c:v>
                </c:pt>
              </c:numCache>
            </c:numRef>
          </c:val>
          <c:extLst>
            <c:ext xmlns:c16="http://schemas.microsoft.com/office/drawing/2014/chart" uri="{C3380CC4-5D6E-409C-BE32-E72D297353CC}">
              <c16:uniqueId val="{00000000-88F9-4B9A-88A0-47D99ED902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8F9-4B9A-88A0-47D99ED902E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8F9-4B9A-88A0-47D99ED902E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8F9-4B9A-88A0-47D99ED902E8}"/>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1.27</c:v>
                </c:pt>
                <c:pt idx="2">
                  <c:v>#N/A</c:v>
                </c:pt>
                <c:pt idx="3">
                  <c:v>1.34</c:v>
                </c:pt>
                <c:pt idx="4">
                  <c:v>#N/A</c:v>
                </c:pt>
                <c:pt idx="5">
                  <c:v>0.72</c:v>
                </c:pt>
                <c:pt idx="6">
                  <c:v>#N/A</c:v>
                </c:pt>
                <c:pt idx="7">
                  <c:v>0.62</c:v>
                </c:pt>
                <c:pt idx="8">
                  <c:v>#N/A</c:v>
                </c:pt>
                <c:pt idx="9">
                  <c:v>0.06</c:v>
                </c:pt>
              </c:numCache>
            </c:numRef>
          </c:val>
          <c:extLst>
            <c:ext xmlns:c16="http://schemas.microsoft.com/office/drawing/2014/chart" uri="{C3380CC4-5D6E-409C-BE32-E72D297353CC}">
              <c16:uniqueId val="{00000004-88F9-4B9A-88A0-47D99ED902E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0.11</c:v>
                </c:pt>
                <c:pt idx="2">
                  <c:v>#N/A</c:v>
                </c:pt>
                <c:pt idx="3">
                  <c:v>0.1</c:v>
                </c:pt>
                <c:pt idx="4">
                  <c:v>#N/A</c:v>
                </c:pt>
                <c:pt idx="5">
                  <c:v>0.1</c:v>
                </c:pt>
                <c:pt idx="6">
                  <c:v>#N/A</c:v>
                </c:pt>
                <c:pt idx="7">
                  <c:v>0.14000000000000001</c:v>
                </c:pt>
                <c:pt idx="8">
                  <c:v>#N/A</c:v>
                </c:pt>
                <c:pt idx="9">
                  <c:v>0.1</c:v>
                </c:pt>
              </c:numCache>
            </c:numRef>
          </c:val>
          <c:extLst>
            <c:ext xmlns:c16="http://schemas.microsoft.com/office/drawing/2014/chart" uri="{C3380CC4-5D6E-409C-BE32-E72D297353CC}">
              <c16:uniqueId val="{00000005-88F9-4B9A-88A0-47D99ED902E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6.66</c:v>
                </c:pt>
                <c:pt idx="2">
                  <c:v>#N/A</c:v>
                </c:pt>
                <c:pt idx="3">
                  <c:v>7.17</c:v>
                </c:pt>
                <c:pt idx="4">
                  <c:v>#N/A</c:v>
                </c:pt>
                <c:pt idx="5">
                  <c:v>3.31</c:v>
                </c:pt>
                <c:pt idx="6">
                  <c:v>#N/A</c:v>
                </c:pt>
                <c:pt idx="7">
                  <c:v>4.18</c:v>
                </c:pt>
                <c:pt idx="8">
                  <c:v>#N/A</c:v>
                </c:pt>
                <c:pt idx="9">
                  <c:v>3.72</c:v>
                </c:pt>
              </c:numCache>
            </c:numRef>
          </c:val>
          <c:extLst>
            <c:ext xmlns:c16="http://schemas.microsoft.com/office/drawing/2014/chart" uri="{C3380CC4-5D6E-409C-BE32-E72D297353CC}">
              <c16:uniqueId val="{00000006-88F9-4B9A-88A0-47D99ED902E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6.63</c:v>
                </c:pt>
                <c:pt idx="6">
                  <c:v>#N/A</c:v>
                </c:pt>
                <c:pt idx="7">
                  <c:v>8.42</c:v>
                </c:pt>
                <c:pt idx="8">
                  <c:v>#N/A</c:v>
                </c:pt>
                <c:pt idx="9">
                  <c:v>4.92</c:v>
                </c:pt>
              </c:numCache>
            </c:numRef>
          </c:val>
          <c:extLst>
            <c:ext xmlns:c16="http://schemas.microsoft.com/office/drawing/2014/chart" uri="{C3380CC4-5D6E-409C-BE32-E72D297353CC}">
              <c16:uniqueId val="{00000007-88F9-4B9A-88A0-47D99ED902E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3.05</c:v>
                </c:pt>
                <c:pt idx="2">
                  <c:v>#N/A</c:v>
                </c:pt>
                <c:pt idx="3">
                  <c:v>4.24</c:v>
                </c:pt>
                <c:pt idx="4">
                  <c:v>#N/A</c:v>
                </c:pt>
                <c:pt idx="5">
                  <c:v>4.93</c:v>
                </c:pt>
                <c:pt idx="6">
                  <c:v>#N/A</c:v>
                </c:pt>
                <c:pt idx="7">
                  <c:v>8.34</c:v>
                </c:pt>
                <c:pt idx="8">
                  <c:v>#N/A</c:v>
                </c:pt>
                <c:pt idx="9">
                  <c:v>8.2799999999999994</c:v>
                </c:pt>
              </c:numCache>
            </c:numRef>
          </c:val>
          <c:extLst>
            <c:ext xmlns:c16="http://schemas.microsoft.com/office/drawing/2014/chart" uri="{C3380CC4-5D6E-409C-BE32-E72D297353CC}">
              <c16:uniqueId val="{00000008-88F9-4B9A-88A0-47D99ED902E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25.12</c:v>
                </c:pt>
                <c:pt idx="2">
                  <c:v>#N/A</c:v>
                </c:pt>
                <c:pt idx="3">
                  <c:v>26.04</c:v>
                </c:pt>
                <c:pt idx="4">
                  <c:v>#N/A</c:v>
                </c:pt>
                <c:pt idx="5">
                  <c:v>27.29</c:v>
                </c:pt>
                <c:pt idx="6">
                  <c:v>#N/A</c:v>
                </c:pt>
                <c:pt idx="7">
                  <c:v>26.76</c:v>
                </c:pt>
                <c:pt idx="8">
                  <c:v>#N/A</c:v>
                </c:pt>
                <c:pt idx="9">
                  <c:v>23.94</c:v>
                </c:pt>
              </c:numCache>
            </c:numRef>
          </c:val>
          <c:extLst>
            <c:ext xmlns:c16="http://schemas.microsoft.com/office/drawing/2014/chart" uri="{C3380CC4-5D6E-409C-BE32-E72D297353CC}">
              <c16:uniqueId val="{00000009-88F9-4B9A-88A0-47D99ED902E8}"/>
            </c:ext>
          </c:extLst>
        </c:ser>
        <c:dLbls>
          <c:showLegendKey val="0"/>
          <c:showVal val="0"/>
          <c:showCatName val="0"/>
          <c:showSerName val="0"/>
          <c:showPercent val="0"/>
          <c:showBubbleSize val="0"/>
        </c:dLbls>
        <c:gapWidth val="150"/>
        <c:overlap val="100"/>
        <c:axId val="410592592"/>
        <c:axId val="410592200"/>
      </c:barChart>
      <c:catAx>
        <c:axId val="410592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0592200"/>
        <c:crosses val="autoZero"/>
        <c:auto val="1"/>
        <c:lblAlgn val="ctr"/>
        <c:lblOffset val="100"/>
        <c:tickLblSkip val="1"/>
        <c:tickMarkSkip val="1"/>
        <c:noMultiLvlLbl val="0"/>
      </c:catAx>
      <c:valAx>
        <c:axId val="410592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592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264</c:v>
                </c:pt>
                <c:pt idx="5">
                  <c:v>265</c:v>
                </c:pt>
                <c:pt idx="8">
                  <c:v>241</c:v>
                </c:pt>
                <c:pt idx="11">
                  <c:v>239</c:v>
                </c:pt>
                <c:pt idx="14">
                  <c:v>245</c:v>
                </c:pt>
              </c:numCache>
            </c:numRef>
          </c:val>
          <c:extLst>
            <c:ext xmlns:c16="http://schemas.microsoft.com/office/drawing/2014/chart" uri="{C3380CC4-5D6E-409C-BE32-E72D297353CC}">
              <c16:uniqueId val="{00000000-3D26-4A6E-90F7-E20FD89B866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D26-4A6E-90F7-E20FD89B866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3D26-4A6E-90F7-E20FD89B866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16</c:v>
                </c:pt>
                <c:pt idx="3">
                  <c:v>7</c:v>
                </c:pt>
                <c:pt idx="6">
                  <c:v>12</c:v>
                </c:pt>
                <c:pt idx="9">
                  <c:v>16</c:v>
                </c:pt>
                <c:pt idx="12">
                  <c:v>21</c:v>
                </c:pt>
              </c:numCache>
            </c:numRef>
          </c:val>
          <c:extLst>
            <c:ext xmlns:c16="http://schemas.microsoft.com/office/drawing/2014/chart" uri="{C3380CC4-5D6E-409C-BE32-E72D297353CC}">
              <c16:uniqueId val="{00000003-3D26-4A6E-90F7-E20FD89B866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52</c:v>
                </c:pt>
                <c:pt idx="3">
                  <c:v>45</c:v>
                </c:pt>
                <c:pt idx="6">
                  <c:v>62</c:v>
                </c:pt>
                <c:pt idx="9">
                  <c:v>58</c:v>
                </c:pt>
                <c:pt idx="12">
                  <c:v>60</c:v>
                </c:pt>
              </c:numCache>
            </c:numRef>
          </c:val>
          <c:extLst>
            <c:ext xmlns:c16="http://schemas.microsoft.com/office/drawing/2014/chart" uri="{C3380CC4-5D6E-409C-BE32-E72D297353CC}">
              <c16:uniqueId val="{00000004-3D26-4A6E-90F7-E20FD89B866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26-4A6E-90F7-E20FD89B866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D26-4A6E-90F7-E20FD89B866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238</c:v>
                </c:pt>
                <c:pt idx="3">
                  <c:v>234</c:v>
                </c:pt>
                <c:pt idx="6">
                  <c:v>231</c:v>
                </c:pt>
                <c:pt idx="9">
                  <c:v>248</c:v>
                </c:pt>
                <c:pt idx="12">
                  <c:v>257</c:v>
                </c:pt>
              </c:numCache>
            </c:numRef>
          </c:val>
          <c:extLst>
            <c:ext xmlns:c16="http://schemas.microsoft.com/office/drawing/2014/chart" uri="{C3380CC4-5D6E-409C-BE32-E72D297353CC}">
              <c16:uniqueId val="{00000007-3D26-4A6E-90F7-E20FD89B866D}"/>
            </c:ext>
          </c:extLst>
        </c:ser>
        <c:dLbls>
          <c:showLegendKey val="0"/>
          <c:showVal val="0"/>
          <c:showCatName val="0"/>
          <c:showSerName val="0"/>
          <c:showPercent val="0"/>
          <c:showBubbleSize val="0"/>
        </c:dLbls>
        <c:gapWidth val="100"/>
        <c:overlap val="100"/>
        <c:axId val="410591416"/>
        <c:axId val="410591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43</c:v>
                </c:pt>
                <c:pt idx="2">
                  <c:v>#N/A</c:v>
                </c:pt>
                <c:pt idx="3">
                  <c:v>#N/A</c:v>
                </c:pt>
                <c:pt idx="4">
                  <c:v>22</c:v>
                </c:pt>
                <c:pt idx="5">
                  <c:v>#N/A</c:v>
                </c:pt>
                <c:pt idx="6">
                  <c:v>#N/A</c:v>
                </c:pt>
                <c:pt idx="7">
                  <c:v>65</c:v>
                </c:pt>
                <c:pt idx="8">
                  <c:v>#N/A</c:v>
                </c:pt>
                <c:pt idx="9">
                  <c:v>#N/A</c:v>
                </c:pt>
                <c:pt idx="10">
                  <c:v>84</c:v>
                </c:pt>
                <c:pt idx="11">
                  <c:v>#N/A</c:v>
                </c:pt>
                <c:pt idx="12">
                  <c:v>#N/A</c:v>
                </c:pt>
                <c:pt idx="13">
                  <c:v>94</c:v>
                </c:pt>
                <c:pt idx="14">
                  <c:v>#N/A</c:v>
                </c:pt>
              </c:numCache>
            </c:numRef>
          </c:val>
          <c:smooth val="0"/>
          <c:extLst>
            <c:ext xmlns:c16="http://schemas.microsoft.com/office/drawing/2014/chart" uri="{C3380CC4-5D6E-409C-BE32-E72D297353CC}">
              <c16:uniqueId val="{00000008-3D26-4A6E-90F7-E20FD89B866D}"/>
            </c:ext>
          </c:extLst>
        </c:ser>
        <c:dLbls>
          <c:showLegendKey val="0"/>
          <c:showVal val="0"/>
          <c:showCatName val="0"/>
          <c:showSerName val="0"/>
          <c:showPercent val="0"/>
          <c:showBubbleSize val="0"/>
        </c:dLbls>
        <c:marker val="1"/>
        <c:smooth val="0"/>
        <c:axId val="410591416"/>
        <c:axId val="410591808"/>
      </c:lineChart>
      <c:catAx>
        <c:axId val="410591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0591808"/>
        <c:crosses val="autoZero"/>
        <c:auto val="1"/>
        <c:lblAlgn val="ctr"/>
        <c:lblOffset val="100"/>
        <c:tickLblSkip val="1"/>
        <c:tickMarkSkip val="1"/>
        <c:noMultiLvlLbl val="0"/>
      </c:catAx>
      <c:valAx>
        <c:axId val="410591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591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2848</c:v>
                </c:pt>
                <c:pt idx="5">
                  <c:v>2747</c:v>
                </c:pt>
                <c:pt idx="8">
                  <c:v>2717</c:v>
                </c:pt>
                <c:pt idx="11">
                  <c:v>2668</c:v>
                </c:pt>
                <c:pt idx="14">
                  <c:v>2611</c:v>
                </c:pt>
              </c:numCache>
            </c:numRef>
          </c:val>
          <c:extLst>
            <c:ext xmlns:c16="http://schemas.microsoft.com/office/drawing/2014/chart" uri="{C3380CC4-5D6E-409C-BE32-E72D297353CC}">
              <c16:uniqueId val="{00000000-060F-4CE0-8742-0E140520CC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c:v>
                </c:pt>
                <c:pt idx="5">
                  <c:v>1</c:v>
                </c:pt>
                <c:pt idx="8">
                  <c:v>0</c:v>
                </c:pt>
                <c:pt idx="11">
                  <c:v>0</c:v>
                </c:pt>
                <c:pt idx="14">
                  <c:v>0</c:v>
                </c:pt>
              </c:numCache>
            </c:numRef>
          </c:val>
          <c:extLst>
            <c:ext xmlns:c16="http://schemas.microsoft.com/office/drawing/2014/chart" uri="{C3380CC4-5D6E-409C-BE32-E72D297353CC}">
              <c16:uniqueId val="{00000001-060F-4CE0-8742-0E140520CC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2045</c:v>
                </c:pt>
                <c:pt idx="5">
                  <c:v>1896</c:v>
                </c:pt>
                <c:pt idx="8">
                  <c:v>1933</c:v>
                </c:pt>
                <c:pt idx="11">
                  <c:v>2059</c:v>
                </c:pt>
                <c:pt idx="14">
                  <c:v>2294</c:v>
                </c:pt>
              </c:numCache>
            </c:numRef>
          </c:val>
          <c:extLst>
            <c:ext xmlns:c16="http://schemas.microsoft.com/office/drawing/2014/chart" uri="{C3380CC4-5D6E-409C-BE32-E72D297353CC}">
              <c16:uniqueId val="{00000002-060F-4CE0-8742-0E140520CC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60F-4CE0-8742-0E140520CC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60F-4CE0-8742-0E140520CC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0F-4CE0-8742-0E140520CC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60F-4CE0-8742-0E140520CC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42</c:v>
                </c:pt>
                <c:pt idx="3">
                  <c:v>110</c:v>
                </c:pt>
                <c:pt idx="6">
                  <c:v>129</c:v>
                </c:pt>
                <c:pt idx="9">
                  <c:v>139</c:v>
                </c:pt>
                <c:pt idx="12">
                  <c:v>141</c:v>
                </c:pt>
              </c:numCache>
            </c:numRef>
          </c:val>
          <c:extLst>
            <c:ext xmlns:c16="http://schemas.microsoft.com/office/drawing/2014/chart" uri="{C3380CC4-5D6E-409C-BE32-E72D297353CC}">
              <c16:uniqueId val="{00000007-060F-4CE0-8742-0E140520CC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527</c:v>
                </c:pt>
                <c:pt idx="3">
                  <c:v>493</c:v>
                </c:pt>
                <c:pt idx="6">
                  <c:v>531</c:v>
                </c:pt>
                <c:pt idx="9">
                  <c:v>647</c:v>
                </c:pt>
                <c:pt idx="12">
                  <c:v>552</c:v>
                </c:pt>
              </c:numCache>
            </c:numRef>
          </c:val>
          <c:extLst>
            <c:ext xmlns:c16="http://schemas.microsoft.com/office/drawing/2014/chart" uri="{C3380CC4-5D6E-409C-BE32-E72D297353CC}">
              <c16:uniqueId val="{00000008-060F-4CE0-8742-0E140520CC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3</c:v>
                </c:pt>
                <c:pt idx="6">
                  <c:v>2</c:v>
                </c:pt>
                <c:pt idx="9">
                  <c:v>1</c:v>
                </c:pt>
                <c:pt idx="12">
                  <c:v>1</c:v>
                </c:pt>
              </c:numCache>
            </c:numRef>
          </c:val>
          <c:extLst>
            <c:ext xmlns:c16="http://schemas.microsoft.com/office/drawing/2014/chart" uri="{C3380CC4-5D6E-409C-BE32-E72D297353CC}">
              <c16:uniqueId val="{00000009-060F-4CE0-8742-0E140520CC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2710</c:v>
                </c:pt>
                <c:pt idx="3">
                  <c:v>2702</c:v>
                </c:pt>
                <c:pt idx="6">
                  <c:v>2733</c:v>
                </c:pt>
                <c:pt idx="9">
                  <c:v>2699</c:v>
                </c:pt>
                <c:pt idx="12">
                  <c:v>2709</c:v>
                </c:pt>
              </c:numCache>
            </c:numRef>
          </c:val>
          <c:extLst>
            <c:ext xmlns:c16="http://schemas.microsoft.com/office/drawing/2014/chart" uri="{C3380CC4-5D6E-409C-BE32-E72D297353CC}">
              <c16:uniqueId val="{0000000A-060F-4CE0-8742-0E140520CC82}"/>
            </c:ext>
          </c:extLst>
        </c:ser>
        <c:dLbls>
          <c:showLegendKey val="0"/>
          <c:showVal val="0"/>
          <c:showCatName val="0"/>
          <c:showSerName val="0"/>
          <c:showPercent val="0"/>
          <c:showBubbleSize val="0"/>
        </c:dLbls>
        <c:gapWidth val="100"/>
        <c:overlap val="100"/>
        <c:axId val="410590240"/>
        <c:axId val="414829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60F-4CE0-8742-0E140520CC82}"/>
            </c:ext>
          </c:extLst>
        </c:ser>
        <c:dLbls>
          <c:showLegendKey val="0"/>
          <c:showVal val="0"/>
          <c:showCatName val="0"/>
          <c:showSerName val="0"/>
          <c:showPercent val="0"/>
          <c:showBubbleSize val="0"/>
        </c:dLbls>
        <c:marker val="1"/>
        <c:smooth val="0"/>
        <c:axId val="410590240"/>
        <c:axId val="414829944"/>
      </c:lineChart>
      <c:catAx>
        <c:axId val="410590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4829944"/>
        <c:crosses val="autoZero"/>
        <c:auto val="1"/>
        <c:lblAlgn val="ctr"/>
        <c:lblOffset val="100"/>
        <c:tickLblSkip val="1"/>
        <c:tickMarkSkip val="1"/>
        <c:noMultiLvlLbl val="0"/>
      </c:catAx>
      <c:valAx>
        <c:axId val="414829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590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868</c:v>
                </c:pt>
                <c:pt idx="1">
                  <c:v>993</c:v>
                </c:pt>
                <c:pt idx="2">
                  <c:v>1170</c:v>
                </c:pt>
              </c:numCache>
            </c:numRef>
          </c:val>
          <c:extLst>
            <c:ext xmlns:c16="http://schemas.microsoft.com/office/drawing/2014/chart" uri="{C3380CC4-5D6E-409C-BE32-E72D297353CC}">
              <c16:uniqueId val="{00000000-C08B-4B38-993F-1DC8D665EF2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101</c:v>
                </c:pt>
                <c:pt idx="1">
                  <c:v>101</c:v>
                </c:pt>
                <c:pt idx="2">
                  <c:v>152</c:v>
                </c:pt>
              </c:numCache>
            </c:numRef>
          </c:val>
          <c:extLst>
            <c:ext xmlns:c16="http://schemas.microsoft.com/office/drawing/2014/chart" uri="{C3380CC4-5D6E-409C-BE32-E72D297353CC}">
              <c16:uniqueId val="{00000001-C08B-4B38-993F-1DC8D665EF2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595</c:v>
                </c:pt>
                <c:pt idx="1">
                  <c:v>596</c:v>
                </c:pt>
                <c:pt idx="2">
                  <c:v>619</c:v>
                </c:pt>
              </c:numCache>
            </c:numRef>
          </c:val>
          <c:extLst>
            <c:ext xmlns:c16="http://schemas.microsoft.com/office/drawing/2014/chart" uri="{C3380CC4-5D6E-409C-BE32-E72D297353CC}">
              <c16:uniqueId val="{00000002-C08B-4B38-993F-1DC8D665EF23}"/>
            </c:ext>
          </c:extLst>
        </c:ser>
        <c:dLbls>
          <c:showLegendKey val="0"/>
          <c:showVal val="0"/>
          <c:showCatName val="0"/>
          <c:showSerName val="0"/>
          <c:showPercent val="0"/>
          <c:showBubbleSize val="0"/>
        </c:dLbls>
        <c:gapWidth val="120"/>
        <c:overlap val="100"/>
        <c:axId val="414835040"/>
        <c:axId val="414835432"/>
      </c:barChart>
      <c:catAx>
        <c:axId val="41483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4835432"/>
        <c:crosses val="autoZero"/>
        <c:auto val="1"/>
        <c:lblAlgn val="ctr"/>
        <c:lblOffset val="100"/>
        <c:tickLblSkip val="1"/>
        <c:tickMarkSkip val="1"/>
        <c:noMultiLvlLbl val="0"/>
      </c:catAx>
      <c:valAx>
        <c:axId val="4148354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4835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{E35F6672-AC3D-42B5-AF25-84B076CE182A}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B3F-4159-BC96-0033B14D578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{2CAF7C5A-834A-4F9A-9CD2-EDF9833F22B1}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B3F-4159-BC96-0033B14D578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{9D0BDAF6-3174-4FC7-877E-F67733D1926C}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B3F-4159-BC96-0033B14D578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{7E313366-B36B-49B9-9795-AA5F5571BEB0}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B3F-4159-BC96-0033B14D578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{253117B8-E311-43D4-BE6E-210C74FDFC9D}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B3F-4159-BC96-0033B14D578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{0D7E0815-45AB-450F-9EDF-0874AC8EEA9F}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B3F-4159-BC96-0033B14D578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{24A41DB4-B78E-4794-901D-BBBDBF1305EE}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B3F-4159-BC96-0033B14D578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{CC9AE89F-00D4-4F70-9650-317EE2AE80F7}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B3F-4159-BC96-0033B14D578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{8981B095-E7B4-4022-B19B-93DC6AE2BE46}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B3F-4159-BC96-0033B14D578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70.400000000000006</c:v>
                </c:pt>
                <c:pt idx="8">
                  <c:v>71.8</c:v>
                </c:pt>
                <c:pt idx="16">
                  <c:v>72.900000000000006</c:v>
                </c:pt>
                <c:pt idx="24">
                  <c:v>74.7</c:v>
                </c:pt>
                <c:pt idx="32">
                  <c:v>75.8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B3F-4159-BC96-0033B14D578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{D02F481C-8DEF-4F7F-B812-7E1FC30DC99F}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B3F-4159-BC96-0033B14D578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{57025161-BE55-4D83-A972-88135AC25E1E}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B3F-4159-BC96-0033B14D578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{16A9A0A7-B967-4EDF-A108-B794228EB87A}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B3F-4159-BC96-0033B14D578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{5E36F71F-258F-4B0C-B7FB-9A661F1CF21C}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B3F-4159-BC96-0033B14D578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{CABE142E-7567-449E-9EB0-ECB96574A580}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B3F-4159-BC96-0033B14D578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{EE610E35-36E8-4BE5-B18D-411F4FCD6B01}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B3F-4159-BC96-0033B14D578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{9EB00CE9-10F9-46B3-9FE1-1970E8918E39}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B3F-4159-BC96-0033B14D578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{144502B5-1660-4953-9773-C4A213D8C3FB}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B3F-4159-BC96-0033B14D578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{7278D5CD-1295-4FAE-B5F7-B95BCB4A4FE7}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B3F-4159-BC96-0033B14D578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59.1</c:v>
                </c:pt>
                <c:pt idx="8">
                  <c:v>61.2</c:v>
                </c:pt>
                <c:pt idx="16">
                  <c:v>62.8</c:v>
                </c:pt>
                <c:pt idx="24">
                  <c:v>64.099999999999994</c:v>
                </c:pt>
                <c:pt idx="32">
                  <c:v>66.3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B3F-4159-BC96-0033B14D578D}"/>
            </c:ext>
          </c:extLst>
        </c:ser>
        <c:dLbls>
          <c:showLegendKey val="0"/>
          <c:showVal val="1"/>
          <c:showCatName val="0"/>
          <c:showSerName val="0"/>
          <c:showPercent val="0"/>
          <c:showBubbleSize val="0"/>
        </c:dLbls>
        <c:axId val="152161328"/>
        <c:axId val="152162896"/>
      </c:scatterChart>
      <c:valAx>
        <c:axId val="152161328"/>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2162896"/>
        <c:crosses val="autoZero"/>
        <c:crossBetween val="midCat"/>
      </c:valAx>
      <c:valAx>
        <c:axId val="152162896"/>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521613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{7A9AC0A6-6F72-4BDD-A3B1-AC2D735B7443}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2E2-4724-9695-3FB0E27CBC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{DA7E6C1D-F017-4D99-BE70-B14590AC5A1C}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2E2-4724-9695-3FB0E27CBC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{216F0B0F-A6EA-48A1-9616-AACD3829724D}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2E2-4724-9695-3FB0E27CBC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{BB73A8A0-DD23-4540-B7B6-BA58F7EEAC93}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2E2-4724-9695-3FB0E27CBC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{F59D9571-1E23-4260-8244-598569A7B5AE}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2E2-4724-9695-3FB0E27CBC37}"/>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{208CFA55-5128-4832-B4EF-778CD496F82E}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2E2-4724-9695-3FB0E27CBC37}"/>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{A397826B-BFAF-4859-AE5A-38025C46A8F5}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2E2-4724-9695-3FB0E27CBC37}"/>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{4B75BD70-F85F-4A2D-84C7-89B013617D93}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2E2-4724-9695-3FB0E27CBC3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{505E0C09-32FC-4A64-91F1-2D94DC9F885D}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2E2-4724-9695-3FB0E27CBC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3.7</c:v>
                </c:pt>
                <c:pt idx="8">
                  <c:v>2.2000000000000002</c:v>
                </c:pt>
                <c:pt idx="16">
                  <c:v>2.2000000000000002</c:v>
                </c:pt>
                <c:pt idx="24">
                  <c:v>2.7</c:v>
                </c:pt>
                <c:pt idx="32">
                  <c:v>3.7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2E2-4724-9695-3FB0E27CBC3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404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{BC36C391-D10B-495E-9645-06F3387FD86F}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2E2-4724-9695-3FB0E27CBC3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{E42FD9BB-26AF-4CCA-99E4-A0CB5372FDCF}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2E2-4724-9695-3FB0E27CBC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{D60235C5-FF8E-40F0-8CED-26CFF148463F}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2E2-4724-9695-3FB0E27CBC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{279FB3F6-223F-4BA8-9892-FAD2D2E06707}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2E2-4724-9695-3FB0E27CBC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{03C0E511-FBA8-4B75-8330-692E8F4B2462}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2E2-4724-9695-3FB0E27CBC37}"/>
                </c:ext>
              </c:extLst>
            </c:dLbl>
            <c:dLbl>
              <c:idx val="8"/>
              <c:layout>
                <c:manualLayout>
                  <c:x val="-1.823562808425012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{52E86655-E284-49F2-95C7-56A43CF60A2C}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2E2-4724-9695-3FB0E27CBC3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{1DA6FFB2-5663-45EA-90C4-0886C64D7DFA}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2E2-4724-9695-3FB0E27CBC37}"/>
                </c:ext>
              </c:extLst>
            </c:dLbl>
            <c:dLbl>
              <c:idx val="24"/>
              <c:layout>
                <c:manualLayout>
                  <c:x val="-4.4905057365901141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{2DFB84E6-6528-4EF5-BB99-9114D4F4AFAF}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2E2-4724-9695-3FB0E27CBC37}"/>
                </c:ext>
              </c:extLst>
            </c:dLbl>
            <c:dLbl>
              <c:idx val="32"/>
              <c:layout>
                <c:manualLayout>
                  <c:x val="-1.8235628084249993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{499285AE-C078-4E08-B2DD-B5E7674CD856}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2E2-4724-9695-3FB0E27CBC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8</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2E2-4724-9695-3FB0E27CBC37}"/>
            </c:ext>
          </c:extLst>
        </c:ser>
        <c:dLbls>
          <c:showLegendKey val="0"/>
          <c:showVal val="1"/>
          <c:showCatName val="0"/>
          <c:showSerName val="0"/>
          <c:showPercent val="0"/>
          <c:showBubbleSize val="0"/>
        </c:dLbls>
        <c:axId val="152159368"/>
        <c:axId val="152163680"/>
      </c:scatterChart>
      <c:valAx>
        <c:axId val="152159368"/>
        <c:scaling>
          <c:orientation val="maxMin"/>
          <c:max val="8.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2163680"/>
        <c:crosses val="autoZero"/>
        <c:crossBetween val="midCat"/>
      </c:valAx>
      <c:valAx>
        <c:axId val="15216368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521593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8,023
7,520
12.87
4,070,481
3,847,271
210,321
2,537,351
2,709,187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0485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から普通交付税の増加により財政力指数が減少傾向に転じている。また、</a:t>
          </a:r>
          <a:r>
            <a:rPr kumimoji="1" lang="en-US" altLang="ja-JP" sz="1300">
              <a:latin typeface="ＭＳ Ｐゴシック" panose="020B0600070205080204" pitchFamily="50" charset="-128"/>
              <a:ea typeface="ＭＳ Ｐゴシック" panose="020B0600070205080204" pitchFamily="50" charset="-128"/>
            </a:rPr>
            <a:t>R3.8</a:t>
          </a:r>
          <a:r>
            <a:rPr kumimoji="1" lang="ja-JP" altLang="en-US" sz="1300">
              <a:latin typeface="ＭＳ Ｐゴシック" panose="020B0600070205080204" pitchFamily="50" charset="-128"/>
              <a:ea typeface="ＭＳ Ｐゴシック" panose="020B0600070205080204" pitchFamily="50" charset="-128"/>
            </a:rPr>
            <a:t>月から町内主要企業の工場が撤退し、関係者等の転出が進んだ。</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以降は償却資産にかかる固定資産税等が減少になる。工場の跡地企業は決まったが、今後は人口減少や高齢化が加速していくことが予測されるため、国道</a:t>
          </a:r>
          <a:r>
            <a:rPr kumimoji="1" lang="en-US" altLang="ja-JP" sz="1300">
              <a:latin typeface="ＭＳ Ｐゴシック" panose="020B0600070205080204" pitchFamily="50" charset="-128"/>
              <a:ea typeface="ＭＳ Ｐゴシック" panose="020B0600070205080204" pitchFamily="50" charset="-128"/>
            </a:rPr>
            <a:t>248</a:t>
          </a:r>
          <a:r>
            <a:rPr kumimoji="1" lang="ja-JP" altLang="en-US" sz="1300">
              <a:latin typeface="ＭＳ Ｐゴシック" panose="020B0600070205080204" pitchFamily="50" charset="-128"/>
              <a:ea typeface="ＭＳ Ｐゴシック" panose="020B0600070205080204" pitchFamily="50" charset="-128"/>
            </a:rPr>
            <a:t>号線沿いを始めとする企業誘致や住宅開発等を進めるとともに、企業版ふるさと納税等の導入を進め、歳入確保を模索していく必要がある。また、町民の健康寿命を延ばす取り組みを推進し、社会保障関係経費の支出の抑制に力を入れ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41</xdr:row>
      <xdr:rowOff>9172</xdr:rowOff>
    </xdr:to>
    <xdr:cxnSp macro="">
      <xdr:nvCxnSpPr>
        <xdr:cNvPr id="68" name="直線コネクタ 67"/>
        <xdr:cNvCxnSpPr/>
      </xdr:nvCxnSpPr>
      <xdr:spPr>
        <a:xfrm>
          <a:off x="4114800" y="6985000"/>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1" name="直線コネクタ 70"/>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3" name="テキスト ボックス 72"/>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4" name="直線コネクタ 73"/>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6" name="テキスト ボックス 75"/>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140405</xdr:rowOff>
    </xdr:to>
    <xdr:cxnSp macro="">
      <xdr:nvCxnSpPr>
        <xdr:cNvPr id="77" name="直線コネクタ 76"/>
        <xdr:cNvCxnSpPr/>
      </xdr:nvCxnSpPr>
      <xdr:spPr>
        <a:xfrm flipV="1">
          <a:off x="1447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79" name="テキスト ボックス 78"/>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1" name="テキスト ボックス 80"/>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129822</xdr:rowOff>
    </xdr:from>
    <xdr:to>
      <xdr:col>23</xdr:col>
      <xdr:colOff>184150</xdr:colOff>
      <xdr:row>41</xdr:row>
      <xdr:rowOff>59972</xdr:rowOff>
    </xdr:to>
    <xdr:sp macro="" textlink="">
      <xdr:nvSpPr>
        <xdr:cNvPr id="87" name="楕円 86"/>
        <xdr:cNvSpPr/>
      </xdr:nvSpPr>
      <xdr:spPr>
        <a:xfrm>
          <a:off x="49022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146349</xdr:rowOff>
    </xdr:from>
    <xdr:ext cx="762000" cy="259045"/>
    <xdr:sp macro="" textlink="">
      <xdr:nvSpPr>
        <xdr:cNvPr id="88" name="財政力該当値テキスト"/>
        <xdr:cNvSpPr txBox="1"/>
      </xdr:nvSpPr>
      <xdr:spPr>
        <a:xfrm>
          <a:off x="5041900" y="6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89" name="楕円 88"/>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0" name="テキスト ボックス 89"/>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1" name="楕円 90"/>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2" name="テキスト ボックス 91"/>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3" name="楕円 92"/>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4" name="テキスト ボックス 93"/>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95" name="楕円 94"/>
        <xdr:cNvSpPr/>
      </xdr:nvSpPr>
      <xdr:spPr>
        <a:xfrm>
          <a:off x="1397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29932</xdr:rowOff>
    </xdr:from>
    <xdr:ext cx="762000" cy="259045"/>
    <xdr:sp macro="" textlink="">
      <xdr:nvSpPr>
        <xdr:cNvPr id="96" name="テキスト ボックス 95"/>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から歳出事業の見直しを全庁的に進めた結果もあるが、</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は地方交付税、地方消費税交付金等の増加、臨時財政対策債の増加等全体として経常一般財源総額が増加したことで比率が更に減少に向かった。ただし、交付税等増加による一時的なもののため、町としては今後も扶助費だけでなく、優先度の低い事業については計画的な縮小や廃止を進め、効果的な事業展開を実施する姿勢で、経常経費削減に努める必要があ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45176</xdr:rowOff>
    </xdr:from>
    <xdr:to>
      <xdr:col>23</xdr:col>
      <xdr:colOff>133350</xdr:colOff>
      <xdr:row>60</xdr:row>
      <xdr:rowOff>125367</xdr:rowOff>
    </xdr:to>
    <xdr:cxnSp macro="">
      <xdr:nvCxnSpPr>
        <xdr:cNvPr id="133" name="直線コネクタ 132"/>
        <xdr:cNvCxnSpPr/>
      </xdr:nvCxnSpPr>
      <xdr:spPr>
        <a:xfrm flipV="1">
          <a:off x="4114800" y="10160726"/>
          <a:ext cx="838200" cy="25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4" name="財政構造の弾力性平均値テキスト"/>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125367</xdr:rowOff>
    </xdr:from>
    <xdr:to>
      <xdr:col>19</xdr:col>
      <xdr:colOff>133350</xdr:colOff>
      <xdr:row>61</xdr:row>
      <xdr:rowOff>84909</xdr:rowOff>
    </xdr:to>
    <xdr:cxnSp macro="">
      <xdr:nvCxnSpPr>
        <xdr:cNvPr id="136" name="直線コネクタ 135"/>
        <xdr:cNvCxnSpPr/>
      </xdr:nvCxnSpPr>
      <xdr:spPr>
        <a:xfrm flipV="1">
          <a:off x="3225800" y="10412367"/>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106697</xdr:rowOff>
    </xdr:from>
    <xdr:ext cx="736600" cy="259045"/>
    <xdr:sp macro="" textlink="">
      <xdr:nvSpPr>
        <xdr:cNvPr id="138" name="テキスト ボックス 137"/>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84909</xdr:rowOff>
    </xdr:from>
    <xdr:to>
      <xdr:col>15</xdr:col>
      <xdr:colOff>82550</xdr:colOff>
      <xdr:row>61</xdr:row>
      <xdr:rowOff>157299</xdr:rowOff>
    </xdr:to>
    <xdr:cxnSp macro="">
      <xdr:nvCxnSpPr>
        <xdr:cNvPr id="139" name="直線コネクタ 138"/>
        <xdr:cNvCxnSpPr/>
      </xdr:nvCxnSpPr>
      <xdr:spPr>
        <a:xfrm flipV="1">
          <a:off x="2336800" y="10543359"/>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154957</xdr:rowOff>
    </xdr:from>
    <xdr:ext cx="762000" cy="259045"/>
    <xdr:sp macro="" textlink="">
      <xdr:nvSpPr>
        <xdr:cNvPr id="141" name="テキスト ボックス 140"/>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153851</xdr:rowOff>
    </xdr:from>
    <xdr:to>
      <xdr:col>11</xdr:col>
      <xdr:colOff>31750</xdr:colOff>
      <xdr:row>61</xdr:row>
      <xdr:rowOff>157299</xdr:rowOff>
    </xdr:to>
    <xdr:cxnSp macro="">
      <xdr:nvCxnSpPr>
        <xdr:cNvPr id="142" name="直線コネクタ 141"/>
        <xdr:cNvCxnSpPr/>
      </xdr:nvCxnSpPr>
      <xdr:spPr>
        <a:xfrm>
          <a:off x="1447800" y="10612301"/>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142439</xdr:rowOff>
    </xdr:from>
    <xdr:ext cx="762000" cy="259045"/>
    <xdr:sp macro="" textlink="">
      <xdr:nvSpPr>
        <xdr:cNvPr id="144" name="テキスト ボックス 143"/>
        <xdr:cNvSpPr txBox="1"/>
      </xdr:nvSpPr>
      <xdr:spPr>
        <a:xfrm>
          <a:off x="1955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118308</xdr:rowOff>
    </xdr:from>
    <xdr:ext cx="762000" cy="259045"/>
    <xdr:sp macro="" textlink="">
      <xdr:nvSpPr>
        <xdr:cNvPr id="146" name="テキスト ボックス 145"/>
        <xdr:cNvSpPr txBox="1"/>
      </xdr:nvSpPr>
      <xdr:spPr>
        <a:xfrm>
          <a:off x="1066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165826</xdr:rowOff>
    </xdr:from>
    <xdr:to>
      <xdr:col>23</xdr:col>
      <xdr:colOff>184150</xdr:colOff>
      <xdr:row>59</xdr:row>
      <xdr:rowOff>95976</xdr:rowOff>
    </xdr:to>
    <xdr:sp macro="" textlink="">
      <xdr:nvSpPr>
        <xdr:cNvPr id="152" name="楕円 151"/>
        <xdr:cNvSpPr/>
      </xdr:nvSpPr>
      <xdr:spPr>
        <a:xfrm>
          <a:off x="49022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10903</xdr:rowOff>
    </xdr:from>
    <xdr:ext cx="762000" cy="259045"/>
    <xdr:sp macro="" textlink="">
      <xdr:nvSpPr>
        <xdr:cNvPr id="153" name="財政構造の弾力性該当値テキスト"/>
        <xdr:cNvSpPr txBox="1"/>
      </xdr:nvSpPr>
      <xdr:spPr>
        <a:xfrm>
          <a:off x="5041900" y="995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74567</xdr:rowOff>
    </xdr:from>
    <xdr:to>
      <xdr:col>19</xdr:col>
      <xdr:colOff>184150</xdr:colOff>
      <xdr:row>61</xdr:row>
      <xdr:rowOff>4717</xdr:rowOff>
    </xdr:to>
    <xdr:sp macro="" textlink="">
      <xdr:nvSpPr>
        <xdr:cNvPr id="154" name="楕円 153"/>
        <xdr:cNvSpPr/>
      </xdr:nvSpPr>
      <xdr:spPr>
        <a:xfrm>
          <a:off x="4064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14894</xdr:rowOff>
    </xdr:from>
    <xdr:ext cx="736600" cy="259045"/>
    <xdr:sp macro="" textlink="">
      <xdr:nvSpPr>
        <xdr:cNvPr id="155" name="テキスト ボックス 154"/>
        <xdr:cNvSpPr txBox="1"/>
      </xdr:nvSpPr>
      <xdr:spPr>
        <a:xfrm>
          <a:off x="3733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34109</xdr:rowOff>
    </xdr:from>
    <xdr:to>
      <xdr:col>15</xdr:col>
      <xdr:colOff>133350</xdr:colOff>
      <xdr:row>61</xdr:row>
      <xdr:rowOff>135709</xdr:rowOff>
    </xdr:to>
    <xdr:sp macro="" textlink="">
      <xdr:nvSpPr>
        <xdr:cNvPr id="156" name="楕円 155"/>
        <xdr:cNvSpPr/>
      </xdr:nvSpPr>
      <xdr:spPr>
        <a:xfrm>
          <a:off x="3175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145886</xdr:rowOff>
    </xdr:from>
    <xdr:ext cx="762000" cy="259045"/>
    <xdr:sp macro="" textlink="">
      <xdr:nvSpPr>
        <xdr:cNvPr id="157" name="テキスト ボックス 156"/>
        <xdr:cNvSpPr txBox="1"/>
      </xdr:nvSpPr>
      <xdr:spPr>
        <a:xfrm>
          <a:off x="2844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106499</xdr:rowOff>
    </xdr:from>
    <xdr:to>
      <xdr:col>11</xdr:col>
      <xdr:colOff>82550</xdr:colOff>
      <xdr:row>62</xdr:row>
      <xdr:rowOff>36649</xdr:rowOff>
    </xdr:to>
    <xdr:sp macro="" textlink="">
      <xdr:nvSpPr>
        <xdr:cNvPr id="158" name="楕円 157"/>
        <xdr:cNvSpPr/>
      </xdr:nvSpPr>
      <xdr:spPr>
        <a:xfrm>
          <a:off x="2286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21426</xdr:rowOff>
    </xdr:from>
    <xdr:ext cx="762000" cy="259045"/>
    <xdr:sp macro="" textlink="">
      <xdr:nvSpPr>
        <xdr:cNvPr id="159" name="テキスト ボックス 158"/>
        <xdr:cNvSpPr txBox="1"/>
      </xdr:nvSpPr>
      <xdr:spPr>
        <a:xfrm>
          <a:off x="1955800" y="1065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103051</xdr:rowOff>
    </xdr:from>
    <xdr:to>
      <xdr:col>7</xdr:col>
      <xdr:colOff>31750</xdr:colOff>
      <xdr:row>62</xdr:row>
      <xdr:rowOff>33201</xdr:rowOff>
    </xdr:to>
    <xdr:sp macro="" textlink="">
      <xdr:nvSpPr>
        <xdr:cNvPr id="160" name="楕円 159"/>
        <xdr:cNvSpPr/>
      </xdr:nvSpPr>
      <xdr:spPr>
        <a:xfrm>
          <a:off x="1397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17978</xdr:rowOff>
    </xdr:from>
    <xdr:ext cx="762000" cy="259045"/>
    <xdr:sp macro="" textlink="">
      <xdr:nvSpPr>
        <xdr:cNvPr id="161" name="テキスト ボックス 160"/>
        <xdr:cNvSpPr txBox="1"/>
      </xdr:nvSpPr>
      <xdr:spPr>
        <a:xfrm>
          <a:off x="1066800" y="1064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[163,410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職員数の増加や会計年度任用職員制度による手当の増加等により人件費が増加しているだけでなく、専門的な技能を必要とする業務が増えているため委託費の増加も続いている。また</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以降は新型コロナウイルス感染症対応により消耗品や備品等の購入も多くなったことも増加の要因となっている。今後も感染症対策等は継続する部分もあるが、委託費を中心に必要な内容を適正な経費で行うように努め、事務事業の見直しを進め、適正な人員配置を行うことで、人件費と物件費の上昇を抑えていく必要があ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41397</xdr:rowOff>
    </xdr:from>
    <xdr:to>
      <xdr:col>23</xdr:col>
      <xdr:colOff>133350</xdr:colOff>
      <xdr:row>81</xdr:row>
      <xdr:rowOff>43531</xdr:rowOff>
    </xdr:to>
    <xdr:cxnSp macro="">
      <xdr:nvCxnSpPr>
        <xdr:cNvPr id="197" name="直線コネクタ 196"/>
        <xdr:cNvCxnSpPr/>
      </xdr:nvCxnSpPr>
      <xdr:spPr>
        <a:xfrm>
          <a:off x="4114800" y="13928847"/>
          <a:ext cx="8382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95442</xdr:rowOff>
    </xdr:from>
    <xdr:ext cx="762000" cy="259045"/>
    <xdr:sp macro="" textlink="">
      <xdr:nvSpPr>
        <xdr:cNvPr id="198" name="人件費・物件費等の状況平均値テキスト"/>
        <xdr:cNvSpPr txBox="1"/>
      </xdr:nvSpPr>
      <xdr:spPr>
        <a:xfrm>
          <a:off x="5041900" y="1398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34661</xdr:rowOff>
    </xdr:from>
    <xdr:to>
      <xdr:col>19</xdr:col>
      <xdr:colOff>133350</xdr:colOff>
      <xdr:row>81</xdr:row>
      <xdr:rowOff>41397</xdr:rowOff>
    </xdr:to>
    <xdr:cxnSp macro="">
      <xdr:nvCxnSpPr>
        <xdr:cNvPr id="200" name="直線コネクタ 199"/>
        <xdr:cNvCxnSpPr/>
      </xdr:nvCxnSpPr>
      <xdr:spPr>
        <a:xfrm>
          <a:off x="3225800" y="13922111"/>
          <a:ext cx="889000" cy="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9442</xdr:rowOff>
    </xdr:from>
    <xdr:ext cx="736600" cy="259045"/>
    <xdr:sp macro="" textlink="">
      <xdr:nvSpPr>
        <xdr:cNvPr id="202" name="テキスト ボックス 201"/>
        <xdr:cNvSpPr txBox="1"/>
      </xdr:nvSpPr>
      <xdr:spPr>
        <a:xfrm>
          <a:off x="3733800" y="14068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34661</xdr:rowOff>
    </xdr:from>
    <xdr:to>
      <xdr:col>15</xdr:col>
      <xdr:colOff>82550</xdr:colOff>
      <xdr:row>81</xdr:row>
      <xdr:rowOff>46307</xdr:rowOff>
    </xdr:to>
    <xdr:cxnSp macro="">
      <xdr:nvCxnSpPr>
        <xdr:cNvPr id="203" name="直線コネクタ 202"/>
        <xdr:cNvCxnSpPr/>
      </xdr:nvCxnSpPr>
      <xdr:spPr>
        <a:xfrm flipV="1">
          <a:off x="2336800" y="13922111"/>
          <a:ext cx="889000" cy="1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156357</xdr:rowOff>
    </xdr:from>
    <xdr:ext cx="762000" cy="259045"/>
    <xdr:sp macro="" textlink="">
      <xdr:nvSpPr>
        <xdr:cNvPr id="205" name="テキスト ボックス 204"/>
        <xdr:cNvSpPr txBox="1"/>
      </xdr:nvSpPr>
      <xdr:spPr>
        <a:xfrm>
          <a:off x="2844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34203</xdr:rowOff>
    </xdr:from>
    <xdr:to>
      <xdr:col>11</xdr:col>
      <xdr:colOff>31750</xdr:colOff>
      <xdr:row>81</xdr:row>
      <xdr:rowOff>46307</xdr:rowOff>
    </xdr:to>
    <xdr:cxnSp macro="">
      <xdr:nvCxnSpPr>
        <xdr:cNvPr id="206" name="直線コネクタ 205"/>
        <xdr:cNvCxnSpPr/>
      </xdr:nvCxnSpPr>
      <xdr:spPr>
        <a:xfrm>
          <a:off x="1447800" y="13921653"/>
          <a:ext cx="889000" cy="1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148928</xdr:rowOff>
    </xdr:from>
    <xdr:ext cx="762000" cy="259045"/>
    <xdr:sp macro="" textlink="">
      <xdr:nvSpPr>
        <xdr:cNvPr id="208" name="テキスト ボックス 207"/>
        <xdr:cNvSpPr txBox="1"/>
      </xdr:nvSpPr>
      <xdr:spPr>
        <a:xfrm>
          <a:off x="1955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147545</xdr:rowOff>
    </xdr:from>
    <xdr:ext cx="762000" cy="259045"/>
    <xdr:sp macro="" textlink="">
      <xdr:nvSpPr>
        <xdr:cNvPr id="210" name="テキスト ボックス 209"/>
        <xdr:cNvSpPr txBox="1"/>
      </xdr:nvSpPr>
      <xdr:spPr>
        <a:xfrm>
          <a:off x="1066800" y="140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164181</xdr:rowOff>
    </xdr:from>
    <xdr:to>
      <xdr:col>23</xdr:col>
      <xdr:colOff>184150</xdr:colOff>
      <xdr:row>81</xdr:row>
      <xdr:rowOff>94331</xdr:rowOff>
    </xdr:to>
    <xdr:sp macro="" textlink="">
      <xdr:nvSpPr>
        <xdr:cNvPr id="216" name="楕円 215"/>
        <xdr:cNvSpPr/>
      </xdr:nvSpPr>
      <xdr:spPr>
        <a:xfrm>
          <a:off x="4902200" y="138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85458</xdr:rowOff>
    </xdr:from>
    <xdr:ext cx="762000" cy="259045"/>
    <xdr:sp macro="" textlink="">
      <xdr:nvSpPr>
        <xdr:cNvPr id="217" name="人件費・物件費等の状況該当値テキスト"/>
        <xdr:cNvSpPr txBox="1"/>
      </xdr:nvSpPr>
      <xdr:spPr>
        <a:xfrm>
          <a:off x="5041900" y="1380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162047</xdr:rowOff>
    </xdr:from>
    <xdr:to>
      <xdr:col>19</xdr:col>
      <xdr:colOff>184150</xdr:colOff>
      <xdr:row>81</xdr:row>
      <xdr:rowOff>92197</xdr:rowOff>
    </xdr:to>
    <xdr:sp macro="" textlink="">
      <xdr:nvSpPr>
        <xdr:cNvPr id="218" name="楕円 217"/>
        <xdr:cNvSpPr/>
      </xdr:nvSpPr>
      <xdr:spPr>
        <a:xfrm>
          <a:off x="4064000" y="138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102374</xdr:rowOff>
    </xdr:from>
    <xdr:ext cx="736600" cy="259045"/>
    <xdr:sp macro="" textlink="">
      <xdr:nvSpPr>
        <xdr:cNvPr id="219" name="テキスト ボックス 218"/>
        <xdr:cNvSpPr txBox="1"/>
      </xdr:nvSpPr>
      <xdr:spPr>
        <a:xfrm>
          <a:off x="3733800" y="13646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155311</xdr:rowOff>
    </xdr:from>
    <xdr:to>
      <xdr:col>15</xdr:col>
      <xdr:colOff>133350</xdr:colOff>
      <xdr:row>81</xdr:row>
      <xdr:rowOff>85461</xdr:rowOff>
    </xdr:to>
    <xdr:sp macro="" textlink="">
      <xdr:nvSpPr>
        <xdr:cNvPr id="220" name="楕円 219"/>
        <xdr:cNvSpPr/>
      </xdr:nvSpPr>
      <xdr:spPr>
        <a:xfrm>
          <a:off x="3175000" y="138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95638</xdr:rowOff>
    </xdr:from>
    <xdr:ext cx="762000" cy="259045"/>
    <xdr:sp macro="" textlink="">
      <xdr:nvSpPr>
        <xdr:cNvPr id="221" name="テキスト ボックス 220"/>
        <xdr:cNvSpPr txBox="1"/>
      </xdr:nvSpPr>
      <xdr:spPr>
        <a:xfrm>
          <a:off x="2844800" y="1364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166957</xdr:rowOff>
    </xdr:from>
    <xdr:to>
      <xdr:col>11</xdr:col>
      <xdr:colOff>82550</xdr:colOff>
      <xdr:row>81</xdr:row>
      <xdr:rowOff>97107</xdr:rowOff>
    </xdr:to>
    <xdr:sp macro="" textlink="">
      <xdr:nvSpPr>
        <xdr:cNvPr id="222" name="楕円 221"/>
        <xdr:cNvSpPr/>
      </xdr:nvSpPr>
      <xdr:spPr>
        <a:xfrm>
          <a:off x="2286000" y="1388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107284</xdr:rowOff>
    </xdr:from>
    <xdr:ext cx="762000" cy="259045"/>
    <xdr:sp macro="" textlink="">
      <xdr:nvSpPr>
        <xdr:cNvPr id="223" name="テキスト ボックス 222"/>
        <xdr:cNvSpPr txBox="1"/>
      </xdr:nvSpPr>
      <xdr:spPr>
        <a:xfrm>
          <a:off x="1955800" y="1365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154853</xdr:rowOff>
    </xdr:from>
    <xdr:to>
      <xdr:col>7</xdr:col>
      <xdr:colOff>31750</xdr:colOff>
      <xdr:row>81</xdr:row>
      <xdr:rowOff>85003</xdr:rowOff>
    </xdr:to>
    <xdr:sp macro="" textlink="">
      <xdr:nvSpPr>
        <xdr:cNvPr id="224" name="楕円 223"/>
        <xdr:cNvSpPr/>
      </xdr:nvSpPr>
      <xdr:spPr>
        <a:xfrm>
          <a:off x="1397000" y="138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95180</xdr:rowOff>
    </xdr:from>
    <xdr:ext cx="762000" cy="259045"/>
    <xdr:sp macro="" textlink="">
      <xdr:nvSpPr>
        <xdr:cNvPr id="225" name="テキスト ボックス 224"/>
        <xdr:cNvSpPr txBox="1"/>
      </xdr:nvSpPr>
      <xdr:spPr>
        <a:xfrm>
          <a:off x="1066800" y="13639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類似団体の数値をやや下回る状況となっている。年齢ごとの職員配置に偏りがあり、定年退職者等の多い年度での増減が生じるが、現時点で</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代後半から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代前半の職員がこれまでに比べ多いため、増加傾向が予測され、適正な給与体系の維持に努めていく必要がある。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85</xdr:row>
      <xdr:rowOff>135164</xdr:rowOff>
    </xdr:to>
    <xdr:cxnSp macro="">
      <xdr:nvCxnSpPr>
        <xdr:cNvPr id="261" name="直線コネクタ 260"/>
        <xdr:cNvCxnSpPr/>
      </xdr:nvCxnSpPr>
      <xdr:spPr>
        <a:xfrm>
          <a:off x="16179800" y="14708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136875</xdr:rowOff>
    </xdr:from>
    <xdr:ext cx="762000" cy="259045"/>
    <xdr:sp macro="" textlink="">
      <xdr:nvSpPr>
        <xdr:cNvPr id="262" name="給与水準   （国との比較）平均値テキスト"/>
        <xdr:cNvSpPr txBox="1"/>
      </xdr:nvSpPr>
      <xdr:spPr>
        <a:xfrm>
          <a:off x="17106900" y="14710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85</xdr:row>
      <xdr:rowOff>135164</xdr:rowOff>
    </xdr:to>
    <xdr:cxnSp macro="">
      <xdr:nvCxnSpPr>
        <xdr:cNvPr id="264" name="直線コネクタ 263"/>
        <xdr:cNvCxnSpPr/>
      </xdr:nvCxnSpPr>
      <xdr:spPr>
        <a:xfrm>
          <a:off x="15290800" y="14708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45254</xdr:rowOff>
    </xdr:from>
    <xdr:ext cx="736600" cy="259045"/>
    <xdr:sp macro="" textlink="">
      <xdr:nvSpPr>
        <xdr:cNvPr id="266" name="テキスト ボックス 265"/>
        <xdr:cNvSpPr txBox="1"/>
      </xdr:nvSpPr>
      <xdr:spPr>
        <a:xfrm>
          <a:off x="15798800" y="1478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77712</xdr:rowOff>
    </xdr:from>
    <xdr:to>
      <xdr:col>72</xdr:col>
      <xdr:colOff>203200</xdr:colOff>
      <xdr:row>85</xdr:row>
      <xdr:rowOff>135164</xdr:rowOff>
    </xdr:to>
    <xdr:cxnSp macro="">
      <xdr:nvCxnSpPr>
        <xdr:cNvPr id="267" name="直線コネクタ 266"/>
        <xdr:cNvCxnSpPr/>
      </xdr:nvCxnSpPr>
      <xdr:spPr>
        <a:xfrm>
          <a:off x="14401800" y="1465096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9" name="テキスト ボックス 268"/>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77712</xdr:rowOff>
    </xdr:to>
    <xdr:cxnSp macro="">
      <xdr:nvCxnSpPr>
        <xdr:cNvPr id="270" name="直線コネクタ 269"/>
        <xdr:cNvCxnSpPr/>
      </xdr:nvCxnSpPr>
      <xdr:spPr>
        <a:xfrm>
          <a:off x="13512800" y="146050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72" name="テキスト ボックス 271"/>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4" name="テキスト ボックス 273"/>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80" name="楕円 279"/>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100891</xdr:rowOff>
    </xdr:from>
    <xdr:ext cx="762000" cy="259045"/>
    <xdr:sp macro="" textlink="">
      <xdr:nvSpPr>
        <xdr:cNvPr id="281" name="給与水準   （国との比較）該当値テキスト"/>
        <xdr:cNvSpPr txBox="1"/>
      </xdr:nvSpPr>
      <xdr:spPr>
        <a:xfrm>
          <a:off x="171069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82" name="楕円 281"/>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83" name="テキスト ボックス 282"/>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4" name="楕円 283"/>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85" name="テキスト ボックス 284"/>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26912</xdr:rowOff>
    </xdr:from>
    <xdr:to>
      <xdr:col>68</xdr:col>
      <xdr:colOff>203200</xdr:colOff>
      <xdr:row>85</xdr:row>
      <xdr:rowOff>128512</xdr:rowOff>
    </xdr:to>
    <xdr:sp macro="" textlink="">
      <xdr:nvSpPr>
        <xdr:cNvPr id="286" name="楕円 285"/>
        <xdr:cNvSpPr/>
      </xdr:nvSpPr>
      <xdr:spPr>
        <a:xfrm>
          <a:off x="14351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87" name="テキスト ボックス 286"/>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8" name="楕円 287"/>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9" name="テキスト ボックス 288"/>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職員数よりも下回る状況が続いている。育児休業や短時間勤務、部分休業制度の普及に加え、事務事業の増加により、職員数自体は増加しているが、個々の業務は増加している部署も多い。また、教育部局を中心に会計年度任用職員が増加しており、人件費の増加が続いている。事務事業の見直し等により、適正な人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105845</xdr:rowOff>
    </xdr:from>
    <xdr:to>
      <xdr:col>81</xdr:col>
      <xdr:colOff>44450</xdr:colOff>
      <xdr:row>59</xdr:row>
      <xdr:rowOff>117566</xdr:rowOff>
    </xdr:to>
    <xdr:cxnSp macro="">
      <xdr:nvCxnSpPr>
        <xdr:cNvPr id="326" name="直線コネクタ 325"/>
        <xdr:cNvCxnSpPr/>
      </xdr:nvCxnSpPr>
      <xdr:spPr>
        <a:xfrm>
          <a:off x="16179800" y="10221395"/>
          <a:ext cx="838200" cy="1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151437</xdr:rowOff>
    </xdr:from>
    <xdr:ext cx="762000" cy="259045"/>
    <xdr:sp macro="" textlink="">
      <xdr:nvSpPr>
        <xdr:cNvPr id="327" name="定員管理の状況平均値テキスト"/>
        <xdr:cNvSpPr txBox="1"/>
      </xdr:nvSpPr>
      <xdr:spPr>
        <a:xfrm>
          <a:off x="17106900" y="1043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96883</xdr:rowOff>
    </xdr:from>
    <xdr:to>
      <xdr:col>77</xdr:col>
      <xdr:colOff>44450</xdr:colOff>
      <xdr:row>59</xdr:row>
      <xdr:rowOff>105845</xdr:rowOff>
    </xdr:to>
    <xdr:cxnSp macro="">
      <xdr:nvCxnSpPr>
        <xdr:cNvPr id="329" name="直線コネクタ 328"/>
        <xdr:cNvCxnSpPr/>
      </xdr:nvCxnSpPr>
      <xdr:spPr>
        <a:xfrm>
          <a:off x="15290800" y="10212433"/>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86703</xdr:rowOff>
    </xdr:from>
    <xdr:ext cx="736600" cy="259045"/>
    <xdr:sp macro="" textlink="">
      <xdr:nvSpPr>
        <xdr:cNvPr id="331" name="テキスト ボックス 330"/>
        <xdr:cNvSpPr txBox="1"/>
      </xdr:nvSpPr>
      <xdr:spPr>
        <a:xfrm>
          <a:off x="15798800" y="10545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49312</xdr:rowOff>
    </xdr:from>
    <xdr:to>
      <xdr:col>72</xdr:col>
      <xdr:colOff>203200</xdr:colOff>
      <xdr:row>59</xdr:row>
      <xdr:rowOff>96883</xdr:rowOff>
    </xdr:to>
    <xdr:cxnSp macro="">
      <xdr:nvCxnSpPr>
        <xdr:cNvPr id="332" name="直線コネクタ 331"/>
        <xdr:cNvCxnSpPr/>
      </xdr:nvCxnSpPr>
      <xdr:spPr>
        <a:xfrm>
          <a:off x="14401800" y="10164862"/>
          <a:ext cx="889000" cy="4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77051</xdr:rowOff>
    </xdr:from>
    <xdr:ext cx="762000" cy="259045"/>
    <xdr:sp macro="" textlink="">
      <xdr:nvSpPr>
        <xdr:cNvPr id="334" name="テキスト ボックス 333"/>
        <xdr:cNvSpPr txBox="1"/>
      </xdr:nvSpPr>
      <xdr:spPr>
        <a:xfrm>
          <a:off x="14909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45176</xdr:rowOff>
    </xdr:from>
    <xdr:to>
      <xdr:col>68</xdr:col>
      <xdr:colOff>152400</xdr:colOff>
      <xdr:row>59</xdr:row>
      <xdr:rowOff>49312</xdr:rowOff>
    </xdr:to>
    <xdr:cxnSp macro="">
      <xdr:nvCxnSpPr>
        <xdr:cNvPr id="335" name="直線コネクタ 334"/>
        <xdr:cNvCxnSpPr/>
      </xdr:nvCxnSpPr>
      <xdr:spPr>
        <a:xfrm>
          <a:off x="13512800" y="10160726"/>
          <a:ext cx="8890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27412</xdr:rowOff>
    </xdr:from>
    <xdr:ext cx="762000" cy="259045"/>
    <xdr:sp macro="" textlink="">
      <xdr:nvSpPr>
        <xdr:cNvPr id="337" name="テキスト ボックス 336"/>
        <xdr:cNvSpPr txBox="1"/>
      </xdr:nvSpPr>
      <xdr:spPr>
        <a:xfrm>
          <a:off x="14020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22587</xdr:rowOff>
    </xdr:from>
    <xdr:ext cx="762000" cy="259045"/>
    <xdr:sp macro="" textlink="">
      <xdr:nvSpPr>
        <xdr:cNvPr id="339" name="テキスト ボックス 338"/>
        <xdr:cNvSpPr txBox="1"/>
      </xdr:nvSpPr>
      <xdr:spPr>
        <a:xfrm>
          <a:off x="13131800" y="104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66766</xdr:rowOff>
    </xdr:from>
    <xdr:to>
      <xdr:col>81</xdr:col>
      <xdr:colOff>95250</xdr:colOff>
      <xdr:row>59</xdr:row>
      <xdr:rowOff>168366</xdr:rowOff>
    </xdr:to>
    <xdr:sp macro="" textlink="">
      <xdr:nvSpPr>
        <xdr:cNvPr id="345" name="楕円 344"/>
        <xdr:cNvSpPr/>
      </xdr:nvSpPr>
      <xdr:spPr>
        <a:xfrm>
          <a:off x="169672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159493</xdr:rowOff>
    </xdr:from>
    <xdr:ext cx="762000" cy="259045"/>
    <xdr:sp macro="" textlink="">
      <xdr:nvSpPr>
        <xdr:cNvPr id="346" name="定員管理の状況該当値テキスト"/>
        <xdr:cNvSpPr txBox="1"/>
      </xdr:nvSpPr>
      <xdr:spPr>
        <a:xfrm>
          <a:off x="17106900" y="10103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55045</xdr:rowOff>
    </xdr:from>
    <xdr:to>
      <xdr:col>77</xdr:col>
      <xdr:colOff>95250</xdr:colOff>
      <xdr:row>59</xdr:row>
      <xdr:rowOff>156645</xdr:rowOff>
    </xdr:to>
    <xdr:sp macro="" textlink="">
      <xdr:nvSpPr>
        <xdr:cNvPr id="347" name="楕円 346"/>
        <xdr:cNvSpPr/>
      </xdr:nvSpPr>
      <xdr:spPr>
        <a:xfrm>
          <a:off x="16129000" y="1017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166822</xdr:rowOff>
    </xdr:from>
    <xdr:ext cx="736600" cy="259045"/>
    <xdr:sp macro="" textlink="">
      <xdr:nvSpPr>
        <xdr:cNvPr id="348" name="テキスト ボックス 347"/>
        <xdr:cNvSpPr txBox="1"/>
      </xdr:nvSpPr>
      <xdr:spPr>
        <a:xfrm>
          <a:off x="15798800" y="993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46083</xdr:rowOff>
    </xdr:from>
    <xdr:to>
      <xdr:col>73</xdr:col>
      <xdr:colOff>44450</xdr:colOff>
      <xdr:row>59</xdr:row>
      <xdr:rowOff>147683</xdr:rowOff>
    </xdr:to>
    <xdr:sp macro="" textlink="">
      <xdr:nvSpPr>
        <xdr:cNvPr id="349" name="楕円 348"/>
        <xdr:cNvSpPr/>
      </xdr:nvSpPr>
      <xdr:spPr>
        <a:xfrm>
          <a:off x="15240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157860</xdr:rowOff>
    </xdr:from>
    <xdr:ext cx="762000" cy="259045"/>
    <xdr:sp macro="" textlink="">
      <xdr:nvSpPr>
        <xdr:cNvPr id="350" name="テキスト ボックス 349"/>
        <xdr:cNvSpPr txBox="1"/>
      </xdr:nvSpPr>
      <xdr:spPr>
        <a:xfrm>
          <a:off x="14909800" y="993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169962</xdr:rowOff>
    </xdr:from>
    <xdr:to>
      <xdr:col>68</xdr:col>
      <xdr:colOff>203200</xdr:colOff>
      <xdr:row>59</xdr:row>
      <xdr:rowOff>100112</xdr:rowOff>
    </xdr:to>
    <xdr:sp macro="" textlink="">
      <xdr:nvSpPr>
        <xdr:cNvPr id="351" name="楕円 350"/>
        <xdr:cNvSpPr/>
      </xdr:nvSpPr>
      <xdr:spPr>
        <a:xfrm>
          <a:off x="14351000" y="1011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110289</xdr:rowOff>
    </xdr:from>
    <xdr:ext cx="762000" cy="259045"/>
    <xdr:sp macro="" textlink="">
      <xdr:nvSpPr>
        <xdr:cNvPr id="352" name="テキスト ボックス 351"/>
        <xdr:cNvSpPr txBox="1"/>
      </xdr:nvSpPr>
      <xdr:spPr>
        <a:xfrm>
          <a:off x="14020800" y="988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165826</xdr:rowOff>
    </xdr:from>
    <xdr:to>
      <xdr:col>64</xdr:col>
      <xdr:colOff>152400</xdr:colOff>
      <xdr:row>59</xdr:row>
      <xdr:rowOff>95976</xdr:rowOff>
    </xdr:to>
    <xdr:sp macro="" textlink="">
      <xdr:nvSpPr>
        <xdr:cNvPr id="353" name="楕円 352"/>
        <xdr:cNvSpPr/>
      </xdr:nvSpPr>
      <xdr:spPr>
        <a:xfrm>
          <a:off x="13462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106153</xdr:rowOff>
    </xdr:from>
    <xdr:ext cx="762000" cy="259045"/>
    <xdr:sp macro="" textlink="">
      <xdr:nvSpPr>
        <xdr:cNvPr id="354" name="テキスト ボックス 353"/>
        <xdr:cNvSpPr txBox="1"/>
      </xdr:nvSpPr>
      <xdr:spPr>
        <a:xfrm>
          <a:off x="13131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までの単年比率が低かったが、</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以降は単年比率が上昇しており、</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は数値が更に増加した。</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減収補てん債（新規税目分）の追加借入れや</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からは子育て支援拠点施設の建設経費の借入の開始等が影響している。今後も雨水排水対策事業での大規模な借入や、老朽化する施設改築に加え、一部事務組合における施設移転等も予定されており、大きな借入が発生していく。計画的な起債を行い、公債比率が極端に上昇しないように財政の健全化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16002</xdr:rowOff>
    </xdr:from>
    <xdr:to>
      <xdr:col>81</xdr:col>
      <xdr:colOff>44450</xdr:colOff>
      <xdr:row>40</xdr:row>
      <xdr:rowOff>64262</xdr:rowOff>
    </xdr:to>
    <xdr:cxnSp macro="">
      <xdr:nvCxnSpPr>
        <xdr:cNvPr id="385" name="直線コネクタ 384"/>
        <xdr:cNvCxnSpPr/>
      </xdr:nvCxnSpPr>
      <xdr:spPr>
        <a:xfrm>
          <a:off x="16179800" y="687400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86"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163322</xdr:rowOff>
    </xdr:from>
    <xdr:to>
      <xdr:col>77</xdr:col>
      <xdr:colOff>44450</xdr:colOff>
      <xdr:row>40</xdr:row>
      <xdr:rowOff>16002</xdr:rowOff>
    </xdr:to>
    <xdr:cxnSp macro="">
      <xdr:nvCxnSpPr>
        <xdr:cNvPr id="388" name="直線コネクタ 387"/>
        <xdr:cNvCxnSpPr/>
      </xdr:nvCxnSpPr>
      <xdr:spPr>
        <a:xfrm>
          <a:off x="15290800" y="684987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163322</xdr:rowOff>
    </xdr:from>
    <xdr:to>
      <xdr:col>72</xdr:col>
      <xdr:colOff>203200</xdr:colOff>
      <xdr:row>39</xdr:row>
      <xdr:rowOff>163322</xdr:rowOff>
    </xdr:to>
    <xdr:cxnSp macro="">
      <xdr:nvCxnSpPr>
        <xdr:cNvPr id="391" name="直線コネクタ 390"/>
        <xdr:cNvCxnSpPr/>
      </xdr:nvCxnSpPr>
      <xdr:spPr>
        <a:xfrm>
          <a:off x="14401800" y="6849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121429</xdr:rowOff>
    </xdr:from>
    <xdr:ext cx="762000" cy="259045"/>
    <xdr:sp macro="" textlink="">
      <xdr:nvSpPr>
        <xdr:cNvPr id="393" name="テキスト ボックス 392"/>
        <xdr:cNvSpPr txBox="1"/>
      </xdr:nvSpPr>
      <xdr:spPr>
        <a:xfrm>
          <a:off x="14909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163322</xdr:rowOff>
    </xdr:from>
    <xdr:to>
      <xdr:col>68</xdr:col>
      <xdr:colOff>152400</xdr:colOff>
      <xdr:row>40</xdr:row>
      <xdr:rowOff>64262</xdr:rowOff>
    </xdr:to>
    <xdr:cxnSp macro="">
      <xdr:nvCxnSpPr>
        <xdr:cNvPr id="394" name="直線コネクタ 393"/>
        <xdr:cNvCxnSpPr/>
      </xdr:nvCxnSpPr>
      <xdr:spPr>
        <a:xfrm flipV="1">
          <a:off x="13512800" y="684987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6" name="テキスト ボックス 395"/>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8" name="テキスト ボックス 397"/>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13462</xdr:rowOff>
    </xdr:from>
    <xdr:to>
      <xdr:col>81</xdr:col>
      <xdr:colOff>95250</xdr:colOff>
      <xdr:row>40</xdr:row>
      <xdr:rowOff>115062</xdr:rowOff>
    </xdr:to>
    <xdr:sp macro="" textlink="">
      <xdr:nvSpPr>
        <xdr:cNvPr id="404" name="楕円 403"/>
        <xdr:cNvSpPr/>
      </xdr:nvSpPr>
      <xdr:spPr>
        <a:xfrm>
          <a:off x="169672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29989</xdr:rowOff>
    </xdr:from>
    <xdr:ext cx="762000" cy="259045"/>
    <xdr:sp macro="" textlink="">
      <xdr:nvSpPr>
        <xdr:cNvPr id="405" name="公債費負担の状況該当値テキスト"/>
        <xdr:cNvSpPr txBox="1"/>
      </xdr:nvSpPr>
      <xdr:spPr>
        <a:xfrm>
          <a:off x="17106900" y="671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136652</xdr:rowOff>
    </xdr:from>
    <xdr:to>
      <xdr:col>77</xdr:col>
      <xdr:colOff>95250</xdr:colOff>
      <xdr:row>40</xdr:row>
      <xdr:rowOff>66802</xdr:rowOff>
    </xdr:to>
    <xdr:sp macro="" textlink="">
      <xdr:nvSpPr>
        <xdr:cNvPr id="406" name="楕円 405"/>
        <xdr:cNvSpPr/>
      </xdr:nvSpPr>
      <xdr:spPr>
        <a:xfrm>
          <a:off x="16129000" y="682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76979</xdr:rowOff>
    </xdr:from>
    <xdr:ext cx="736600" cy="259045"/>
    <xdr:sp macro="" textlink="">
      <xdr:nvSpPr>
        <xdr:cNvPr id="407" name="テキスト ボックス 406"/>
        <xdr:cNvSpPr txBox="1"/>
      </xdr:nvSpPr>
      <xdr:spPr>
        <a:xfrm>
          <a:off x="15798800" y="659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112522</xdr:rowOff>
    </xdr:from>
    <xdr:to>
      <xdr:col>73</xdr:col>
      <xdr:colOff>44450</xdr:colOff>
      <xdr:row>40</xdr:row>
      <xdr:rowOff>42672</xdr:rowOff>
    </xdr:to>
    <xdr:sp macro="" textlink="">
      <xdr:nvSpPr>
        <xdr:cNvPr id="408" name="楕円 407"/>
        <xdr:cNvSpPr/>
      </xdr:nvSpPr>
      <xdr:spPr>
        <a:xfrm>
          <a:off x="15240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52849</xdr:rowOff>
    </xdr:from>
    <xdr:ext cx="762000" cy="259045"/>
    <xdr:sp macro="" textlink="">
      <xdr:nvSpPr>
        <xdr:cNvPr id="409" name="テキスト ボックス 408"/>
        <xdr:cNvSpPr txBox="1"/>
      </xdr:nvSpPr>
      <xdr:spPr>
        <a:xfrm>
          <a:off x="1490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112522</xdr:rowOff>
    </xdr:from>
    <xdr:to>
      <xdr:col>68</xdr:col>
      <xdr:colOff>203200</xdr:colOff>
      <xdr:row>40</xdr:row>
      <xdr:rowOff>42672</xdr:rowOff>
    </xdr:to>
    <xdr:sp macro="" textlink="">
      <xdr:nvSpPr>
        <xdr:cNvPr id="410" name="楕円 409"/>
        <xdr:cNvSpPr/>
      </xdr:nvSpPr>
      <xdr:spPr>
        <a:xfrm>
          <a:off x="14351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52849</xdr:rowOff>
    </xdr:from>
    <xdr:ext cx="762000" cy="259045"/>
    <xdr:sp macro="" textlink="">
      <xdr:nvSpPr>
        <xdr:cNvPr id="411" name="テキスト ボックス 410"/>
        <xdr:cNvSpPr txBox="1"/>
      </xdr:nvSpPr>
      <xdr:spPr>
        <a:xfrm>
          <a:off x="14020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13462</xdr:rowOff>
    </xdr:from>
    <xdr:to>
      <xdr:col>64</xdr:col>
      <xdr:colOff>152400</xdr:colOff>
      <xdr:row>40</xdr:row>
      <xdr:rowOff>115062</xdr:rowOff>
    </xdr:to>
    <xdr:sp macro="" textlink="">
      <xdr:nvSpPr>
        <xdr:cNvPr id="412" name="楕円 411"/>
        <xdr:cNvSpPr/>
      </xdr:nvSpPr>
      <xdr:spPr>
        <a:xfrm>
          <a:off x="134620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125239</xdr:rowOff>
    </xdr:from>
    <xdr:ext cx="762000" cy="259045"/>
    <xdr:sp macro="" textlink="">
      <xdr:nvSpPr>
        <xdr:cNvPr id="413" name="テキスト ボックス 412"/>
        <xdr:cNvSpPr txBox="1"/>
      </xdr:nvSpPr>
      <xdr:spPr>
        <a:xfrm>
          <a:off x="13131800" y="664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将来負担比率はマイナスが続いており、公債費もこれまでは大幅な増加もなく、一定水準を維持することができた。今後は</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完成の子育て支援拠点施設の建設経費を始め、大規模な雨水排水対策事業を開始したため、工事費等の借入が増え、公債費も近い将来で増加を見込んでいる。その他にも町営住宅や幼小中学校、中央公民館等、老朽化が進み、大規模な改修を計画している。公共施設の修繕や改修で大規模な借入が今後は必要になってくることから、公共施設管理計画に基づき、施設の集約等も適切に行いながら基金の活用や借入れを調整し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5"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6" name="フローチャート: 判断 445"/>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7" name="フローチャート: 判断 446"/>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8" name="テキスト ボックス 447"/>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9" name="フローチャート: 判断 448"/>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0" name="テキスト ボックス 449"/>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3" name="フローチャート: 判断 452"/>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4" name="テキスト ボックス 453"/>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8,023
7,520
12.87
4,070,481
3,847,271
210,321
2,537,351
2,709,187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全国・県平均、類似団体よりも高い比率が続いていたが、その差も僅差となってきている。</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は施設建設や感染症対策事業等もあり、人件費の占める割合が減少している。人件費の増加は経常経費の圧迫につながるため、正職員だけでなく会計年度任用職員も含めて、各事業の見直しを徹底し、適正な人員配置や業務改善に努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54610</xdr:rowOff>
    </xdr:from>
    <xdr:to>
      <xdr:col>24</xdr:col>
      <xdr:colOff>25400</xdr:colOff>
      <xdr:row>37</xdr:row>
      <xdr:rowOff>5080</xdr:rowOff>
    </xdr:to>
    <xdr:cxnSp macro="">
      <xdr:nvCxnSpPr>
        <xdr:cNvPr id="66" name="直線コネクタ 65"/>
        <xdr:cNvCxnSpPr/>
      </xdr:nvCxnSpPr>
      <xdr:spPr>
        <a:xfrm flipV="1">
          <a:off x="3987800" y="622681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5080</xdr:rowOff>
    </xdr:from>
    <xdr:to>
      <xdr:col>19</xdr:col>
      <xdr:colOff>187325</xdr:colOff>
      <xdr:row>37</xdr:row>
      <xdr:rowOff>39370</xdr:rowOff>
    </xdr:to>
    <xdr:cxnSp macro="">
      <xdr:nvCxnSpPr>
        <xdr:cNvPr id="69" name="直線コネクタ 68"/>
        <xdr:cNvCxnSpPr/>
      </xdr:nvCxnSpPr>
      <xdr:spPr>
        <a:xfrm flipV="1">
          <a:off x="3098800" y="63487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146067</xdr:rowOff>
    </xdr:from>
    <xdr:ext cx="736600" cy="259045"/>
    <xdr:sp macro="" textlink="">
      <xdr:nvSpPr>
        <xdr:cNvPr id="71" name="テキスト ボックス 70"/>
        <xdr:cNvSpPr txBox="1"/>
      </xdr:nvSpPr>
      <xdr:spPr>
        <a:xfrm>
          <a:off x="3606800" y="597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27940</xdr:rowOff>
    </xdr:from>
    <xdr:to>
      <xdr:col>15</xdr:col>
      <xdr:colOff>98425</xdr:colOff>
      <xdr:row>37</xdr:row>
      <xdr:rowOff>39370</xdr:rowOff>
    </xdr:to>
    <xdr:cxnSp macro="">
      <xdr:nvCxnSpPr>
        <xdr:cNvPr id="72" name="直線コネクタ 71"/>
        <xdr:cNvCxnSpPr/>
      </xdr:nvCxnSpPr>
      <xdr:spPr>
        <a:xfrm>
          <a:off x="2209800" y="63715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85107</xdr:rowOff>
    </xdr:from>
    <xdr:ext cx="762000" cy="259045"/>
    <xdr:sp macro="" textlink="">
      <xdr:nvSpPr>
        <xdr:cNvPr id="74" name="テキスト ボックス 73"/>
        <xdr:cNvSpPr txBox="1"/>
      </xdr:nvSpPr>
      <xdr:spPr>
        <a:xfrm>
          <a:off x="2717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27940</xdr:rowOff>
    </xdr:to>
    <xdr:cxnSp macro="">
      <xdr:nvCxnSpPr>
        <xdr:cNvPr id="75" name="直線コネクタ 74"/>
        <xdr:cNvCxnSpPr/>
      </xdr:nvCxnSpPr>
      <xdr:spPr>
        <a:xfrm>
          <a:off x="1320800" y="6367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79" name="テキスト ボックス 78"/>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xdr:rowOff>
    </xdr:from>
    <xdr:to>
      <xdr:col>24</xdr:col>
      <xdr:colOff>76200</xdr:colOff>
      <xdr:row>36</xdr:row>
      <xdr:rowOff>105410</xdr:rowOff>
    </xdr:to>
    <xdr:sp macro="" textlink="">
      <xdr:nvSpPr>
        <xdr:cNvPr id="85" name="楕円 84"/>
        <xdr:cNvSpPr/>
      </xdr:nvSpPr>
      <xdr:spPr>
        <a:xfrm>
          <a:off x="47752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147337</xdr:rowOff>
    </xdr:from>
    <xdr:ext cx="762000" cy="259045"/>
    <xdr:sp macro="" textlink="">
      <xdr:nvSpPr>
        <xdr:cNvPr id="86" name="人件費該当値テキスト"/>
        <xdr:cNvSpPr txBox="1"/>
      </xdr:nvSpPr>
      <xdr:spPr>
        <a:xfrm>
          <a:off x="49149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125730</xdr:rowOff>
    </xdr:from>
    <xdr:to>
      <xdr:col>20</xdr:col>
      <xdr:colOff>38100</xdr:colOff>
      <xdr:row>37</xdr:row>
      <xdr:rowOff>55880</xdr:rowOff>
    </xdr:to>
    <xdr:sp macro="" textlink="">
      <xdr:nvSpPr>
        <xdr:cNvPr id="87" name="楕円 86"/>
        <xdr:cNvSpPr/>
      </xdr:nvSpPr>
      <xdr:spPr>
        <a:xfrm>
          <a:off x="393700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40657</xdr:rowOff>
    </xdr:from>
    <xdr:ext cx="736600" cy="259045"/>
    <xdr:sp macro="" textlink="">
      <xdr:nvSpPr>
        <xdr:cNvPr id="88" name="テキスト ボックス 87"/>
        <xdr:cNvSpPr txBox="1"/>
      </xdr:nvSpPr>
      <xdr:spPr>
        <a:xfrm>
          <a:off x="3606800" y="6384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90" name="テキスト ボックス 89"/>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148590</xdr:rowOff>
    </xdr:from>
    <xdr:to>
      <xdr:col>11</xdr:col>
      <xdr:colOff>60325</xdr:colOff>
      <xdr:row>37</xdr:row>
      <xdr:rowOff>78740</xdr:rowOff>
    </xdr:to>
    <xdr:sp macro="" textlink="">
      <xdr:nvSpPr>
        <xdr:cNvPr id="91" name="楕円 90"/>
        <xdr:cNvSpPr/>
      </xdr:nvSpPr>
      <xdr:spPr>
        <a:xfrm>
          <a:off x="21590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63517</xdr:rowOff>
    </xdr:from>
    <xdr:ext cx="762000" cy="259045"/>
    <xdr:sp macro="" textlink="">
      <xdr:nvSpPr>
        <xdr:cNvPr id="92" name="テキスト ボックス 91"/>
        <xdr:cNvSpPr txBox="1"/>
      </xdr:nvSpPr>
      <xdr:spPr>
        <a:xfrm>
          <a:off x="1828800" y="640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3" name="楕円 92"/>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4" name="テキスト ボックス 93"/>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は施設建設を始めとする普通建設事業費が増加したため、物件費の割合も減少しているが、全国・県平均、類似団体と比較すると高い水準が続いている。物件費が多くなる要因としては専門的な技能を必要とする委託業務の増加が挙げられるため、委託内容を精査し、不要な委託の削減に努めるとともに、職員の技能向上や広域での共同実施等、コスト削減を図っていくことが急務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17</xdr:row>
      <xdr:rowOff>170434</xdr:rowOff>
    </xdr:to>
    <xdr:cxnSp macro="">
      <xdr:nvCxnSpPr>
        <xdr:cNvPr id="124" name="直線コネクタ 123"/>
        <xdr:cNvCxnSpPr/>
      </xdr:nvCxnSpPr>
      <xdr:spPr>
        <a:xfrm flipV="1">
          <a:off x="15671800" y="303022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5"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170434</xdr:rowOff>
    </xdr:from>
    <xdr:to>
      <xdr:col>78</xdr:col>
      <xdr:colOff>69850</xdr:colOff>
      <xdr:row>18</xdr:row>
      <xdr:rowOff>67564</xdr:rowOff>
    </xdr:to>
    <xdr:cxnSp macro="">
      <xdr:nvCxnSpPr>
        <xdr:cNvPr id="127" name="直線コネクタ 126"/>
        <xdr:cNvCxnSpPr/>
      </xdr:nvCxnSpPr>
      <xdr:spPr>
        <a:xfrm flipV="1">
          <a:off x="14782800" y="30850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43959</xdr:rowOff>
    </xdr:from>
    <xdr:ext cx="736600" cy="259045"/>
    <xdr:sp macro="" textlink="">
      <xdr:nvSpPr>
        <xdr:cNvPr id="129" name="テキスト ボックス 128"/>
        <xdr:cNvSpPr txBox="1"/>
      </xdr:nvSpPr>
      <xdr:spPr>
        <a:xfrm>
          <a:off x="15290800" y="261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67564</xdr:rowOff>
    </xdr:from>
    <xdr:to>
      <xdr:col>73</xdr:col>
      <xdr:colOff>180975</xdr:colOff>
      <xdr:row>19</xdr:row>
      <xdr:rowOff>37846</xdr:rowOff>
    </xdr:to>
    <xdr:cxnSp macro="">
      <xdr:nvCxnSpPr>
        <xdr:cNvPr id="130" name="直線コネクタ 129"/>
        <xdr:cNvCxnSpPr/>
      </xdr:nvCxnSpPr>
      <xdr:spPr>
        <a:xfrm flipV="1">
          <a:off x="13893800" y="315366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122428</xdr:rowOff>
    </xdr:from>
    <xdr:to>
      <xdr:col>69</xdr:col>
      <xdr:colOff>92075</xdr:colOff>
      <xdr:row>19</xdr:row>
      <xdr:rowOff>37846</xdr:rowOff>
    </xdr:to>
    <xdr:cxnSp macro="">
      <xdr:nvCxnSpPr>
        <xdr:cNvPr id="133" name="直線コネクタ 132"/>
        <xdr:cNvCxnSpPr/>
      </xdr:nvCxnSpPr>
      <xdr:spPr>
        <a:xfrm>
          <a:off x="13004800" y="32085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5" name="テキスト ボックス 134"/>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112539</xdr:rowOff>
    </xdr:from>
    <xdr:ext cx="762000" cy="259045"/>
    <xdr:sp macro="" textlink="">
      <xdr:nvSpPr>
        <xdr:cNvPr id="137" name="テキスト ボックス 136"/>
        <xdr:cNvSpPr txBox="1"/>
      </xdr:nvSpPr>
      <xdr:spPr>
        <a:xfrm>
          <a:off x="12623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3" name="楕円 142"/>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4" name="物件費該当値テキスト"/>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119634</xdr:rowOff>
    </xdr:from>
    <xdr:to>
      <xdr:col>78</xdr:col>
      <xdr:colOff>120650</xdr:colOff>
      <xdr:row>18</xdr:row>
      <xdr:rowOff>49784</xdr:rowOff>
    </xdr:to>
    <xdr:sp macro="" textlink="">
      <xdr:nvSpPr>
        <xdr:cNvPr id="145" name="楕円 144"/>
        <xdr:cNvSpPr/>
      </xdr:nvSpPr>
      <xdr:spPr>
        <a:xfrm>
          <a:off x="15621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34561</xdr:rowOff>
    </xdr:from>
    <xdr:ext cx="736600" cy="259045"/>
    <xdr:sp macro="" textlink="">
      <xdr:nvSpPr>
        <xdr:cNvPr id="146" name="テキスト ボックス 145"/>
        <xdr:cNvSpPr txBox="1"/>
      </xdr:nvSpPr>
      <xdr:spPr>
        <a:xfrm>
          <a:off x="15290800" y="312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16764</xdr:rowOff>
    </xdr:from>
    <xdr:to>
      <xdr:col>74</xdr:col>
      <xdr:colOff>31750</xdr:colOff>
      <xdr:row>18</xdr:row>
      <xdr:rowOff>118364</xdr:rowOff>
    </xdr:to>
    <xdr:sp macro="" textlink="">
      <xdr:nvSpPr>
        <xdr:cNvPr id="147" name="楕円 146"/>
        <xdr:cNvSpPr/>
      </xdr:nvSpPr>
      <xdr:spPr>
        <a:xfrm>
          <a:off x="147320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103141</xdr:rowOff>
    </xdr:from>
    <xdr:ext cx="762000" cy="259045"/>
    <xdr:sp macro="" textlink="">
      <xdr:nvSpPr>
        <xdr:cNvPr id="148" name="テキスト ボックス 147"/>
        <xdr:cNvSpPr txBox="1"/>
      </xdr:nvSpPr>
      <xdr:spPr>
        <a:xfrm>
          <a:off x="144018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158496</xdr:rowOff>
    </xdr:from>
    <xdr:to>
      <xdr:col>69</xdr:col>
      <xdr:colOff>142875</xdr:colOff>
      <xdr:row>19</xdr:row>
      <xdr:rowOff>88646</xdr:rowOff>
    </xdr:to>
    <xdr:sp macro="" textlink="">
      <xdr:nvSpPr>
        <xdr:cNvPr id="149" name="楕円 148"/>
        <xdr:cNvSpPr/>
      </xdr:nvSpPr>
      <xdr:spPr>
        <a:xfrm>
          <a:off x="138430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73423</xdr:rowOff>
    </xdr:from>
    <xdr:ext cx="762000" cy="259045"/>
    <xdr:sp macro="" textlink="">
      <xdr:nvSpPr>
        <xdr:cNvPr id="150" name="テキスト ボックス 149"/>
        <xdr:cNvSpPr txBox="1"/>
      </xdr:nvSpPr>
      <xdr:spPr>
        <a:xfrm>
          <a:off x="13512800" y="333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71628</xdr:rowOff>
    </xdr:from>
    <xdr:to>
      <xdr:col>65</xdr:col>
      <xdr:colOff>53975</xdr:colOff>
      <xdr:row>19</xdr:row>
      <xdr:rowOff>1778</xdr:rowOff>
    </xdr:to>
    <xdr:sp macro="" textlink="">
      <xdr:nvSpPr>
        <xdr:cNvPr id="151" name="楕円 150"/>
        <xdr:cNvSpPr/>
      </xdr:nvSpPr>
      <xdr:spPr>
        <a:xfrm>
          <a:off x="12954000" y="31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158005</xdr:rowOff>
    </xdr:from>
    <xdr:ext cx="762000" cy="259045"/>
    <xdr:sp macro="" textlink="">
      <xdr:nvSpPr>
        <xdr:cNvPr id="152" name="テキスト ボックス 151"/>
        <xdr:cNvSpPr txBox="1"/>
      </xdr:nvSpPr>
      <xdr:spPr>
        <a:xfrm>
          <a:off x="12623800" y="324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平均よりは低いものの、類似団体よりも高い比率にある。高齢化も進み、障害福祉関係も増加が続いており、今後も扶助費の削減はますます難しくなる。削減までは至らなくても、福祉、保健、保険、介護分野が連携し、より効果的な健康増進事業を進め、医療費の抑制や自立した生活がより長く継続できるような介護予防に力をいれていくとともに、家族や地域との繋がりの希薄化を食い止める手立てを確立していかなければならない。</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104140</xdr:rowOff>
    </xdr:from>
    <xdr:to>
      <xdr:col>24</xdr:col>
      <xdr:colOff>25400</xdr:colOff>
      <xdr:row>60</xdr:row>
      <xdr:rowOff>149860</xdr:rowOff>
    </xdr:to>
    <xdr:cxnSp macro="">
      <xdr:nvCxnSpPr>
        <xdr:cNvPr id="183" name="直線コネクタ 182"/>
        <xdr:cNvCxnSpPr/>
      </xdr:nvCxnSpPr>
      <xdr:spPr>
        <a:xfrm>
          <a:off x="3987800" y="103911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104157</xdr:rowOff>
    </xdr:from>
    <xdr:ext cx="762000" cy="259045"/>
    <xdr:sp macro="" textlink="">
      <xdr:nvSpPr>
        <xdr:cNvPr id="184" name="扶助費平均値テキスト"/>
        <xdr:cNvSpPr txBox="1"/>
      </xdr:nvSpPr>
      <xdr:spPr>
        <a:xfrm>
          <a:off x="4914900" y="936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104140</xdr:rowOff>
    </xdr:from>
    <xdr:to>
      <xdr:col>19</xdr:col>
      <xdr:colOff>187325</xdr:colOff>
      <xdr:row>61</xdr:row>
      <xdr:rowOff>1270</xdr:rowOff>
    </xdr:to>
    <xdr:cxnSp macro="">
      <xdr:nvCxnSpPr>
        <xdr:cNvPr id="186" name="直線コネクタ 185"/>
        <xdr:cNvCxnSpPr/>
      </xdr:nvCxnSpPr>
      <xdr:spPr>
        <a:xfrm flipV="1">
          <a:off x="3098800" y="10391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8" name="テキスト ボックス 187"/>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1270</xdr:rowOff>
    </xdr:from>
    <xdr:to>
      <xdr:col>15</xdr:col>
      <xdr:colOff>98425</xdr:colOff>
      <xdr:row>61</xdr:row>
      <xdr:rowOff>115570</xdr:rowOff>
    </xdr:to>
    <xdr:cxnSp macro="">
      <xdr:nvCxnSpPr>
        <xdr:cNvPr id="189" name="直線コネクタ 188"/>
        <xdr:cNvCxnSpPr/>
      </xdr:nvCxnSpPr>
      <xdr:spPr>
        <a:xfrm flipV="1">
          <a:off x="2209800" y="104597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0" name="フローチャート: 判断 189"/>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39387</xdr:rowOff>
    </xdr:from>
    <xdr:ext cx="762000" cy="259045"/>
    <xdr:sp macro="" textlink="">
      <xdr:nvSpPr>
        <xdr:cNvPr id="191" name="テキスト ボックス 190"/>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1270</xdr:rowOff>
    </xdr:from>
    <xdr:to>
      <xdr:col>11</xdr:col>
      <xdr:colOff>9525</xdr:colOff>
      <xdr:row>61</xdr:row>
      <xdr:rowOff>115570</xdr:rowOff>
    </xdr:to>
    <xdr:cxnSp macro="">
      <xdr:nvCxnSpPr>
        <xdr:cNvPr id="192" name="直線コネクタ 191"/>
        <xdr:cNvCxnSpPr/>
      </xdr:nvCxnSpPr>
      <xdr:spPr>
        <a:xfrm>
          <a:off x="1320800" y="104597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3" name="フローチャート: 判断 192"/>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39387</xdr:rowOff>
    </xdr:from>
    <xdr:ext cx="762000" cy="259045"/>
    <xdr:sp macro="" textlink="">
      <xdr:nvSpPr>
        <xdr:cNvPr id="194" name="テキスト ボックス 193"/>
        <xdr:cNvSpPr txBox="1"/>
      </xdr:nvSpPr>
      <xdr:spPr>
        <a:xfrm>
          <a:off x="1828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6" name="テキスト ボックス 195"/>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99060</xdr:rowOff>
    </xdr:from>
    <xdr:to>
      <xdr:col>24</xdr:col>
      <xdr:colOff>76200</xdr:colOff>
      <xdr:row>61</xdr:row>
      <xdr:rowOff>29210</xdr:rowOff>
    </xdr:to>
    <xdr:sp macro="" textlink="">
      <xdr:nvSpPr>
        <xdr:cNvPr id="202" name="楕円 201"/>
        <xdr:cNvSpPr/>
      </xdr:nvSpPr>
      <xdr:spPr>
        <a:xfrm>
          <a:off x="47752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7637</xdr:rowOff>
    </xdr:from>
    <xdr:ext cx="762000" cy="259045"/>
    <xdr:sp macro="" textlink="">
      <xdr:nvSpPr>
        <xdr:cNvPr id="203" name="扶助費該当値テキスト"/>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53340</xdr:rowOff>
    </xdr:from>
    <xdr:to>
      <xdr:col>20</xdr:col>
      <xdr:colOff>38100</xdr:colOff>
      <xdr:row>60</xdr:row>
      <xdr:rowOff>154940</xdr:rowOff>
    </xdr:to>
    <xdr:sp macro="" textlink="">
      <xdr:nvSpPr>
        <xdr:cNvPr id="204" name="楕円 203"/>
        <xdr:cNvSpPr/>
      </xdr:nvSpPr>
      <xdr:spPr>
        <a:xfrm>
          <a:off x="3937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139717</xdr:rowOff>
    </xdr:from>
    <xdr:ext cx="736600" cy="259045"/>
    <xdr:sp macro="" textlink="">
      <xdr:nvSpPr>
        <xdr:cNvPr id="205" name="テキスト ボックス 204"/>
        <xdr:cNvSpPr txBox="1"/>
      </xdr:nvSpPr>
      <xdr:spPr>
        <a:xfrm>
          <a:off x="3606800" y="1042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121920</xdr:rowOff>
    </xdr:from>
    <xdr:to>
      <xdr:col>15</xdr:col>
      <xdr:colOff>149225</xdr:colOff>
      <xdr:row>61</xdr:row>
      <xdr:rowOff>52070</xdr:rowOff>
    </xdr:to>
    <xdr:sp macro="" textlink="">
      <xdr:nvSpPr>
        <xdr:cNvPr id="206" name="楕円 205"/>
        <xdr:cNvSpPr/>
      </xdr:nvSpPr>
      <xdr:spPr>
        <a:xfrm>
          <a:off x="3048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36847</xdr:rowOff>
    </xdr:from>
    <xdr:ext cx="762000" cy="259045"/>
    <xdr:sp macro="" textlink="">
      <xdr:nvSpPr>
        <xdr:cNvPr id="207" name="テキスト ボックス 206"/>
        <xdr:cNvSpPr txBox="1"/>
      </xdr:nvSpPr>
      <xdr:spPr>
        <a:xfrm>
          <a:off x="2717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64770</xdr:rowOff>
    </xdr:from>
    <xdr:to>
      <xdr:col>11</xdr:col>
      <xdr:colOff>60325</xdr:colOff>
      <xdr:row>61</xdr:row>
      <xdr:rowOff>166370</xdr:rowOff>
    </xdr:to>
    <xdr:sp macro="" textlink="">
      <xdr:nvSpPr>
        <xdr:cNvPr id="208" name="楕円 207"/>
        <xdr:cNvSpPr/>
      </xdr:nvSpPr>
      <xdr:spPr>
        <a:xfrm>
          <a:off x="2159000" y="105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151147</xdr:rowOff>
    </xdr:from>
    <xdr:ext cx="762000" cy="259045"/>
    <xdr:sp macro="" textlink="">
      <xdr:nvSpPr>
        <xdr:cNvPr id="209" name="テキスト ボックス 208"/>
        <xdr:cNvSpPr txBox="1"/>
      </xdr:nvSpPr>
      <xdr:spPr>
        <a:xfrm>
          <a:off x="1828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121920</xdr:rowOff>
    </xdr:from>
    <xdr:to>
      <xdr:col>6</xdr:col>
      <xdr:colOff>171450</xdr:colOff>
      <xdr:row>61</xdr:row>
      <xdr:rowOff>52070</xdr:rowOff>
    </xdr:to>
    <xdr:sp macro="" textlink="">
      <xdr:nvSpPr>
        <xdr:cNvPr id="210" name="楕円 209"/>
        <xdr:cNvSpPr/>
      </xdr:nvSpPr>
      <xdr:spPr>
        <a:xfrm>
          <a:off x="1270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36847</xdr:rowOff>
    </xdr:from>
    <xdr:ext cx="762000" cy="259045"/>
    <xdr:sp macro="" textlink="">
      <xdr:nvSpPr>
        <xdr:cNvPr id="211" name="テキスト ボックス 210"/>
        <xdr:cNvSpPr txBox="1"/>
      </xdr:nvSpPr>
      <xdr:spPr>
        <a:xfrm>
          <a:off x="939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類似団体、全国・県平均よりも下回っている。特別会計への繰出金も過剰に負担することなく適正に維持できているため、今後も継続に努める。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134620</xdr:rowOff>
    </xdr:from>
    <xdr:to>
      <xdr:col>82</xdr:col>
      <xdr:colOff>107950</xdr:colOff>
      <xdr:row>55</xdr:row>
      <xdr:rowOff>62230</xdr:rowOff>
    </xdr:to>
    <xdr:cxnSp macro="">
      <xdr:nvCxnSpPr>
        <xdr:cNvPr id="244" name="直線コネクタ 243"/>
        <xdr:cNvCxnSpPr/>
      </xdr:nvCxnSpPr>
      <xdr:spPr>
        <a:xfrm flipV="1">
          <a:off x="15671800" y="93929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45"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54610</xdr:rowOff>
    </xdr:from>
    <xdr:to>
      <xdr:col>78</xdr:col>
      <xdr:colOff>69850</xdr:colOff>
      <xdr:row>55</xdr:row>
      <xdr:rowOff>62230</xdr:rowOff>
    </xdr:to>
    <xdr:cxnSp macro="">
      <xdr:nvCxnSpPr>
        <xdr:cNvPr id="247" name="直線コネクタ 246"/>
        <xdr:cNvCxnSpPr/>
      </xdr:nvCxnSpPr>
      <xdr:spPr>
        <a:xfrm>
          <a:off x="14782800" y="9484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49" name="テキスト ボックス 248"/>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39370</xdr:rowOff>
    </xdr:from>
    <xdr:to>
      <xdr:col>73</xdr:col>
      <xdr:colOff>180975</xdr:colOff>
      <xdr:row>55</xdr:row>
      <xdr:rowOff>54610</xdr:rowOff>
    </xdr:to>
    <xdr:cxnSp macro="">
      <xdr:nvCxnSpPr>
        <xdr:cNvPr id="250" name="直線コネクタ 249"/>
        <xdr:cNvCxnSpPr/>
      </xdr:nvCxnSpPr>
      <xdr:spPr>
        <a:xfrm>
          <a:off x="13893800" y="9469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1" name="フローチャート: 判断 250"/>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2" name="テキスト ボックス 251"/>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39370</xdr:rowOff>
    </xdr:from>
    <xdr:to>
      <xdr:col>69</xdr:col>
      <xdr:colOff>92075</xdr:colOff>
      <xdr:row>55</xdr:row>
      <xdr:rowOff>46990</xdr:rowOff>
    </xdr:to>
    <xdr:cxnSp macro="">
      <xdr:nvCxnSpPr>
        <xdr:cNvPr id="253" name="直線コネクタ 252"/>
        <xdr:cNvCxnSpPr/>
      </xdr:nvCxnSpPr>
      <xdr:spPr>
        <a:xfrm flipV="1">
          <a:off x="13004800" y="9469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4" name="フローチャート: 判断 253"/>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55" name="テキスト ボックス 254"/>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6" name="フローチャート: 判断 255"/>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57" name="テキスト ボックス 256"/>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83820</xdr:rowOff>
    </xdr:from>
    <xdr:to>
      <xdr:col>82</xdr:col>
      <xdr:colOff>158750</xdr:colOff>
      <xdr:row>55</xdr:row>
      <xdr:rowOff>13970</xdr:rowOff>
    </xdr:to>
    <xdr:sp macro="" textlink="">
      <xdr:nvSpPr>
        <xdr:cNvPr id="263" name="楕円 262"/>
        <xdr:cNvSpPr/>
      </xdr:nvSpPr>
      <xdr:spPr>
        <a:xfrm>
          <a:off x="164592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100347</xdr:rowOff>
    </xdr:from>
    <xdr:ext cx="762000" cy="259045"/>
    <xdr:sp macro="" textlink="">
      <xdr:nvSpPr>
        <xdr:cNvPr id="264" name="その他該当値テキスト"/>
        <xdr:cNvSpPr txBox="1"/>
      </xdr:nvSpPr>
      <xdr:spPr>
        <a:xfrm>
          <a:off x="165989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11430</xdr:rowOff>
    </xdr:from>
    <xdr:to>
      <xdr:col>78</xdr:col>
      <xdr:colOff>120650</xdr:colOff>
      <xdr:row>55</xdr:row>
      <xdr:rowOff>113030</xdr:rowOff>
    </xdr:to>
    <xdr:sp macro="" textlink="">
      <xdr:nvSpPr>
        <xdr:cNvPr id="265" name="楕円 264"/>
        <xdr:cNvSpPr/>
      </xdr:nvSpPr>
      <xdr:spPr>
        <a:xfrm>
          <a:off x="15621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123207</xdr:rowOff>
    </xdr:from>
    <xdr:ext cx="736600" cy="259045"/>
    <xdr:sp macro="" textlink="">
      <xdr:nvSpPr>
        <xdr:cNvPr id="266" name="テキスト ボックス 265"/>
        <xdr:cNvSpPr txBox="1"/>
      </xdr:nvSpPr>
      <xdr:spPr>
        <a:xfrm>
          <a:off x="15290800" y="92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3810</xdr:rowOff>
    </xdr:from>
    <xdr:to>
      <xdr:col>74</xdr:col>
      <xdr:colOff>31750</xdr:colOff>
      <xdr:row>55</xdr:row>
      <xdr:rowOff>105410</xdr:rowOff>
    </xdr:to>
    <xdr:sp macro="" textlink="">
      <xdr:nvSpPr>
        <xdr:cNvPr id="267" name="楕円 266"/>
        <xdr:cNvSpPr/>
      </xdr:nvSpPr>
      <xdr:spPr>
        <a:xfrm>
          <a:off x="14732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115587</xdr:rowOff>
    </xdr:from>
    <xdr:ext cx="762000" cy="259045"/>
    <xdr:sp macro="" textlink="">
      <xdr:nvSpPr>
        <xdr:cNvPr id="268" name="テキスト ボックス 267"/>
        <xdr:cNvSpPr txBox="1"/>
      </xdr:nvSpPr>
      <xdr:spPr>
        <a:xfrm>
          <a:off x="14401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160020</xdr:rowOff>
    </xdr:from>
    <xdr:to>
      <xdr:col>69</xdr:col>
      <xdr:colOff>142875</xdr:colOff>
      <xdr:row>55</xdr:row>
      <xdr:rowOff>90170</xdr:rowOff>
    </xdr:to>
    <xdr:sp macro="" textlink="">
      <xdr:nvSpPr>
        <xdr:cNvPr id="269" name="楕円 268"/>
        <xdr:cNvSpPr/>
      </xdr:nvSpPr>
      <xdr:spPr>
        <a:xfrm>
          <a:off x="13843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100347</xdr:rowOff>
    </xdr:from>
    <xdr:ext cx="762000" cy="259045"/>
    <xdr:sp macro="" textlink="">
      <xdr:nvSpPr>
        <xdr:cNvPr id="270" name="テキスト ボックス 269"/>
        <xdr:cNvSpPr txBox="1"/>
      </xdr:nvSpPr>
      <xdr:spPr>
        <a:xfrm>
          <a:off x="13512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71" name="楕円 270"/>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107967</xdr:rowOff>
    </xdr:from>
    <xdr:ext cx="762000" cy="259045"/>
    <xdr:sp macro="" textlink="">
      <xdr:nvSpPr>
        <xdr:cNvPr id="272" name="テキスト ボックス 271"/>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消防及び衛生関係の一部事務組合負担金、企業会計への繰出金が多くを占めている。全国・県平均、類似団体よりは低い比率であるが、企業会計については独立採算を目指し、適正な利用者負担を求めていくための料金改定の審議を進めていく必要があ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133858</xdr:rowOff>
    </xdr:from>
    <xdr:to>
      <xdr:col>82</xdr:col>
      <xdr:colOff>107950</xdr:colOff>
      <xdr:row>36</xdr:row>
      <xdr:rowOff>8128</xdr:rowOff>
    </xdr:to>
    <xdr:cxnSp macro="">
      <xdr:nvCxnSpPr>
        <xdr:cNvPr id="302" name="直線コネクタ 301"/>
        <xdr:cNvCxnSpPr/>
      </xdr:nvCxnSpPr>
      <xdr:spPr>
        <a:xfrm flipV="1">
          <a:off x="15671800" y="61346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121429</xdr:rowOff>
    </xdr:from>
    <xdr:ext cx="762000" cy="259045"/>
    <xdr:sp macro="" textlink="">
      <xdr:nvSpPr>
        <xdr:cNvPr id="303"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xdr:rowOff>
    </xdr:from>
    <xdr:to>
      <xdr:col>78</xdr:col>
      <xdr:colOff>69850</xdr:colOff>
      <xdr:row>36</xdr:row>
      <xdr:rowOff>76708</xdr:rowOff>
    </xdr:to>
    <xdr:cxnSp macro="">
      <xdr:nvCxnSpPr>
        <xdr:cNvPr id="305" name="直線コネクタ 304"/>
        <xdr:cNvCxnSpPr/>
      </xdr:nvCxnSpPr>
      <xdr:spPr>
        <a:xfrm flipV="1">
          <a:off x="14782800" y="61803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7" name="テキスト ボックス 306"/>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76708</xdr:rowOff>
    </xdr:to>
    <xdr:cxnSp macro="">
      <xdr:nvCxnSpPr>
        <xdr:cNvPr id="308" name="直線コネクタ 307"/>
        <xdr:cNvCxnSpPr/>
      </xdr:nvCxnSpPr>
      <xdr:spPr>
        <a:xfrm>
          <a:off x="13893800" y="62031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9" name="フローチャート: 判断 308"/>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0" name="テキスト ボックス 309"/>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127000</xdr:rowOff>
    </xdr:to>
    <xdr:cxnSp macro="">
      <xdr:nvCxnSpPr>
        <xdr:cNvPr id="311" name="直線コネクタ 310"/>
        <xdr:cNvCxnSpPr/>
      </xdr:nvCxnSpPr>
      <xdr:spPr>
        <a:xfrm flipV="1">
          <a:off x="13004800" y="620318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2" name="フローチャート: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3" name="テキスト ボックス 312"/>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4" name="フローチャート: 判断 313"/>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5" name="テキスト ボックス 314"/>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83058</xdr:rowOff>
    </xdr:from>
    <xdr:to>
      <xdr:col>82</xdr:col>
      <xdr:colOff>158750</xdr:colOff>
      <xdr:row>36</xdr:row>
      <xdr:rowOff>13208</xdr:rowOff>
    </xdr:to>
    <xdr:sp macro="" textlink="">
      <xdr:nvSpPr>
        <xdr:cNvPr id="321" name="楕円 320"/>
        <xdr:cNvSpPr/>
      </xdr:nvSpPr>
      <xdr:spPr>
        <a:xfrm>
          <a:off x="16459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99585</xdr:rowOff>
    </xdr:from>
    <xdr:ext cx="762000" cy="259045"/>
    <xdr:sp macro="" textlink="">
      <xdr:nvSpPr>
        <xdr:cNvPr id="322" name="補助費等該当値テキスト"/>
        <xdr:cNvSpPr txBox="1"/>
      </xdr:nvSpPr>
      <xdr:spPr>
        <a:xfrm>
          <a:off x="16598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128778</xdr:rowOff>
    </xdr:from>
    <xdr:to>
      <xdr:col>78</xdr:col>
      <xdr:colOff>120650</xdr:colOff>
      <xdr:row>36</xdr:row>
      <xdr:rowOff>58928</xdr:rowOff>
    </xdr:to>
    <xdr:sp macro="" textlink="">
      <xdr:nvSpPr>
        <xdr:cNvPr id="323" name="楕円 322"/>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69105</xdr:rowOff>
    </xdr:from>
    <xdr:ext cx="736600" cy="259045"/>
    <xdr:sp macro="" textlink="">
      <xdr:nvSpPr>
        <xdr:cNvPr id="324" name="テキスト ボックス 323"/>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25" name="楕円 324"/>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26" name="テキスト ボックス 325"/>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27" name="楕円 326"/>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8" name="テキスト ボックス 327"/>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29" name="楕円 328"/>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30" name="テキスト ボックス 329"/>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や、全国・県平均よりも低い比率で、急激な変動はなく同程度を維持している。しかし、今後は新たな施設建設や老朽化による改築、雨水排水対策事業で大きな借入が発生していくため、据置期間以降は公債費の比率が高まっていくことが予測されている。</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xdr:rowOff>
    </xdr:from>
    <xdr:to>
      <xdr:col>24</xdr:col>
      <xdr:colOff>25400</xdr:colOff>
      <xdr:row>76</xdr:row>
      <xdr:rowOff>44704</xdr:rowOff>
    </xdr:to>
    <xdr:cxnSp macro="">
      <xdr:nvCxnSpPr>
        <xdr:cNvPr id="360" name="直線コネクタ 359"/>
        <xdr:cNvCxnSpPr/>
      </xdr:nvCxnSpPr>
      <xdr:spPr>
        <a:xfrm flipV="1">
          <a:off x="3987800" y="130383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1"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30987</xdr:rowOff>
    </xdr:from>
    <xdr:to>
      <xdr:col>19</xdr:col>
      <xdr:colOff>187325</xdr:colOff>
      <xdr:row>76</xdr:row>
      <xdr:rowOff>44704</xdr:rowOff>
    </xdr:to>
    <xdr:cxnSp macro="">
      <xdr:nvCxnSpPr>
        <xdr:cNvPr id="363" name="直線コネクタ 362"/>
        <xdr:cNvCxnSpPr/>
      </xdr:nvCxnSpPr>
      <xdr:spPr>
        <a:xfrm>
          <a:off x="3098800" y="130611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5" name="テキスト ボックス 364"/>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30987</xdr:rowOff>
    </xdr:from>
    <xdr:to>
      <xdr:col>15</xdr:col>
      <xdr:colOff>98425</xdr:colOff>
      <xdr:row>76</xdr:row>
      <xdr:rowOff>30987</xdr:rowOff>
    </xdr:to>
    <xdr:cxnSp macro="">
      <xdr:nvCxnSpPr>
        <xdr:cNvPr id="366" name="直線コネクタ 365"/>
        <xdr:cNvCxnSpPr/>
      </xdr:nvCxnSpPr>
      <xdr:spPr>
        <a:xfrm>
          <a:off x="2209800" y="13061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7" name="フローチャート: 判断 366"/>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68" name="テキスト ボックス 367"/>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30987</xdr:rowOff>
    </xdr:from>
    <xdr:to>
      <xdr:col>11</xdr:col>
      <xdr:colOff>9525</xdr:colOff>
      <xdr:row>76</xdr:row>
      <xdr:rowOff>40132</xdr:rowOff>
    </xdr:to>
    <xdr:cxnSp macro="">
      <xdr:nvCxnSpPr>
        <xdr:cNvPr id="369" name="直線コネクタ 368"/>
        <xdr:cNvCxnSpPr/>
      </xdr:nvCxnSpPr>
      <xdr:spPr>
        <a:xfrm flipV="1">
          <a:off x="1320800" y="130611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0" name="フローチャート: 判断 369"/>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1" name="テキスト ボックス 370"/>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2" name="フローチャート: 判断 371"/>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3" name="テキスト ボックス 372"/>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128778</xdr:rowOff>
    </xdr:from>
    <xdr:to>
      <xdr:col>24</xdr:col>
      <xdr:colOff>76200</xdr:colOff>
      <xdr:row>76</xdr:row>
      <xdr:rowOff>58928</xdr:rowOff>
    </xdr:to>
    <xdr:sp macro="" textlink="">
      <xdr:nvSpPr>
        <xdr:cNvPr id="379" name="楕円 378"/>
        <xdr:cNvSpPr/>
      </xdr:nvSpPr>
      <xdr:spPr>
        <a:xfrm>
          <a:off x="47752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145305</xdr:rowOff>
    </xdr:from>
    <xdr:ext cx="762000" cy="259045"/>
    <xdr:sp macro="" textlink="">
      <xdr:nvSpPr>
        <xdr:cNvPr id="380" name="公債費該当値テキスト"/>
        <xdr:cNvSpPr txBox="1"/>
      </xdr:nvSpPr>
      <xdr:spPr>
        <a:xfrm>
          <a:off x="4914900" y="1283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165354</xdr:rowOff>
    </xdr:from>
    <xdr:to>
      <xdr:col>20</xdr:col>
      <xdr:colOff>38100</xdr:colOff>
      <xdr:row>76</xdr:row>
      <xdr:rowOff>95504</xdr:rowOff>
    </xdr:to>
    <xdr:sp macro="" textlink="">
      <xdr:nvSpPr>
        <xdr:cNvPr id="381" name="楕円 380"/>
        <xdr:cNvSpPr/>
      </xdr:nvSpPr>
      <xdr:spPr>
        <a:xfrm>
          <a:off x="3937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105681</xdr:rowOff>
    </xdr:from>
    <xdr:ext cx="736600" cy="259045"/>
    <xdr:sp macro="" textlink="">
      <xdr:nvSpPr>
        <xdr:cNvPr id="382" name="テキスト ボックス 381"/>
        <xdr:cNvSpPr txBox="1"/>
      </xdr:nvSpPr>
      <xdr:spPr>
        <a:xfrm>
          <a:off x="3606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151637</xdr:rowOff>
    </xdr:from>
    <xdr:to>
      <xdr:col>15</xdr:col>
      <xdr:colOff>149225</xdr:colOff>
      <xdr:row>76</xdr:row>
      <xdr:rowOff>81787</xdr:rowOff>
    </xdr:to>
    <xdr:sp macro="" textlink="">
      <xdr:nvSpPr>
        <xdr:cNvPr id="383" name="楕円 382"/>
        <xdr:cNvSpPr/>
      </xdr:nvSpPr>
      <xdr:spPr>
        <a:xfrm>
          <a:off x="3048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91965</xdr:rowOff>
    </xdr:from>
    <xdr:ext cx="762000" cy="259045"/>
    <xdr:sp macro="" textlink="">
      <xdr:nvSpPr>
        <xdr:cNvPr id="384" name="テキスト ボックス 383"/>
        <xdr:cNvSpPr txBox="1"/>
      </xdr:nvSpPr>
      <xdr:spPr>
        <a:xfrm>
          <a:off x="2717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151637</xdr:rowOff>
    </xdr:from>
    <xdr:to>
      <xdr:col>11</xdr:col>
      <xdr:colOff>60325</xdr:colOff>
      <xdr:row>76</xdr:row>
      <xdr:rowOff>81787</xdr:rowOff>
    </xdr:to>
    <xdr:sp macro="" textlink="">
      <xdr:nvSpPr>
        <xdr:cNvPr id="385" name="楕円 384"/>
        <xdr:cNvSpPr/>
      </xdr:nvSpPr>
      <xdr:spPr>
        <a:xfrm>
          <a:off x="2159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91965</xdr:rowOff>
    </xdr:from>
    <xdr:ext cx="762000" cy="259045"/>
    <xdr:sp macro="" textlink="">
      <xdr:nvSpPr>
        <xdr:cNvPr id="386" name="テキスト ボックス 385"/>
        <xdr:cNvSpPr txBox="1"/>
      </xdr:nvSpPr>
      <xdr:spPr>
        <a:xfrm>
          <a:off x="1828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160782</xdr:rowOff>
    </xdr:from>
    <xdr:to>
      <xdr:col>6</xdr:col>
      <xdr:colOff>171450</xdr:colOff>
      <xdr:row>76</xdr:row>
      <xdr:rowOff>90932</xdr:rowOff>
    </xdr:to>
    <xdr:sp macro="" textlink="">
      <xdr:nvSpPr>
        <xdr:cNvPr id="387" name="楕円 386"/>
        <xdr:cNvSpPr/>
      </xdr:nvSpPr>
      <xdr:spPr>
        <a:xfrm>
          <a:off x="1270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101109</xdr:rowOff>
    </xdr:from>
    <xdr:ext cx="762000" cy="259045"/>
    <xdr:sp macro="" textlink="">
      <xdr:nvSpPr>
        <xdr:cNvPr id="388" name="テキスト ボックス 387"/>
        <xdr:cNvSpPr txBox="1"/>
      </xdr:nvSpPr>
      <xdr:spPr>
        <a:xfrm>
          <a:off x="939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類似団体と同程度となった。公債費が他の経費の負担にならないようにバランスよく借入を行い、基金の積立てや活用を検討する。</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141696</xdr:rowOff>
    </xdr:from>
    <xdr:to>
      <xdr:col>82</xdr:col>
      <xdr:colOff>107950</xdr:colOff>
      <xdr:row>77</xdr:row>
      <xdr:rowOff>11068</xdr:rowOff>
    </xdr:to>
    <xdr:cxnSp macro="">
      <xdr:nvCxnSpPr>
        <xdr:cNvPr id="423" name="直線コネクタ 422"/>
        <xdr:cNvCxnSpPr/>
      </xdr:nvCxnSpPr>
      <xdr:spPr>
        <a:xfrm flipV="1">
          <a:off x="15671800" y="13000446"/>
          <a:ext cx="8382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85833</xdr:rowOff>
    </xdr:from>
    <xdr:ext cx="762000" cy="259045"/>
    <xdr:sp macro="" textlink="">
      <xdr:nvSpPr>
        <xdr:cNvPr id="424" name="公債費以外平均値テキスト"/>
        <xdr:cNvSpPr txBox="1"/>
      </xdr:nvSpPr>
      <xdr:spPr>
        <a:xfrm>
          <a:off x="16598900" y="1294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11068</xdr:rowOff>
    </xdr:from>
    <xdr:to>
      <xdr:col>78</xdr:col>
      <xdr:colOff>69850</xdr:colOff>
      <xdr:row>77</xdr:row>
      <xdr:rowOff>144962</xdr:rowOff>
    </xdr:to>
    <xdr:cxnSp macro="">
      <xdr:nvCxnSpPr>
        <xdr:cNvPr id="426" name="直線コネクタ 425"/>
        <xdr:cNvCxnSpPr/>
      </xdr:nvCxnSpPr>
      <xdr:spPr>
        <a:xfrm flipV="1">
          <a:off x="14782800" y="13212718"/>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6730</xdr:rowOff>
    </xdr:from>
    <xdr:ext cx="736600" cy="259045"/>
    <xdr:sp macro="" textlink="">
      <xdr:nvSpPr>
        <xdr:cNvPr id="428" name="テキスト ボックス 427"/>
        <xdr:cNvSpPr txBox="1"/>
      </xdr:nvSpPr>
      <xdr:spPr>
        <a:xfrm>
          <a:off x="15290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144962</xdr:rowOff>
    </xdr:from>
    <xdr:to>
      <xdr:col>73</xdr:col>
      <xdr:colOff>180975</xdr:colOff>
      <xdr:row>78</xdr:row>
      <xdr:rowOff>42092</xdr:rowOff>
    </xdr:to>
    <xdr:cxnSp macro="">
      <xdr:nvCxnSpPr>
        <xdr:cNvPr id="429" name="直線コネクタ 428"/>
        <xdr:cNvCxnSpPr/>
      </xdr:nvCxnSpPr>
      <xdr:spPr>
        <a:xfrm flipV="1">
          <a:off x="13893800" y="133466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0" name="フローチャート: 判断 429"/>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1" name="テキスト ボックス 430"/>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32294</xdr:rowOff>
    </xdr:from>
    <xdr:to>
      <xdr:col>69</xdr:col>
      <xdr:colOff>92075</xdr:colOff>
      <xdr:row>78</xdr:row>
      <xdr:rowOff>42092</xdr:rowOff>
    </xdr:to>
    <xdr:cxnSp macro="">
      <xdr:nvCxnSpPr>
        <xdr:cNvPr id="432" name="直線コネクタ 431"/>
        <xdr:cNvCxnSpPr/>
      </xdr:nvCxnSpPr>
      <xdr:spPr>
        <a:xfrm>
          <a:off x="13004800" y="1340539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3" name="フローチャート: 判断 432"/>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29590</xdr:rowOff>
    </xdr:from>
    <xdr:ext cx="762000" cy="259045"/>
    <xdr:sp macro="" textlink="">
      <xdr:nvSpPr>
        <xdr:cNvPr id="434" name="テキスト ボックス 433"/>
        <xdr:cNvSpPr txBox="1"/>
      </xdr:nvSpPr>
      <xdr:spPr>
        <a:xfrm>
          <a:off x="13512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5" name="フローチャート: 判断 434"/>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19793</xdr:rowOff>
    </xdr:from>
    <xdr:ext cx="762000" cy="259045"/>
    <xdr:sp macro="" textlink="">
      <xdr:nvSpPr>
        <xdr:cNvPr id="436" name="テキスト ボックス 435"/>
        <xdr:cNvSpPr txBox="1"/>
      </xdr:nvSpPr>
      <xdr:spPr>
        <a:xfrm>
          <a:off x="12623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90896</xdr:rowOff>
    </xdr:from>
    <xdr:to>
      <xdr:col>82</xdr:col>
      <xdr:colOff>158750</xdr:colOff>
      <xdr:row>76</xdr:row>
      <xdr:rowOff>21047</xdr:rowOff>
    </xdr:to>
    <xdr:sp macro="" textlink="">
      <xdr:nvSpPr>
        <xdr:cNvPr id="442" name="楕円 441"/>
        <xdr:cNvSpPr/>
      </xdr:nvSpPr>
      <xdr:spPr>
        <a:xfrm>
          <a:off x="16459200" y="129496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107423</xdr:rowOff>
    </xdr:from>
    <xdr:ext cx="762000" cy="259045"/>
    <xdr:sp macro="" textlink="">
      <xdr:nvSpPr>
        <xdr:cNvPr id="443" name="公債費以外該当値テキスト"/>
        <xdr:cNvSpPr txBox="1"/>
      </xdr:nvSpPr>
      <xdr:spPr>
        <a:xfrm>
          <a:off x="16598900" y="1279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131718</xdr:rowOff>
    </xdr:from>
    <xdr:to>
      <xdr:col>78</xdr:col>
      <xdr:colOff>120650</xdr:colOff>
      <xdr:row>77</xdr:row>
      <xdr:rowOff>61868</xdr:rowOff>
    </xdr:to>
    <xdr:sp macro="" textlink="">
      <xdr:nvSpPr>
        <xdr:cNvPr id="444" name="楕円 443"/>
        <xdr:cNvSpPr/>
      </xdr:nvSpPr>
      <xdr:spPr>
        <a:xfrm>
          <a:off x="15621000" y="131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46645</xdr:rowOff>
    </xdr:from>
    <xdr:ext cx="736600" cy="259045"/>
    <xdr:sp macro="" textlink="">
      <xdr:nvSpPr>
        <xdr:cNvPr id="445" name="テキスト ボックス 444"/>
        <xdr:cNvSpPr txBox="1"/>
      </xdr:nvSpPr>
      <xdr:spPr>
        <a:xfrm>
          <a:off x="15290800" y="13248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94162</xdr:rowOff>
    </xdr:from>
    <xdr:to>
      <xdr:col>74</xdr:col>
      <xdr:colOff>31750</xdr:colOff>
      <xdr:row>78</xdr:row>
      <xdr:rowOff>24312</xdr:rowOff>
    </xdr:to>
    <xdr:sp macro="" textlink="">
      <xdr:nvSpPr>
        <xdr:cNvPr id="446" name="楕円 445"/>
        <xdr:cNvSpPr/>
      </xdr:nvSpPr>
      <xdr:spPr>
        <a:xfrm>
          <a:off x="14732000" y="132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9089</xdr:rowOff>
    </xdr:from>
    <xdr:ext cx="762000" cy="259045"/>
    <xdr:sp macro="" textlink="">
      <xdr:nvSpPr>
        <xdr:cNvPr id="447" name="テキスト ボックス 446"/>
        <xdr:cNvSpPr txBox="1"/>
      </xdr:nvSpPr>
      <xdr:spPr>
        <a:xfrm>
          <a:off x="14401800" y="1338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162742</xdr:rowOff>
    </xdr:from>
    <xdr:to>
      <xdr:col>69</xdr:col>
      <xdr:colOff>142875</xdr:colOff>
      <xdr:row>78</xdr:row>
      <xdr:rowOff>92892</xdr:rowOff>
    </xdr:to>
    <xdr:sp macro="" textlink="">
      <xdr:nvSpPr>
        <xdr:cNvPr id="448" name="楕円 447"/>
        <xdr:cNvSpPr/>
      </xdr:nvSpPr>
      <xdr:spPr>
        <a:xfrm>
          <a:off x="13843000" y="133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77669</xdr:rowOff>
    </xdr:from>
    <xdr:ext cx="762000" cy="259045"/>
    <xdr:sp macro="" textlink="">
      <xdr:nvSpPr>
        <xdr:cNvPr id="449" name="テキスト ボックス 448"/>
        <xdr:cNvSpPr txBox="1"/>
      </xdr:nvSpPr>
      <xdr:spPr>
        <a:xfrm>
          <a:off x="13512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152944</xdr:rowOff>
    </xdr:from>
    <xdr:to>
      <xdr:col>65</xdr:col>
      <xdr:colOff>53975</xdr:colOff>
      <xdr:row>78</xdr:row>
      <xdr:rowOff>83094</xdr:rowOff>
    </xdr:to>
    <xdr:sp macro="" textlink="">
      <xdr:nvSpPr>
        <xdr:cNvPr id="450" name="楕円 449"/>
        <xdr:cNvSpPr/>
      </xdr:nvSpPr>
      <xdr:spPr>
        <a:xfrm>
          <a:off x="12954000" y="1335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67871</xdr:rowOff>
    </xdr:from>
    <xdr:ext cx="762000" cy="259045"/>
    <xdr:sp macro="" textlink="">
      <xdr:nvSpPr>
        <xdr:cNvPr id="451" name="テキスト ボックス 450"/>
        <xdr:cNvSpPr txBox="1"/>
      </xdr:nvSpPr>
      <xdr:spPr>
        <a:xfrm>
          <a:off x="12623800" y="1344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6969</xdr:rowOff>
    </xdr:from>
    <xdr:ext cx="762000" cy="259045"/>
    <xdr:sp macro="" textlink="">
      <xdr:nvSpPr>
        <xdr:cNvPr id="44" name="人口1人当たり決算額の推移最小値テキスト130"/>
        <xdr:cNvSpPr txBox="1"/>
      </xdr:nvSpPr>
      <xdr:spPr>
        <a:xfrm>
          <a:off x="5740400" y="348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168242</xdr:rowOff>
    </xdr:from>
    <xdr:to>
      <xdr:col>29</xdr:col>
      <xdr:colOff>127000</xdr:colOff>
      <xdr:row>20</xdr:row>
      <xdr:rowOff>41251</xdr:rowOff>
    </xdr:to>
    <xdr:cxnSp macro="">
      <xdr:nvCxnSpPr>
        <xdr:cNvPr id="48" name="直線コネクタ 47"/>
        <xdr:cNvCxnSpPr/>
      </xdr:nvCxnSpPr>
      <xdr:spPr bwMode="auto">
        <a:xfrm flipV="1">
          <a:off x="5003800" y="3473417"/>
          <a:ext cx="647700" cy="44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28530</xdr:rowOff>
    </xdr:from>
    <xdr:ext cx="762000" cy="259045"/>
    <xdr:sp macro="" textlink="">
      <xdr:nvSpPr>
        <xdr:cNvPr id="49" name="人口1人当たり決算額の推移平均値テキスト130"/>
        <xdr:cNvSpPr txBox="1"/>
      </xdr:nvSpPr>
      <xdr:spPr>
        <a:xfrm>
          <a:off x="5740400" y="2819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11295</xdr:rowOff>
    </xdr:from>
    <xdr:to>
      <xdr:col>26</xdr:col>
      <xdr:colOff>50800</xdr:colOff>
      <xdr:row>20</xdr:row>
      <xdr:rowOff>41251</xdr:rowOff>
    </xdr:to>
    <xdr:cxnSp macro="">
      <xdr:nvCxnSpPr>
        <xdr:cNvPr id="51" name="直線コネクタ 50"/>
        <xdr:cNvCxnSpPr/>
      </xdr:nvCxnSpPr>
      <xdr:spPr bwMode="auto">
        <a:xfrm>
          <a:off x="4305300" y="3487920"/>
          <a:ext cx="698500" cy="29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161398</xdr:rowOff>
    </xdr:from>
    <xdr:ext cx="736600" cy="259045"/>
    <xdr:sp macro="" textlink="">
      <xdr:nvSpPr>
        <xdr:cNvPr id="53" name="テキスト ボックス 52"/>
        <xdr:cNvSpPr txBox="1"/>
      </xdr:nvSpPr>
      <xdr:spPr>
        <a:xfrm>
          <a:off x="4622800" y="278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11295</xdr:rowOff>
    </xdr:from>
    <xdr:to>
      <xdr:col>22</xdr:col>
      <xdr:colOff>114300</xdr:colOff>
      <xdr:row>20</xdr:row>
      <xdr:rowOff>31366</xdr:rowOff>
    </xdr:to>
    <xdr:cxnSp macro="">
      <xdr:nvCxnSpPr>
        <xdr:cNvPr id="54" name="直線コネクタ 53"/>
        <xdr:cNvCxnSpPr/>
      </xdr:nvCxnSpPr>
      <xdr:spPr bwMode="auto">
        <a:xfrm flipV="1">
          <a:off x="3606800" y="3487920"/>
          <a:ext cx="698500" cy="20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22903</xdr:rowOff>
    </xdr:from>
    <xdr:ext cx="762000" cy="259045"/>
    <xdr:sp macro="" textlink="">
      <xdr:nvSpPr>
        <xdr:cNvPr id="56" name="テキスト ボックス 55"/>
        <xdr:cNvSpPr txBox="1"/>
      </xdr:nvSpPr>
      <xdr:spPr>
        <a:xfrm>
          <a:off x="39243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25139</xdr:rowOff>
    </xdr:from>
    <xdr:to>
      <xdr:col>18</xdr:col>
      <xdr:colOff>177800</xdr:colOff>
      <xdr:row>20</xdr:row>
      <xdr:rowOff>31366</xdr:rowOff>
    </xdr:to>
    <xdr:cxnSp macro="">
      <xdr:nvCxnSpPr>
        <xdr:cNvPr id="57" name="直線コネクタ 56"/>
        <xdr:cNvCxnSpPr/>
      </xdr:nvCxnSpPr>
      <xdr:spPr bwMode="auto">
        <a:xfrm>
          <a:off x="2908300" y="3501764"/>
          <a:ext cx="698500" cy="6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90578</xdr:rowOff>
    </xdr:from>
    <xdr:ext cx="762000" cy="259045"/>
    <xdr:sp macro="" textlink="">
      <xdr:nvSpPr>
        <xdr:cNvPr id="59" name="テキスト ボックス 58"/>
        <xdr:cNvSpPr txBox="1"/>
      </xdr:nvSpPr>
      <xdr:spPr>
        <a:xfrm>
          <a:off x="32258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102740</xdr:rowOff>
    </xdr:from>
    <xdr:ext cx="762000" cy="259045"/>
    <xdr:sp macro="" textlink="">
      <xdr:nvSpPr>
        <xdr:cNvPr id="61" name="テキスト ボックス 60"/>
        <xdr:cNvSpPr txBox="1"/>
      </xdr:nvSpPr>
      <xdr:spPr>
        <a:xfrm>
          <a:off x="2527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117442</xdr:rowOff>
    </xdr:from>
    <xdr:to>
      <xdr:col>29</xdr:col>
      <xdr:colOff>177800</xdr:colOff>
      <xdr:row>20</xdr:row>
      <xdr:rowOff>47592</xdr:rowOff>
    </xdr:to>
    <xdr:sp macro="" textlink="">
      <xdr:nvSpPr>
        <xdr:cNvPr id="67" name="楕円 66"/>
        <xdr:cNvSpPr/>
      </xdr:nvSpPr>
      <xdr:spPr bwMode="auto">
        <a:xfrm>
          <a:off x="5600700" y="3422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26019</xdr:rowOff>
    </xdr:from>
    <xdr:ext cx="762000" cy="259045"/>
    <xdr:sp macro="" textlink="">
      <xdr:nvSpPr>
        <xdr:cNvPr id="68" name="人口1人当たり決算額の推移該当値テキスト130"/>
        <xdr:cNvSpPr txBox="1"/>
      </xdr:nvSpPr>
      <xdr:spPr>
        <a:xfrm>
          <a:off x="5740400" y="33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161901</xdr:rowOff>
    </xdr:from>
    <xdr:to>
      <xdr:col>26</xdr:col>
      <xdr:colOff>101600</xdr:colOff>
      <xdr:row>20</xdr:row>
      <xdr:rowOff>92051</xdr:rowOff>
    </xdr:to>
    <xdr:sp macro="" textlink="">
      <xdr:nvSpPr>
        <xdr:cNvPr id="69" name="楕円 68"/>
        <xdr:cNvSpPr/>
      </xdr:nvSpPr>
      <xdr:spPr bwMode="auto">
        <a:xfrm>
          <a:off x="4953000" y="3467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76828</xdr:rowOff>
    </xdr:from>
    <xdr:ext cx="736600" cy="259045"/>
    <xdr:sp macro="" textlink="">
      <xdr:nvSpPr>
        <xdr:cNvPr id="70" name="テキスト ボックス 69"/>
        <xdr:cNvSpPr txBox="1"/>
      </xdr:nvSpPr>
      <xdr:spPr>
        <a:xfrm>
          <a:off x="4622800" y="3553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131945</xdr:rowOff>
    </xdr:from>
    <xdr:to>
      <xdr:col>22</xdr:col>
      <xdr:colOff>165100</xdr:colOff>
      <xdr:row>20</xdr:row>
      <xdr:rowOff>62095</xdr:rowOff>
    </xdr:to>
    <xdr:sp macro="" textlink="">
      <xdr:nvSpPr>
        <xdr:cNvPr id="71" name="楕円 70"/>
        <xdr:cNvSpPr/>
      </xdr:nvSpPr>
      <xdr:spPr bwMode="auto">
        <a:xfrm>
          <a:off x="4254500" y="3437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46872</xdr:rowOff>
    </xdr:from>
    <xdr:ext cx="762000" cy="259045"/>
    <xdr:sp macro="" textlink="">
      <xdr:nvSpPr>
        <xdr:cNvPr id="72" name="テキスト ボックス 71"/>
        <xdr:cNvSpPr txBox="1"/>
      </xdr:nvSpPr>
      <xdr:spPr>
        <a:xfrm>
          <a:off x="3924300" y="352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152016</xdr:rowOff>
    </xdr:from>
    <xdr:to>
      <xdr:col>19</xdr:col>
      <xdr:colOff>38100</xdr:colOff>
      <xdr:row>20</xdr:row>
      <xdr:rowOff>82166</xdr:rowOff>
    </xdr:to>
    <xdr:sp macro="" textlink="">
      <xdr:nvSpPr>
        <xdr:cNvPr id="73" name="楕円 72"/>
        <xdr:cNvSpPr/>
      </xdr:nvSpPr>
      <xdr:spPr bwMode="auto">
        <a:xfrm>
          <a:off x="3556000" y="3457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66943</xdr:rowOff>
    </xdr:from>
    <xdr:ext cx="762000" cy="259045"/>
    <xdr:sp macro="" textlink="">
      <xdr:nvSpPr>
        <xdr:cNvPr id="74" name="テキスト ボックス 73"/>
        <xdr:cNvSpPr txBox="1"/>
      </xdr:nvSpPr>
      <xdr:spPr>
        <a:xfrm>
          <a:off x="3225800" y="354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145789</xdr:rowOff>
    </xdr:from>
    <xdr:to>
      <xdr:col>15</xdr:col>
      <xdr:colOff>101600</xdr:colOff>
      <xdr:row>20</xdr:row>
      <xdr:rowOff>75939</xdr:rowOff>
    </xdr:to>
    <xdr:sp macro="" textlink="">
      <xdr:nvSpPr>
        <xdr:cNvPr id="75" name="楕円 74"/>
        <xdr:cNvSpPr/>
      </xdr:nvSpPr>
      <xdr:spPr bwMode="auto">
        <a:xfrm>
          <a:off x="2857500" y="3450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60716</xdr:rowOff>
    </xdr:from>
    <xdr:ext cx="762000" cy="259045"/>
    <xdr:sp macro="" textlink="">
      <xdr:nvSpPr>
        <xdr:cNvPr id="76" name="テキスト ボックス 75"/>
        <xdr:cNvSpPr txBox="1"/>
      </xdr:nvSpPr>
      <xdr:spPr>
        <a:xfrm>
          <a:off x="2527300" y="353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307229</xdr:rowOff>
    </xdr:from>
    <xdr:to>
      <xdr:col>29</xdr:col>
      <xdr:colOff>127000</xdr:colOff>
      <xdr:row>35</xdr:row>
      <xdr:rowOff>318622</xdr:rowOff>
    </xdr:to>
    <xdr:cxnSp macro="">
      <xdr:nvCxnSpPr>
        <xdr:cNvPr id="107" name="直線コネクタ 106"/>
        <xdr:cNvCxnSpPr/>
      </xdr:nvCxnSpPr>
      <xdr:spPr bwMode="auto">
        <a:xfrm flipV="1">
          <a:off x="5003800" y="6917579"/>
          <a:ext cx="647700" cy="11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248769</xdr:rowOff>
    </xdr:from>
    <xdr:ext cx="762000" cy="259045"/>
    <xdr:sp macro="" textlink="">
      <xdr:nvSpPr>
        <xdr:cNvPr id="108" name="人口1人当たり決算額の推移平均値テキスト445"/>
        <xdr:cNvSpPr txBox="1"/>
      </xdr:nvSpPr>
      <xdr:spPr>
        <a:xfrm>
          <a:off x="5740400" y="6516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318622</xdr:rowOff>
    </xdr:from>
    <xdr:to>
      <xdr:col>26</xdr:col>
      <xdr:colOff>50800</xdr:colOff>
      <xdr:row>35</xdr:row>
      <xdr:rowOff>340311</xdr:rowOff>
    </xdr:to>
    <xdr:cxnSp macro="">
      <xdr:nvCxnSpPr>
        <xdr:cNvPr id="110" name="直線コネクタ 109"/>
        <xdr:cNvCxnSpPr/>
      </xdr:nvCxnSpPr>
      <xdr:spPr bwMode="auto">
        <a:xfrm flipV="1">
          <a:off x="4305300" y="6928972"/>
          <a:ext cx="698500" cy="21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195292</xdr:rowOff>
    </xdr:from>
    <xdr:ext cx="736600" cy="259045"/>
    <xdr:sp macro="" textlink="">
      <xdr:nvSpPr>
        <xdr:cNvPr id="112" name="テキスト ボックス 111"/>
        <xdr:cNvSpPr txBox="1"/>
      </xdr:nvSpPr>
      <xdr:spPr>
        <a:xfrm>
          <a:off x="4622800" y="646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340311</xdr:rowOff>
    </xdr:from>
    <xdr:to>
      <xdr:col>22</xdr:col>
      <xdr:colOff>114300</xdr:colOff>
      <xdr:row>36</xdr:row>
      <xdr:rowOff>45572</xdr:rowOff>
    </xdr:to>
    <xdr:cxnSp macro="">
      <xdr:nvCxnSpPr>
        <xdr:cNvPr id="113" name="直線コネクタ 112"/>
        <xdr:cNvCxnSpPr/>
      </xdr:nvCxnSpPr>
      <xdr:spPr bwMode="auto">
        <a:xfrm flipV="1">
          <a:off x="3606800" y="6950661"/>
          <a:ext cx="698500" cy="48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215382</xdr:rowOff>
    </xdr:from>
    <xdr:ext cx="762000" cy="259045"/>
    <xdr:sp macro="" textlink="">
      <xdr:nvSpPr>
        <xdr:cNvPr id="115" name="テキスト ボックス 114"/>
        <xdr:cNvSpPr txBox="1"/>
      </xdr:nvSpPr>
      <xdr:spPr>
        <a:xfrm>
          <a:off x="3924300" y="648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21067</xdr:rowOff>
    </xdr:from>
    <xdr:to>
      <xdr:col>18</xdr:col>
      <xdr:colOff>177800</xdr:colOff>
      <xdr:row>36</xdr:row>
      <xdr:rowOff>45572</xdr:rowOff>
    </xdr:to>
    <xdr:cxnSp macro="">
      <xdr:nvCxnSpPr>
        <xdr:cNvPr id="116" name="直線コネクタ 115"/>
        <xdr:cNvCxnSpPr/>
      </xdr:nvCxnSpPr>
      <xdr:spPr bwMode="auto">
        <a:xfrm>
          <a:off x="2908300" y="6974317"/>
          <a:ext cx="698500" cy="24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246279</xdr:rowOff>
    </xdr:from>
    <xdr:ext cx="762000" cy="259045"/>
    <xdr:sp macro="" textlink="">
      <xdr:nvSpPr>
        <xdr:cNvPr id="118" name="テキスト ボックス 117"/>
        <xdr:cNvSpPr txBox="1"/>
      </xdr:nvSpPr>
      <xdr:spPr>
        <a:xfrm>
          <a:off x="3225800" y="651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243810</xdr:rowOff>
    </xdr:from>
    <xdr:ext cx="762000" cy="259045"/>
    <xdr:sp macro="" textlink="">
      <xdr:nvSpPr>
        <xdr:cNvPr id="120" name="テキスト ボックス 119"/>
        <xdr:cNvSpPr txBox="1"/>
      </xdr:nvSpPr>
      <xdr:spPr>
        <a:xfrm>
          <a:off x="2527300" y="651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256429</xdr:rowOff>
    </xdr:from>
    <xdr:to>
      <xdr:col>29</xdr:col>
      <xdr:colOff>177800</xdr:colOff>
      <xdr:row>36</xdr:row>
      <xdr:rowOff>15129</xdr:rowOff>
    </xdr:to>
    <xdr:sp macro="" textlink="">
      <xdr:nvSpPr>
        <xdr:cNvPr id="126" name="楕円 125"/>
        <xdr:cNvSpPr/>
      </xdr:nvSpPr>
      <xdr:spPr bwMode="auto">
        <a:xfrm>
          <a:off x="5600700" y="6866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228506</xdr:rowOff>
    </xdr:from>
    <xdr:ext cx="762000" cy="259045"/>
    <xdr:sp macro="" textlink="">
      <xdr:nvSpPr>
        <xdr:cNvPr id="127" name="人口1人当たり決算額の推移該当値テキスト445"/>
        <xdr:cNvSpPr txBox="1"/>
      </xdr:nvSpPr>
      <xdr:spPr>
        <a:xfrm>
          <a:off x="5740400" y="6838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267822</xdr:rowOff>
    </xdr:from>
    <xdr:to>
      <xdr:col>26</xdr:col>
      <xdr:colOff>101600</xdr:colOff>
      <xdr:row>36</xdr:row>
      <xdr:rowOff>26522</xdr:rowOff>
    </xdr:to>
    <xdr:sp macro="" textlink="">
      <xdr:nvSpPr>
        <xdr:cNvPr id="128" name="楕円 127"/>
        <xdr:cNvSpPr/>
      </xdr:nvSpPr>
      <xdr:spPr bwMode="auto">
        <a:xfrm>
          <a:off x="4953000" y="6878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11299</xdr:rowOff>
    </xdr:from>
    <xdr:ext cx="736600" cy="259045"/>
    <xdr:sp macro="" textlink="">
      <xdr:nvSpPr>
        <xdr:cNvPr id="129" name="テキスト ボックス 128"/>
        <xdr:cNvSpPr txBox="1"/>
      </xdr:nvSpPr>
      <xdr:spPr>
        <a:xfrm>
          <a:off x="4622800" y="696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289511</xdr:rowOff>
    </xdr:from>
    <xdr:to>
      <xdr:col>22</xdr:col>
      <xdr:colOff>165100</xdr:colOff>
      <xdr:row>36</xdr:row>
      <xdr:rowOff>48211</xdr:rowOff>
    </xdr:to>
    <xdr:sp macro="" textlink="">
      <xdr:nvSpPr>
        <xdr:cNvPr id="130" name="楕円 129"/>
        <xdr:cNvSpPr/>
      </xdr:nvSpPr>
      <xdr:spPr bwMode="auto">
        <a:xfrm>
          <a:off x="4254500" y="6899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32988</xdr:rowOff>
    </xdr:from>
    <xdr:ext cx="762000" cy="259045"/>
    <xdr:sp macro="" textlink="">
      <xdr:nvSpPr>
        <xdr:cNvPr id="131" name="テキスト ボックス 130"/>
        <xdr:cNvSpPr txBox="1"/>
      </xdr:nvSpPr>
      <xdr:spPr>
        <a:xfrm>
          <a:off x="3924300" y="698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337672</xdr:rowOff>
    </xdr:from>
    <xdr:to>
      <xdr:col>19</xdr:col>
      <xdr:colOff>38100</xdr:colOff>
      <xdr:row>36</xdr:row>
      <xdr:rowOff>96372</xdr:rowOff>
    </xdr:to>
    <xdr:sp macro="" textlink="">
      <xdr:nvSpPr>
        <xdr:cNvPr id="132" name="楕円 131"/>
        <xdr:cNvSpPr/>
      </xdr:nvSpPr>
      <xdr:spPr bwMode="auto">
        <a:xfrm>
          <a:off x="3556000" y="6948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81149</xdr:rowOff>
    </xdr:from>
    <xdr:ext cx="762000" cy="259045"/>
    <xdr:sp macro="" textlink="">
      <xdr:nvSpPr>
        <xdr:cNvPr id="133" name="テキスト ボックス 132"/>
        <xdr:cNvSpPr txBox="1"/>
      </xdr:nvSpPr>
      <xdr:spPr>
        <a:xfrm>
          <a:off x="3225800" y="70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313167</xdr:rowOff>
    </xdr:from>
    <xdr:to>
      <xdr:col>15</xdr:col>
      <xdr:colOff>101600</xdr:colOff>
      <xdr:row>36</xdr:row>
      <xdr:rowOff>71867</xdr:rowOff>
    </xdr:to>
    <xdr:sp macro="" textlink="">
      <xdr:nvSpPr>
        <xdr:cNvPr id="134" name="楕円 133"/>
        <xdr:cNvSpPr/>
      </xdr:nvSpPr>
      <xdr:spPr bwMode="auto">
        <a:xfrm>
          <a:off x="2857500" y="6923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56644</xdr:rowOff>
    </xdr:from>
    <xdr:ext cx="762000" cy="259045"/>
    <xdr:sp macro="" textlink="">
      <xdr:nvSpPr>
        <xdr:cNvPr id="135" name="テキスト ボックス 134"/>
        <xdr:cNvSpPr txBox="1"/>
      </xdr:nvSpPr>
      <xdr:spPr>
        <a:xfrm>
          <a:off x="2527300" y="700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8,023
7,520
12.87
4,070,481
3,847,271
210,321
2,537,351
2,709,187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128224</xdr:rowOff>
    </xdr:from>
    <xdr:to>
      <xdr:col>24</xdr:col>
      <xdr:colOff>62865</xdr:colOff>
      <xdr:row>37</xdr:row>
      <xdr:rowOff>94963</xdr:rowOff>
    </xdr:to>
    <xdr:cxnSp macro="">
      <xdr:nvCxnSpPr>
        <xdr:cNvPr id="56" name="直線コネクタ 55"/>
        <xdr:cNvCxnSpPr/>
      </xdr:nvCxnSpPr>
      <xdr:spPr>
        <a:xfrm flipV="1">
          <a:off x="4633595" y="5271724"/>
          <a:ext cx="1270" cy="1166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98790</xdr:rowOff>
    </xdr:from>
    <xdr:ext cx="534377" cy="259045"/>
    <xdr:sp macro="" textlink="">
      <xdr:nvSpPr>
        <xdr:cNvPr id="57" name="人件費最小値テキスト"/>
        <xdr:cNvSpPr txBox="1"/>
      </xdr:nvSpPr>
      <xdr:spPr>
        <a:xfrm>
          <a:off x="4686300" y="644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94963</xdr:rowOff>
    </xdr:from>
    <xdr:to>
      <xdr:col>24</xdr:col>
      <xdr:colOff>152400</xdr:colOff>
      <xdr:row>37</xdr:row>
      <xdr:rowOff>94963</xdr:rowOff>
    </xdr:to>
    <xdr:cxnSp macro="">
      <xdr:nvCxnSpPr>
        <xdr:cNvPr id="58" name="直線コネクタ 57"/>
        <xdr:cNvCxnSpPr/>
      </xdr:nvCxnSpPr>
      <xdr:spPr>
        <a:xfrm>
          <a:off x="4546600" y="643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74901</xdr:rowOff>
    </xdr:from>
    <xdr:ext cx="599010" cy="259045"/>
    <xdr:sp macro="" textlink="">
      <xdr:nvSpPr>
        <xdr:cNvPr id="59" name="人件費最大値テキスト"/>
        <xdr:cNvSpPr txBox="1"/>
      </xdr:nvSpPr>
      <xdr:spPr>
        <a:xfrm>
          <a:off x="4686300" y="504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128224</xdr:rowOff>
    </xdr:from>
    <xdr:to>
      <xdr:col>24</xdr:col>
      <xdr:colOff>152400</xdr:colOff>
      <xdr:row>30</xdr:row>
      <xdr:rowOff>128224</xdr:rowOff>
    </xdr:to>
    <xdr:cxnSp macro="">
      <xdr:nvCxnSpPr>
        <xdr:cNvPr id="60" name="直線コネクタ 59"/>
        <xdr:cNvCxnSpPr/>
      </xdr:nvCxnSpPr>
      <xdr:spPr>
        <a:xfrm>
          <a:off x="4546600" y="527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93721</xdr:rowOff>
    </xdr:from>
    <xdr:to>
      <xdr:col>24</xdr:col>
      <xdr:colOff>63500</xdr:colOff>
      <xdr:row>37</xdr:row>
      <xdr:rowOff>112085</xdr:rowOff>
    </xdr:to>
    <xdr:cxnSp macro="">
      <xdr:nvCxnSpPr>
        <xdr:cNvPr id="61" name="直線コネクタ 60"/>
        <xdr:cNvCxnSpPr/>
      </xdr:nvCxnSpPr>
      <xdr:spPr>
        <a:xfrm flipV="1">
          <a:off x="3797300" y="6437371"/>
          <a:ext cx="8382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49308</xdr:rowOff>
    </xdr:from>
    <xdr:ext cx="599010" cy="259045"/>
    <xdr:sp macro="" textlink="">
      <xdr:nvSpPr>
        <xdr:cNvPr id="62" name="人件費平均値テキスト"/>
        <xdr:cNvSpPr txBox="1"/>
      </xdr:nvSpPr>
      <xdr:spPr>
        <a:xfrm>
          <a:off x="4686300" y="5878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26431</xdr:rowOff>
    </xdr:from>
    <xdr:to>
      <xdr:col>24</xdr:col>
      <xdr:colOff>114300</xdr:colOff>
      <xdr:row>35</xdr:row>
      <xdr:rowOff>128031</xdr:rowOff>
    </xdr:to>
    <xdr:sp macro="" textlink="">
      <xdr:nvSpPr>
        <xdr:cNvPr id="63" name="フローチャート: 判断 62"/>
        <xdr:cNvSpPr/>
      </xdr:nvSpPr>
      <xdr:spPr>
        <a:xfrm>
          <a:off x="4584700" y="60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112085</xdr:rowOff>
    </xdr:from>
    <xdr:to>
      <xdr:col>19</xdr:col>
      <xdr:colOff>177800</xdr:colOff>
      <xdr:row>37</xdr:row>
      <xdr:rowOff>129268</xdr:rowOff>
    </xdr:to>
    <xdr:cxnSp macro="">
      <xdr:nvCxnSpPr>
        <xdr:cNvPr id="64" name="直線コネクタ 63"/>
        <xdr:cNvCxnSpPr/>
      </xdr:nvCxnSpPr>
      <xdr:spPr>
        <a:xfrm flipV="1">
          <a:off x="2908300" y="6455735"/>
          <a:ext cx="8890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58024</xdr:rowOff>
    </xdr:from>
    <xdr:to>
      <xdr:col>20</xdr:col>
      <xdr:colOff>38100</xdr:colOff>
      <xdr:row>35</xdr:row>
      <xdr:rowOff>159624</xdr:rowOff>
    </xdr:to>
    <xdr:sp macro="" textlink="">
      <xdr:nvSpPr>
        <xdr:cNvPr id="65" name="フローチャート: 判断 64"/>
        <xdr:cNvSpPr/>
      </xdr:nvSpPr>
      <xdr:spPr>
        <a:xfrm>
          <a:off x="3746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4701</xdr:rowOff>
    </xdr:from>
    <xdr:ext cx="599010" cy="259045"/>
    <xdr:sp macro="" textlink="">
      <xdr:nvSpPr>
        <xdr:cNvPr id="66" name="テキスト ボックス 65"/>
        <xdr:cNvSpPr txBox="1"/>
      </xdr:nvSpPr>
      <xdr:spPr>
        <a:xfrm>
          <a:off x="3497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129268</xdr:rowOff>
    </xdr:from>
    <xdr:to>
      <xdr:col>15</xdr:col>
      <xdr:colOff>50800</xdr:colOff>
      <xdr:row>37</xdr:row>
      <xdr:rowOff>139266</xdr:rowOff>
    </xdr:to>
    <xdr:cxnSp macro="">
      <xdr:nvCxnSpPr>
        <xdr:cNvPr id="67" name="直線コネクタ 66"/>
        <xdr:cNvCxnSpPr/>
      </xdr:nvCxnSpPr>
      <xdr:spPr>
        <a:xfrm flipV="1">
          <a:off x="2019300" y="6472918"/>
          <a:ext cx="889000" cy="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13630</xdr:rowOff>
    </xdr:from>
    <xdr:to>
      <xdr:col>15</xdr:col>
      <xdr:colOff>101600</xdr:colOff>
      <xdr:row>36</xdr:row>
      <xdr:rowOff>115230</xdr:rowOff>
    </xdr:to>
    <xdr:sp macro="" textlink="">
      <xdr:nvSpPr>
        <xdr:cNvPr id="68" name="フローチャート: 判断 67"/>
        <xdr:cNvSpPr/>
      </xdr:nvSpPr>
      <xdr:spPr>
        <a:xfrm>
          <a:off x="2857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131757</xdr:rowOff>
    </xdr:from>
    <xdr:ext cx="599010" cy="259045"/>
    <xdr:sp macro="" textlink="">
      <xdr:nvSpPr>
        <xdr:cNvPr id="69" name="テキスト ボックス 68"/>
        <xdr:cNvSpPr txBox="1"/>
      </xdr:nvSpPr>
      <xdr:spPr>
        <a:xfrm>
          <a:off x="2608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132522</xdr:rowOff>
    </xdr:from>
    <xdr:to>
      <xdr:col>10</xdr:col>
      <xdr:colOff>114300</xdr:colOff>
      <xdr:row>37</xdr:row>
      <xdr:rowOff>139266</xdr:rowOff>
    </xdr:to>
    <xdr:cxnSp macro="">
      <xdr:nvCxnSpPr>
        <xdr:cNvPr id="70" name="直線コネクタ 69"/>
        <xdr:cNvCxnSpPr/>
      </xdr:nvCxnSpPr>
      <xdr:spPr>
        <a:xfrm>
          <a:off x="1130300" y="6476172"/>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68456</xdr:rowOff>
    </xdr:from>
    <xdr:to>
      <xdr:col>10</xdr:col>
      <xdr:colOff>165100</xdr:colOff>
      <xdr:row>36</xdr:row>
      <xdr:rowOff>170056</xdr:rowOff>
    </xdr:to>
    <xdr:sp macro="" textlink="">
      <xdr:nvSpPr>
        <xdr:cNvPr id="71" name="フローチャート: 判断 70"/>
        <xdr:cNvSpPr/>
      </xdr:nvSpPr>
      <xdr:spPr>
        <a:xfrm>
          <a:off x="1968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15133</xdr:rowOff>
    </xdr:from>
    <xdr:ext cx="599010" cy="259045"/>
    <xdr:sp macro="" textlink="">
      <xdr:nvSpPr>
        <xdr:cNvPr id="72" name="テキスト ボックス 71"/>
        <xdr:cNvSpPr txBox="1"/>
      </xdr:nvSpPr>
      <xdr:spPr>
        <a:xfrm>
          <a:off x="1719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71298</xdr:rowOff>
    </xdr:from>
    <xdr:to>
      <xdr:col>6</xdr:col>
      <xdr:colOff>38100</xdr:colOff>
      <xdr:row>37</xdr:row>
      <xdr:rowOff>1448</xdr:rowOff>
    </xdr:to>
    <xdr:sp macro="" textlink="">
      <xdr:nvSpPr>
        <xdr:cNvPr id="73" name="フローチャート: 判断 72"/>
        <xdr:cNvSpPr/>
      </xdr:nvSpPr>
      <xdr:spPr>
        <a:xfrm>
          <a:off x="1079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17975</xdr:rowOff>
    </xdr:from>
    <xdr:ext cx="599010" cy="259045"/>
    <xdr:sp macro="" textlink="">
      <xdr:nvSpPr>
        <xdr:cNvPr id="74" name="テキスト ボックス 73"/>
        <xdr:cNvSpPr txBox="1"/>
      </xdr:nvSpPr>
      <xdr:spPr>
        <a:xfrm>
          <a:off x="830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42921</xdr:rowOff>
    </xdr:from>
    <xdr:to>
      <xdr:col>24</xdr:col>
      <xdr:colOff>114300</xdr:colOff>
      <xdr:row>37</xdr:row>
      <xdr:rowOff>144521</xdr:rowOff>
    </xdr:to>
    <xdr:sp macro="" textlink="">
      <xdr:nvSpPr>
        <xdr:cNvPr id="80" name="楕円 79"/>
        <xdr:cNvSpPr/>
      </xdr:nvSpPr>
      <xdr:spPr>
        <a:xfrm>
          <a:off x="4584700" y="638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129298</xdr:rowOff>
    </xdr:from>
    <xdr:ext cx="534377" cy="259045"/>
    <xdr:sp macro="" textlink="">
      <xdr:nvSpPr>
        <xdr:cNvPr id="81" name="人件費該当値テキスト"/>
        <xdr:cNvSpPr txBox="1"/>
      </xdr:nvSpPr>
      <xdr:spPr>
        <a:xfrm>
          <a:off x="4686300" y="630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61285</xdr:rowOff>
    </xdr:from>
    <xdr:to>
      <xdr:col>20</xdr:col>
      <xdr:colOff>38100</xdr:colOff>
      <xdr:row>37</xdr:row>
      <xdr:rowOff>162885</xdr:rowOff>
    </xdr:to>
    <xdr:sp macro="" textlink="">
      <xdr:nvSpPr>
        <xdr:cNvPr id="82" name="楕円 81"/>
        <xdr:cNvSpPr/>
      </xdr:nvSpPr>
      <xdr:spPr>
        <a:xfrm>
          <a:off x="3746500" y="640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154012</xdr:rowOff>
    </xdr:from>
    <xdr:ext cx="534377" cy="259045"/>
    <xdr:sp macro="" textlink="">
      <xdr:nvSpPr>
        <xdr:cNvPr id="83" name="テキスト ボックス 82"/>
        <xdr:cNvSpPr txBox="1"/>
      </xdr:nvSpPr>
      <xdr:spPr>
        <a:xfrm>
          <a:off x="3530111" y="649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78468</xdr:rowOff>
    </xdr:from>
    <xdr:to>
      <xdr:col>15</xdr:col>
      <xdr:colOff>101600</xdr:colOff>
      <xdr:row>38</xdr:row>
      <xdr:rowOff>8618</xdr:rowOff>
    </xdr:to>
    <xdr:sp macro="" textlink="">
      <xdr:nvSpPr>
        <xdr:cNvPr id="84" name="楕円 83"/>
        <xdr:cNvSpPr/>
      </xdr:nvSpPr>
      <xdr:spPr>
        <a:xfrm>
          <a:off x="2857500" y="642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171195</xdr:rowOff>
    </xdr:from>
    <xdr:ext cx="534377" cy="259045"/>
    <xdr:sp macro="" textlink="">
      <xdr:nvSpPr>
        <xdr:cNvPr id="85" name="テキスト ボックス 84"/>
        <xdr:cNvSpPr txBox="1"/>
      </xdr:nvSpPr>
      <xdr:spPr>
        <a:xfrm>
          <a:off x="2641111" y="651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88466</xdr:rowOff>
    </xdr:from>
    <xdr:to>
      <xdr:col>10</xdr:col>
      <xdr:colOff>165100</xdr:colOff>
      <xdr:row>38</xdr:row>
      <xdr:rowOff>18616</xdr:rowOff>
    </xdr:to>
    <xdr:sp macro="" textlink="">
      <xdr:nvSpPr>
        <xdr:cNvPr id="86" name="楕円 85"/>
        <xdr:cNvSpPr/>
      </xdr:nvSpPr>
      <xdr:spPr>
        <a:xfrm>
          <a:off x="1968500" y="643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9743</xdr:rowOff>
    </xdr:from>
    <xdr:ext cx="534377" cy="259045"/>
    <xdr:sp macro="" textlink="">
      <xdr:nvSpPr>
        <xdr:cNvPr id="87" name="テキスト ボックス 86"/>
        <xdr:cNvSpPr txBox="1"/>
      </xdr:nvSpPr>
      <xdr:spPr>
        <a:xfrm>
          <a:off x="1752111" y="652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81722</xdr:rowOff>
    </xdr:from>
    <xdr:to>
      <xdr:col>6</xdr:col>
      <xdr:colOff>38100</xdr:colOff>
      <xdr:row>38</xdr:row>
      <xdr:rowOff>11872</xdr:rowOff>
    </xdr:to>
    <xdr:sp macro="" textlink="">
      <xdr:nvSpPr>
        <xdr:cNvPr id="88" name="楕円 87"/>
        <xdr:cNvSpPr/>
      </xdr:nvSpPr>
      <xdr:spPr>
        <a:xfrm>
          <a:off x="1079500" y="642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2999</xdr:rowOff>
    </xdr:from>
    <xdr:ext cx="534377" cy="259045"/>
    <xdr:sp macro="" textlink="">
      <xdr:nvSpPr>
        <xdr:cNvPr id="89" name="テキスト ボックス 88"/>
        <xdr:cNvSpPr txBox="1"/>
      </xdr:nvSpPr>
      <xdr:spPr>
        <a:xfrm>
          <a:off x="863111" y="651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3" name="直線コネクタ 112"/>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4" name="物件費最小値テキスト"/>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5" name="直線コネクタ 114"/>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6" name="物件費最大値テキスト"/>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7" name="直線コネクタ 116"/>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113905</xdr:rowOff>
    </xdr:from>
    <xdr:to>
      <xdr:col>24</xdr:col>
      <xdr:colOff>63500</xdr:colOff>
      <xdr:row>58</xdr:row>
      <xdr:rowOff>116108</xdr:rowOff>
    </xdr:to>
    <xdr:cxnSp macro="">
      <xdr:nvCxnSpPr>
        <xdr:cNvPr id="118" name="直線コネクタ 117"/>
        <xdr:cNvCxnSpPr/>
      </xdr:nvCxnSpPr>
      <xdr:spPr>
        <a:xfrm>
          <a:off x="3797300" y="10058005"/>
          <a:ext cx="838200" cy="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22479</xdr:rowOff>
    </xdr:from>
    <xdr:ext cx="599010" cy="259045"/>
    <xdr:sp macro="" textlink="">
      <xdr:nvSpPr>
        <xdr:cNvPr id="119" name="物件費平均値テキスト"/>
        <xdr:cNvSpPr txBox="1"/>
      </xdr:nvSpPr>
      <xdr:spPr>
        <a:xfrm>
          <a:off x="4686300" y="9795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20" name="フローチャート: 判断 119"/>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113905</xdr:rowOff>
    </xdr:from>
    <xdr:to>
      <xdr:col>19</xdr:col>
      <xdr:colOff>177800</xdr:colOff>
      <xdr:row>58</xdr:row>
      <xdr:rowOff>119912</xdr:rowOff>
    </xdr:to>
    <xdr:cxnSp macro="">
      <xdr:nvCxnSpPr>
        <xdr:cNvPr id="121" name="直線コネクタ 120"/>
        <xdr:cNvCxnSpPr/>
      </xdr:nvCxnSpPr>
      <xdr:spPr>
        <a:xfrm flipV="1">
          <a:off x="2908300" y="10058005"/>
          <a:ext cx="889000" cy="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2" name="フローチャート: 判断 121"/>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139888</xdr:rowOff>
    </xdr:from>
    <xdr:ext cx="599010" cy="259045"/>
    <xdr:sp macro="" textlink="">
      <xdr:nvSpPr>
        <xdr:cNvPr id="123" name="テキスト ボックス 122"/>
        <xdr:cNvSpPr txBox="1"/>
      </xdr:nvSpPr>
      <xdr:spPr>
        <a:xfrm>
          <a:off x="3497795" y="974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107300</xdr:rowOff>
    </xdr:from>
    <xdr:to>
      <xdr:col>15</xdr:col>
      <xdr:colOff>50800</xdr:colOff>
      <xdr:row>58</xdr:row>
      <xdr:rowOff>119912</xdr:rowOff>
    </xdr:to>
    <xdr:cxnSp macro="">
      <xdr:nvCxnSpPr>
        <xdr:cNvPr id="124" name="直線コネクタ 123"/>
        <xdr:cNvCxnSpPr/>
      </xdr:nvCxnSpPr>
      <xdr:spPr>
        <a:xfrm>
          <a:off x="2019300" y="10051400"/>
          <a:ext cx="889000" cy="1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5" name="フローチャート: 判断 124"/>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139599</xdr:rowOff>
    </xdr:from>
    <xdr:ext cx="599010" cy="259045"/>
    <xdr:sp macro="" textlink="">
      <xdr:nvSpPr>
        <xdr:cNvPr id="126" name="テキスト ボックス 125"/>
        <xdr:cNvSpPr txBox="1"/>
      </xdr:nvSpPr>
      <xdr:spPr>
        <a:xfrm>
          <a:off x="2608795" y="974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107300</xdr:rowOff>
    </xdr:from>
    <xdr:to>
      <xdr:col>10</xdr:col>
      <xdr:colOff>114300</xdr:colOff>
      <xdr:row>58</xdr:row>
      <xdr:rowOff>121393</xdr:rowOff>
    </xdr:to>
    <xdr:cxnSp macro="">
      <xdr:nvCxnSpPr>
        <xdr:cNvPr id="127" name="直線コネクタ 126"/>
        <xdr:cNvCxnSpPr/>
      </xdr:nvCxnSpPr>
      <xdr:spPr>
        <a:xfrm flipV="1">
          <a:off x="1130300" y="10051400"/>
          <a:ext cx="889000" cy="1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8" name="フローチャート: 判断 127"/>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140048</xdr:rowOff>
    </xdr:from>
    <xdr:ext cx="599010" cy="259045"/>
    <xdr:sp macro="" textlink="">
      <xdr:nvSpPr>
        <xdr:cNvPr id="129" name="テキスト ボックス 128"/>
        <xdr:cNvSpPr txBox="1"/>
      </xdr:nvSpPr>
      <xdr:spPr>
        <a:xfrm>
          <a:off x="1719795" y="974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30" name="フローチャート: 判断 129"/>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142008</xdr:rowOff>
    </xdr:from>
    <xdr:ext cx="599010" cy="259045"/>
    <xdr:sp macro="" textlink="">
      <xdr:nvSpPr>
        <xdr:cNvPr id="131" name="テキスト ボックス 130"/>
        <xdr:cNvSpPr txBox="1"/>
      </xdr:nvSpPr>
      <xdr:spPr>
        <a:xfrm>
          <a:off x="830795" y="974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65308</xdr:rowOff>
    </xdr:from>
    <xdr:to>
      <xdr:col>24</xdr:col>
      <xdr:colOff>114300</xdr:colOff>
      <xdr:row>58</xdr:row>
      <xdr:rowOff>166908</xdr:rowOff>
    </xdr:to>
    <xdr:sp macro="" textlink="">
      <xdr:nvSpPr>
        <xdr:cNvPr id="137" name="楕円 136"/>
        <xdr:cNvSpPr/>
      </xdr:nvSpPr>
      <xdr:spPr>
        <a:xfrm>
          <a:off x="4584700" y="1000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151685</xdr:rowOff>
    </xdr:from>
    <xdr:ext cx="534377" cy="259045"/>
    <xdr:sp macro="" textlink="">
      <xdr:nvSpPr>
        <xdr:cNvPr id="138" name="物件費該当値テキスト"/>
        <xdr:cNvSpPr txBox="1"/>
      </xdr:nvSpPr>
      <xdr:spPr>
        <a:xfrm>
          <a:off x="4686300" y="992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63105</xdr:rowOff>
    </xdr:from>
    <xdr:to>
      <xdr:col>20</xdr:col>
      <xdr:colOff>38100</xdr:colOff>
      <xdr:row>58</xdr:row>
      <xdr:rowOff>164705</xdr:rowOff>
    </xdr:to>
    <xdr:sp macro="" textlink="">
      <xdr:nvSpPr>
        <xdr:cNvPr id="139" name="楕円 138"/>
        <xdr:cNvSpPr/>
      </xdr:nvSpPr>
      <xdr:spPr>
        <a:xfrm>
          <a:off x="3746500" y="1000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155832</xdr:rowOff>
    </xdr:from>
    <xdr:ext cx="534377" cy="259045"/>
    <xdr:sp macro="" textlink="">
      <xdr:nvSpPr>
        <xdr:cNvPr id="140" name="テキスト ボックス 139"/>
        <xdr:cNvSpPr txBox="1"/>
      </xdr:nvSpPr>
      <xdr:spPr>
        <a:xfrm>
          <a:off x="3530111" y="1009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69112</xdr:rowOff>
    </xdr:from>
    <xdr:to>
      <xdr:col>15</xdr:col>
      <xdr:colOff>101600</xdr:colOff>
      <xdr:row>58</xdr:row>
      <xdr:rowOff>170712</xdr:rowOff>
    </xdr:to>
    <xdr:sp macro="" textlink="">
      <xdr:nvSpPr>
        <xdr:cNvPr id="141" name="楕円 140"/>
        <xdr:cNvSpPr/>
      </xdr:nvSpPr>
      <xdr:spPr>
        <a:xfrm>
          <a:off x="2857500" y="1001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161839</xdr:rowOff>
    </xdr:from>
    <xdr:ext cx="534377" cy="259045"/>
    <xdr:sp macro="" textlink="">
      <xdr:nvSpPr>
        <xdr:cNvPr id="142" name="テキスト ボックス 141"/>
        <xdr:cNvSpPr txBox="1"/>
      </xdr:nvSpPr>
      <xdr:spPr>
        <a:xfrm>
          <a:off x="2641111" y="1010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56500</xdr:rowOff>
    </xdr:from>
    <xdr:to>
      <xdr:col>10</xdr:col>
      <xdr:colOff>165100</xdr:colOff>
      <xdr:row>58</xdr:row>
      <xdr:rowOff>158100</xdr:rowOff>
    </xdr:to>
    <xdr:sp macro="" textlink="">
      <xdr:nvSpPr>
        <xdr:cNvPr id="143" name="楕円 142"/>
        <xdr:cNvSpPr/>
      </xdr:nvSpPr>
      <xdr:spPr>
        <a:xfrm>
          <a:off x="1968500" y="1000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149227</xdr:rowOff>
    </xdr:from>
    <xdr:ext cx="534377" cy="259045"/>
    <xdr:sp macro="" textlink="">
      <xdr:nvSpPr>
        <xdr:cNvPr id="144" name="テキスト ボックス 143"/>
        <xdr:cNvSpPr txBox="1"/>
      </xdr:nvSpPr>
      <xdr:spPr>
        <a:xfrm>
          <a:off x="1752111" y="100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70593</xdr:rowOff>
    </xdr:from>
    <xdr:to>
      <xdr:col>6</xdr:col>
      <xdr:colOff>38100</xdr:colOff>
      <xdr:row>59</xdr:row>
      <xdr:rowOff>743</xdr:rowOff>
    </xdr:to>
    <xdr:sp macro="" textlink="">
      <xdr:nvSpPr>
        <xdr:cNvPr id="145" name="楕円 144"/>
        <xdr:cNvSpPr/>
      </xdr:nvSpPr>
      <xdr:spPr>
        <a:xfrm>
          <a:off x="1079500" y="1001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163320</xdr:rowOff>
    </xdr:from>
    <xdr:ext cx="534377" cy="259045"/>
    <xdr:sp macro="" textlink="">
      <xdr:nvSpPr>
        <xdr:cNvPr id="146" name="テキスト ボックス 145"/>
        <xdr:cNvSpPr txBox="1"/>
      </xdr:nvSpPr>
      <xdr:spPr>
        <a:xfrm>
          <a:off x="863111" y="1010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70" name="直線コネクタ 169"/>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71" name="維持補修費最小値テキスト"/>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2" name="直線コネクタ 171"/>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3" name="維持補修費最大値テキスト"/>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4" name="直線コネクタ 173"/>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31153</xdr:rowOff>
    </xdr:from>
    <xdr:to>
      <xdr:col>24</xdr:col>
      <xdr:colOff>63500</xdr:colOff>
      <xdr:row>79</xdr:row>
      <xdr:rowOff>31586</xdr:rowOff>
    </xdr:to>
    <xdr:cxnSp macro="">
      <xdr:nvCxnSpPr>
        <xdr:cNvPr id="175" name="直線コネクタ 174"/>
        <xdr:cNvCxnSpPr/>
      </xdr:nvCxnSpPr>
      <xdr:spPr>
        <a:xfrm>
          <a:off x="3797300" y="13575703"/>
          <a:ext cx="838200" cy="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124604</xdr:rowOff>
    </xdr:from>
    <xdr:ext cx="534377" cy="259045"/>
    <xdr:sp macro="" textlink="">
      <xdr:nvSpPr>
        <xdr:cNvPr id="176" name="維持補修費平均値テキスト"/>
        <xdr:cNvSpPr txBox="1"/>
      </xdr:nvSpPr>
      <xdr:spPr>
        <a:xfrm>
          <a:off x="4686300" y="131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7" name="フローチャート: 判断 176"/>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26415</xdr:rowOff>
    </xdr:from>
    <xdr:to>
      <xdr:col>19</xdr:col>
      <xdr:colOff>177800</xdr:colOff>
      <xdr:row>79</xdr:row>
      <xdr:rowOff>31153</xdr:rowOff>
    </xdr:to>
    <xdr:cxnSp macro="">
      <xdr:nvCxnSpPr>
        <xdr:cNvPr id="178" name="直線コネクタ 177"/>
        <xdr:cNvCxnSpPr/>
      </xdr:nvCxnSpPr>
      <xdr:spPr>
        <a:xfrm>
          <a:off x="2908300" y="13570965"/>
          <a:ext cx="889000" cy="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9" name="フローチャート: 判断 178"/>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94670</xdr:rowOff>
    </xdr:from>
    <xdr:ext cx="534377" cy="259045"/>
    <xdr:sp macro="" textlink="">
      <xdr:nvSpPr>
        <xdr:cNvPr id="180" name="テキスト ボックス 179"/>
        <xdr:cNvSpPr txBox="1"/>
      </xdr:nvSpPr>
      <xdr:spPr>
        <a:xfrm>
          <a:off x="3530111" y="131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17614</xdr:rowOff>
    </xdr:from>
    <xdr:to>
      <xdr:col>15</xdr:col>
      <xdr:colOff>50800</xdr:colOff>
      <xdr:row>79</xdr:row>
      <xdr:rowOff>26415</xdr:rowOff>
    </xdr:to>
    <xdr:cxnSp macro="">
      <xdr:nvCxnSpPr>
        <xdr:cNvPr id="181" name="直線コネクタ 180"/>
        <xdr:cNvCxnSpPr/>
      </xdr:nvCxnSpPr>
      <xdr:spPr>
        <a:xfrm>
          <a:off x="2019300" y="13562164"/>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2" name="フローチャート: 判断 181"/>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159135</xdr:rowOff>
    </xdr:from>
    <xdr:ext cx="469744" cy="259045"/>
    <xdr:sp macro="" textlink="">
      <xdr:nvSpPr>
        <xdr:cNvPr id="183" name="テキスト ボックス 182"/>
        <xdr:cNvSpPr txBox="1"/>
      </xdr:nvSpPr>
      <xdr:spPr>
        <a:xfrm>
          <a:off x="2673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15584</xdr:rowOff>
    </xdr:from>
    <xdr:to>
      <xdr:col>10</xdr:col>
      <xdr:colOff>114300</xdr:colOff>
      <xdr:row>79</xdr:row>
      <xdr:rowOff>17614</xdr:rowOff>
    </xdr:to>
    <xdr:cxnSp macro="">
      <xdr:nvCxnSpPr>
        <xdr:cNvPr id="184" name="直線コネクタ 183"/>
        <xdr:cNvCxnSpPr/>
      </xdr:nvCxnSpPr>
      <xdr:spPr>
        <a:xfrm>
          <a:off x="1130300" y="13560134"/>
          <a:ext cx="889000" cy="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5" name="フローチャート: 判断 184"/>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143908</xdr:rowOff>
    </xdr:from>
    <xdr:ext cx="534377" cy="259045"/>
    <xdr:sp macro="" textlink="">
      <xdr:nvSpPr>
        <xdr:cNvPr id="186" name="テキスト ボックス 185"/>
        <xdr:cNvSpPr txBox="1"/>
      </xdr:nvSpPr>
      <xdr:spPr>
        <a:xfrm>
          <a:off x="1752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7" name="フローチャート: 判断 186"/>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130712</xdr:rowOff>
    </xdr:from>
    <xdr:ext cx="534377" cy="259045"/>
    <xdr:sp macro="" textlink="">
      <xdr:nvSpPr>
        <xdr:cNvPr id="188" name="テキスト ボックス 187"/>
        <xdr:cNvSpPr txBox="1"/>
      </xdr:nvSpPr>
      <xdr:spPr>
        <a:xfrm>
          <a:off x="863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152236</xdr:rowOff>
    </xdr:from>
    <xdr:to>
      <xdr:col>24</xdr:col>
      <xdr:colOff>114300</xdr:colOff>
      <xdr:row>79</xdr:row>
      <xdr:rowOff>82386</xdr:rowOff>
    </xdr:to>
    <xdr:sp macro="" textlink="">
      <xdr:nvSpPr>
        <xdr:cNvPr id="194" name="楕円 193"/>
        <xdr:cNvSpPr/>
      </xdr:nvSpPr>
      <xdr:spPr>
        <a:xfrm>
          <a:off x="4584700" y="135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67163</xdr:rowOff>
    </xdr:from>
    <xdr:ext cx="469744" cy="259045"/>
    <xdr:sp macro="" textlink="">
      <xdr:nvSpPr>
        <xdr:cNvPr id="195" name="維持補修費該当値テキスト"/>
        <xdr:cNvSpPr txBox="1"/>
      </xdr:nvSpPr>
      <xdr:spPr>
        <a:xfrm>
          <a:off x="4686300" y="1344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151803</xdr:rowOff>
    </xdr:from>
    <xdr:to>
      <xdr:col>20</xdr:col>
      <xdr:colOff>38100</xdr:colOff>
      <xdr:row>79</xdr:row>
      <xdr:rowOff>81953</xdr:rowOff>
    </xdr:to>
    <xdr:sp macro="" textlink="">
      <xdr:nvSpPr>
        <xdr:cNvPr id="196" name="楕円 195"/>
        <xdr:cNvSpPr/>
      </xdr:nvSpPr>
      <xdr:spPr>
        <a:xfrm>
          <a:off x="3746500" y="1352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73080</xdr:rowOff>
    </xdr:from>
    <xdr:ext cx="469744" cy="259045"/>
    <xdr:sp macro="" textlink="">
      <xdr:nvSpPr>
        <xdr:cNvPr id="197" name="テキスト ボックス 196"/>
        <xdr:cNvSpPr txBox="1"/>
      </xdr:nvSpPr>
      <xdr:spPr>
        <a:xfrm>
          <a:off x="3562428" y="1361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147065</xdr:rowOff>
    </xdr:from>
    <xdr:to>
      <xdr:col>15</xdr:col>
      <xdr:colOff>101600</xdr:colOff>
      <xdr:row>79</xdr:row>
      <xdr:rowOff>77215</xdr:rowOff>
    </xdr:to>
    <xdr:sp macro="" textlink="">
      <xdr:nvSpPr>
        <xdr:cNvPr id="198" name="楕円 197"/>
        <xdr:cNvSpPr/>
      </xdr:nvSpPr>
      <xdr:spPr>
        <a:xfrm>
          <a:off x="2857500" y="1352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68342</xdr:rowOff>
    </xdr:from>
    <xdr:ext cx="469744" cy="259045"/>
    <xdr:sp macro="" textlink="">
      <xdr:nvSpPr>
        <xdr:cNvPr id="199" name="テキスト ボックス 198"/>
        <xdr:cNvSpPr txBox="1"/>
      </xdr:nvSpPr>
      <xdr:spPr>
        <a:xfrm>
          <a:off x="2673428" y="1361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138264</xdr:rowOff>
    </xdr:from>
    <xdr:to>
      <xdr:col>10</xdr:col>
      <xdr:colOff>165100</xdr:colOff>
      <xdr:row>79</xdr:row>
      <xdr:rowOff>68414</xdr:rowOff>
    </xdr:to>
    <xdr:sp macro="" textlink="">
      <xdr:nvSpPr>
        <xdr:cNvPr id="200" name="楕円 199"/>
        <xdr:cNvSpPr/>
      </xdr:nvSpPr>
      <xdr:spPr>
        <a:xfrm>
          <a:off x="1968500" y="1351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59541</xdr:rowOff>
    </xdr:from>
    <xdr:ext cx="469744" cy="259045"/>
    <xdr:sp macro="" textlink="">
      <xdr:nvSpPr>
        <xdr:cNvPr id="201" name="テキスト ボックス 200"/>
        <xdr:cNvSpPr txBox="1"/>
      </xdr:nvSpPr>
      <xdr:spPr>
        <a:xfrm>
          <a:off x="1784428" y="1360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136234</xdr:rowOff>
    </xdr:from>
    <xdr:to>
      <xdr:col>6</xdr:col>
      <xdr:colOff>38100</xdr:colOff>
      <xdr:row>79</xdr:row>
      <xdr:rowOff>66384</xdr:rowOff>
    </xdr:to>
    <xdr:sp macro="" textlink="">
      <xdr:nvSpPr>
        <xdr:cNvPr id="202" name="楕円 201"/>
        <xdr:cNvSpPr/>
      </xdr:nvSpPr>
      <xdr:spPr>
        <a:xfrm>
          <a:off x="1079500" y="1350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57511</xdr:rowOff>
    </xdr:from>
    <xdr:ext cx="469744" cy="259045"/>
    <xdr:sp macro="" textlink="">
      <xdr:nvSpPr>
        <xdr:cNvPr id="203" name="テキスト ボックス 202"/>
        <xdr:cNvSpPr txBox="1"/>
      </xdr:nvSpPr>
      <xdr:spPr>
        <a:xfrm>
          <a:off x="895428" y="1360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30" name="直線コネクタ 229"/>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31" name="扶助費最小値テキスト"/>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2" name="直線コネクタ 231"/>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3" name="扶助費最大値テキスト"/>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4" name="直線コネクタ 233"/>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85337</xdr:rowOff>
    </xdr:from>
    <xdr:to>
      <xdr:col>24</xdr:col>
      <xdr:colOff>63500</xdr:colOff>
      <xdr:row>97</xdr:row>
      <xdr:rowOff>15602</xdr:rowOff>
    </xdr:to>
    <xdr:cxnSp macro="">
      <xdr:nvCxnSpPr>
        <xdr:cNvPr id="235" name="直線コネクタ 234"/>
        <xdr:cNvCxnSpPr/>
      </xdr:nvCxnSpPr>
      <xdr:spPr>
        <a:xfrm flipV="1">
          <a:off x="3797300" y="16373087"/>
          <a:ext cx="838200" cy="27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140273</xdr:rowOff>
    </xdr:from>
    <xdr:ext cx="534377" cy="259045"/>
    <xdr:sp macro="" textlink="">
      <xdr:nvSpPr>
        <xdr:cNvPr id="236" name="扶助費平均値テキスト"/>
        <xdr:cNvSpPr txBox="1"/>
      </xdr:nvSpPr>
      <xdr:spPr>
        <a:xfrm>
          <a:off x="4686300" y="16428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7" name="フローチャート: 判断 236"/>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15602</xdr:rowOff>
    </xdr:from>
    <xdr:to>
      <xdr:col>19</xdr:col>
      <xdr:colOff>177800</xdr:colOff>
      <xdr:row>97</xdr:row>
      <xdr:rowOff>46921</xdr:rowOff>
    </xdr:to>
    <xdr:cxnSp macro="">
      <xdr:nvCxnSpPr>
        <xdr:cNvPr id="238" name="直線コネクタ 237"/>
        <xdr:cNvCxnSpPr/>
      </xdr:nvCxnSpPr>
      <xdr:spPr>
        <a:xfrm flipV="1">
          <a:off x="2908300" y="16646252"/>
          <a:ext cx="889000" cy="3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9" name="フローチャート: 判断 238"/>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135700</xdr:rowOff>
    </xdr:from>
    <xdr:ext cx="534377" cy="259045"/>
    <xdr:sp macro="" textlink="">
      <xdr:nvSpPr>
        <xdr:cNvPr id="240" name="テキスト ボックス 239"/>
        <xdr:cNvSpPr txBox="1"/>
      </xdr:nvSpPr>
      <xdr:spPr>
        <a:xfrm>
          <a:off x="3530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46921</xdr:rowOff>
    </xdr:from>
    <xdr:to>
      <xdr:col>15</xdr:col>
      <xdr:colOff>50800</xdr:colOff>
      <xdr:row>97</xdr:row>
      <xdr:rowOff>68256</xdr:rowOff>
    </xdr:to>
    <xdr:cxnSp macro="">
      <xdr:nvCxnSpPr>
        <xdr:cNvPr id="241" name="直線コネクタ 240"/>
        <xdr:cNvCxnSpPr/>
      </xdr:nvCxnSpPr>
      <xdr:spPr>
        <a:xfrm flipV="1">
          <a:off x="2019300" y="16677571"/>
          <a:ext cx="8890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2" name="フローチャート: 判断 241"/>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161935</xdr:rowOff>
    </xdr:from>
    <xdr:ext cx="534377" cy="259045"/>
    <xdr:sp macro="" textlink="">
      <xdr:nvSpPr>
        <xdr:cNvPr id="243" name="テキスト ボックス 242"/>
        <xdr:cNvSpPr txBox="1"/>
      </xdr:nvSpPr>
      <xdr:spPr>
        <a:xfrm>
          <a:off x="2641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68256</xdr:rowOff>
    </xdr:from>
    <xdr:to>
      <xdr:col>10</xdr:col>
      <xdr:colOff>114300</xdr:colOff>
      <xdr:row>97</xdr:row>
      <xdr:rowOff>87568</xdr:rowOff>
    </xdr:to>
    <xdr:cxnSp macro="">
      <xdr:nvCxnSpPr>
        <xdr:cNvPr id="244" name="直線コネクタ 243"/>
        <xdr:cNvCxnSpPr/>
      </xdr:nvCxnSpPr>
      <xdr:spPr>
        <a:xfrm flipV="1">
          <a:off x="1130300" y="16698906"/>
          <a:ext cx="889000" cy="1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5" name="フローチャート: 判断 244"/>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170229</xdr:rowOff>
    </xdr:from>
    <xdr:ext cx="534377" cy="259045"/>
    <xdr:sp macro="" textlink="">
      <xdr:nvSpPr>
        <xdr:cNvPr id="246" name="テキスト ボックス 245"/>
        <xdr:cNvSpPr txBox="1"/>
      </xdr:nvSpPr>
      <xdr:spPr>
        <a:xfrm>
          <a:off x="1752111" y="1680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7" name="フローチャート: 判断 246"/>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165254</xdr:rowOff>
    </xdr:from>
    <xdr:ext cx="534377" cy="259045"/>
    <xdr:sp macro="" textlink="">
      <xdr:nvSpPr>
        <xdr:cNvPr id="248" name="テキスト ボックス 247"/>
        <xdr:cNvSpPr txBox="1"/>
      </xdr:nvSpPr>
      <xdr:spPr>
        <a:xfrm>
          <a:off x="863111" y="167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34537</xdr:rowOff>
    </xdr:from>
    <xdr:to>
      <xdr:col>24</xdr:col>
      <xdr:colOff>114300</xdr:colOff>
      <xdr:row>95</xdr:row>
      <xdr:rowOff>136137</xdr:rowOff>
    </xdr:to>
    <xdr:sp macro="" textlink="">
      <xdr:nvSpPr>
        <xdr:cNvPr id="254" name="楕円 253"/>
        <xdr:cNvSpPr/>
      </xdr:nvSpPr>
      <xdr:spPr>
        <a:xfrm>
          <a:off x="4584700" y="1632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57414</xdr:rowOff>
    </xdr:from>
    <xdr:ext cx="534377" cy="259045"/>
    <xdr:sp macro="" textlink="">
      <xdr:nvSpPr>
        <xdr:cNvPr id="255" name="扶助費該当値テキスト"/>
        <xdr:cNvSpPr txBox="1"/>
      </xdr:nvSpPr>
      <xdr:spPr>
        <a:xfrm>
          <a:off x="4686300" y="1617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136252</xdr:rowOff>
    </xdr:from>
    <xdr:to>
      <xdr:col>20</xdr:col>
      <xdr:colOff>38100</xdr:colOff>
      <xdr:row>97</xdr:row>
      <xdr:rowOff>66402</xdr:rowOff>
    </xdr:to>
    <xdr:sp macro="" textlink="">
      <xdr:nvSpPr>
        <xdr:cNvPr id="256" name="楕円 255"/>
        <xdr:cNvSpPr/>
      </xdr:nvSpPr>
      <xdr:spPr>
        <a:xfrm>
          <a:off x="3746500" y="1659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82929</xdr:rowOff>
    </xdr:from>
    <xdr:ext cx="534377" cy="259045"/>
    <xdr:sp macro="" textlink="">
      <xdr:nvSpPr>
        <xdr:cNvPr id="257" name="テキスト ボックス 256"/>
        <xdr:cNvSpPr txBox="1"/>
      </xdr:nvSpPr>
      <xdr:spPr>
        <a:xfrm>
          <a:off x="3530111" y="1637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167571</xdr:rowOff>
    </xdr:from>
    <xdr:to>
      <xdr:col>15</xdr:col>
      <xdr:colOff>101600</xdr:colOff>
      <xdr:row>97</xdr:row>
      <xdr:rowOff>97721</xdr:rowOff>
    </xdr:to>
    <xdr:sp macro="" textlink="">
      <xdr:nvSpPr>
        <xdr:cNvPr id="258" name="楕円 257"/>
        <xdr:cNvSpPr/>
      </xdr:nvSpPr>
      <xdr:spPr>
        <a:xfrm>
          <a:off x="2857500" y="1662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114248</xdr:rowOff>
    </xdr:from>
    <xdr:ext cx="534377" cy="259045"/>
    <xdr:sp macro="" textlink="">
      <xdr:nvSpPr>
        <xdr:cNvPr id="259" name="テキスト ボックス 258"/>
        <xdr:cNvSpPr txBox="1"/>
      </xdr:nvSpPr>
      <xdr:spPr>
        <a:xfrm>
          <a:off x="2641111" y="1640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17456</xdr:rowOff>
    </xdr:from>
    <xdr:to>
      <xdr:col>10</xdr:col>
      <xdr:colOff>165100</xdr:colOff>
      <xdr:row>97</xdr:row>
      <xdr:rowOff>119056</xdr:rowOff>
    </xdr:to>
    <xdr:sp macro="" textlink="">
      <xdr:nvSpPr>
        <xdr:cNvPr id="260" name="楕円 259"/>
        <xdr:cNvSpPr/>
      </xdr:nvSpPr>
      <xdr:spPr>
        <a:xfrm>
          <a:off x="1968500" y="1664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135583</xdr:rowOff>
    </xdr:from>
    <xdr:ext cx="534377" cy="259045"/>
    <xdr:sp macro="" textlink="">
      <xdr:nvSpPr>
        <xdr:cNvPr id="261" name="テキスト ボックス 260"/>
        <xdr:cNvSpPr txBox="1"/>
      </xdr:nvSpPr>
      <xdr:spPr>
        <a:xfrm>
          <a:off x="1752111" y="1642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36768</xdr:rowOff>
    </xdr:from>
    <xdr:to>
      <xdr:col>6</xdr:col>
      <xdr:colOff>38100</xdr:colOff>
      <xdr:row>97</xdr:row>
      <xdr:rowOff>138368</xdr:rowOff>
    </xdr:to>
    <xdr:sp macro="" textlink="">
      <xdr:nvSpPr>
        <xdr:cNvPr id="262" name="楕円 261"/>
        <xdr:cNvSpPr/>
      </xdr:nvSpPr>
      <xdr:spPr>
        <a:xfrm>
          <a:off x="1079500" y="1666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154895</xdr:rowOff>
    </xdr:from>
    <xdr:ext cx="534377" cy="259045"/>
    <xdr:sp macro="" textlink="">
      <xdr:nvSpPr>
        <xdr:cNvPr id="263" name="テキスト ボックス 262"/>
        <xdr:cNvSpPr txBox="1"/>
      </xdr:nvSpPr>
      <xdr:spPr>
        <a:xfrm>
          <a:off x="863111" y="1644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7" name="直線コネクタ 286"/>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8" name="補助費等最小値テキスト"/>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9" name="直線コネクタ 288"/>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90" name="補助費等最大値テキスト"/>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91" name="直線コネクタ 290"/>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120303</xdr:rowOff>
    </xdr:from>
    <xdr:to>
      <xdr:col>55</xdr:col>
      <xdr:colOff>0</xdr:colOff>
      <xdr:row>38</xdr:row>
      <xdr:rowOff>10804</xdr:rowOff>
    </xdr:to>
    <xdr:cxnSp macro="">
      <xdr:nvCxnSpPr>
        <xdr:cNvPr id="292" name="直線コネクタ 291"/>
        <xdr:cNvCxnSpPr/>
      </xdr:nvCxnSpPr>
      <xdr:spPr>
        <a:xfrm>
          <a:off x="9639300" y="6121053"/>
          <a:ext cx="838200" cy="40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25187</xdr:rowOff>
    </xdr:from>
    <xdr:ext cx="599010" cy="259045"/>
    <xdr:sp macro="" textlink="">
      <xdr:nvSpPr>
        <xdr:cNvPr id="293" name="補助費等平均値テキスト"/>
        <xdr:cNvSpPr txBox="1"/>
      </xdr:nvSpPr>
      <xdr:spPr>
        <a:xfrm>
          <a:off x="10528300" y="6025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4" name="フローチャート: 判断 293"/>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120303</xdr:rowOff>
    </xdr:from>
    <xdr:to>
      <xdr:col>50</xdr:col>
      <xdr:colOff>114300</xdr:colOff>
      <xdr:row>38</xdr:row>
      <xdr:rowOff>1691</xdr:rowOff>
    </xdr:to>
    <xdr:cxnSp macro="">
      <xdr:nvCxnSpPr>
        <xdr:cNvPr id="295" name="直線コネクタ 294"/>
        <xdr:cNvCxnSpPr/>
      </xdr:nvCxnSpPr>
      <xdr:spPr>
        <a:xfrm flipV="1">
          <a:off x="8750300" y="6121053"/>
          <a:ext cx="889000" cy="39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6" name="フローチャート: 判断 295"/>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69448</xdr:rowOff>
    </xdr:from>
    <xdr:ext cx="599010" cy="259045"/>
    <xdr:sp macro="" textlink="">
      <xdr:nvSpPr>
        <xdr:cNvPr id="297" name="テキスト ボックス 296"/>
        <xdr:cNvSpPr txBox="1"/>
      </xdr:nvSpPr>
      <xdr:spPr>
        <a:xfrm>
          <a:off x="9339795" y="555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1691</xdr:rowOff>
    </xdr:from>
    <xdr:to>
      <xdr:col>45</xdr:col>
      <xdr:colOff>177800</xdr:colOff>
      <xdr:row>38</xdr:row>
      <xdr:rowOff>41135</xdr:rowOff>
    </xdr:to>
    <xdr:cxnSp macro="">
      <xdr:nvCxnSpPr>
        <xdr:cNvPr id="298" name="直線コネクタ 297"/>
        <xdr:cNvCxnSpPr/>
      </xdr:nvCxnSpPr>
      <xdr:spPr>
        <a:xfrm flipV="1">
          <a:off x="7861300" y="6516791"/>
          <a:ext cx="889000" cy="3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9" name="フローチャート: 判断 298"/>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71902</xdr:rowOff>
    </xdr:from>
    <xdr:ext cx="599010" cy="259045"/>
    <xdr:sp macro="" textlink="">
      <xdr:nvSpPr>
        <xdr:cNvPr id="300" name="テキスト ボックス 299"/>
        <xdr:cNvSpPr txBox="1"/>
      </xdr:nvSpPr>
      <xdr:spPr>
        <a:xfrm>
          <a:off x="8450795" y="607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39166</xdr:rowOff>
    </xdr:from>
    <xdr:to>
      <xdr:col>41</xdr:col>
      <xdr:colOff>50800</xdr:colOff>
      <xdr:row>38</xdr:row>
      <xdr:rowOff>41135</xdr:rowOff>
    </xdr:to>
    <xdr:cxnSp macro="">
      <xdr:nvCxnSpPr>
        <xdr:cNvPr id="301" name="直線コネクタ 300"/>
        <xdr:cNvCxnSpPr/>
      </xdr:nvCxnSpPr>
      <xdr:spPr>
        <a:xfrm>
          <a:off x="6972300" y="6554266"/>
          <a:ext cx="889000" cy="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2" name="フローチャート: 判断 301"/>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81427</xdr:rowOff>
    </xdr:from>
    <xdr:ext cx="534377" cy="259045"/>
    <xdr:sp macro="" textlink="">
      <xdr:nvSpPr>
        <xdr:cNvPr id="303" name="テキスト ボックス 302"/>
        <xdr:cNvSpPr txBox="1"/>
      </xdr:nvSpPr>
      <xdr:spPr>
        <a:xfrm>
          <a:off x="7594111" y="608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4" name="フローチャート: 判断 303"/>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62651</xdr:rowOff>
    </xdr:from>
    <xdr:ext cx="599010" cy="259045"/>
    <xdr:sp macro="" textlink="">
      <xdr:nvSpPr>
        <xdr:cNvPr id="305" name="テキスト ボックス 304"/>
        <xdr:cNvSpPr txBox="1"/>
      </xdr:nvSpPr>
      <xdr:spPr>
        <a:xfrm>
          <a:off x="6672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131454</xdr:rowOff>
    </xdr:from>
    <xdr:to>
      <xdr:col>55</xdr:col>
      <xdr:colOff>50800</xdr:colOff>
      <xdr:row>38</xdr:row>
      <xdr:rowOff>61604</xdr:rowOff>
    </xdr:to>
    <xdr:sp macro="" textlink="">
      <xdr:nvSpPr>
        <xdr:cNvPr id="311" name="楕円 310"/>
        <xdr:cNvSpPr/>
      </xdr:nvSpPr>
      <xdr:spPr>
        <a:xfrm>
          <a:off x="10426700" y="647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46381</xdr:rowOff>
    </xdr:from>
    <xdr:ext cx="534377" cy="259045"/>
    <xdr:sp macro="" textlink="">
      <xdr:nvSpPr>
        <xdr:cNvPr id="312" name="補助費等該当値テキスト"/>
        <xdr:cNvSpPr txBox="1"/>
      </xdr:nvSpPr>
      <xdr:spPr>
        <a:xfrm>
          <a:off x="10528300" y="639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69503</xdr:rowOff>
    </xdr:from>
    <xdr:to>
      <xdr:col>50</xdr:col>
      <xdr:colOff>165100</xdr:colOff>
      <xdr:row>35</xdr:row>
      <xdr:rowOff>171103</xdr:rowOff>
    </xdr:to>
    <xdr:sp macro="" textlink="">
      <xdr:nvSpPr>
        <xdr:cNvPr id="313" name="楕円 312"/>
        <xdr:cNvSpPr/>
      </xdr:nvSpPr>
      <xdr:spPr>
        <a:xfrm>
          <a:off x="9588500" y="607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162230</xdr:rowOff>
    </xdr:from>
    <xdr:ext cx="599010" cy="259045"/>
    <xdr:sp macro="" textlink="">
      <xdr:nvSpPr>
        <xdr:cNvPr id="314" name="テキスト ボックス 313"/>
        <xdr:cNvSpPr txBox="1"/>
      </xdr:nvSpPr>
      <xdr:spPr>
        <a:xfrm>
          <a:off x="9339795" y="616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122340</xdr:rowOff>
    </xdr:from>
    <xdr:to>
      <xdr:col>46</xdr:col>
      <xdr:colOff>38100</xdr:colOff>
      <xdr:row>38</xdr:row>
      <xdr:rowOff>52490</xdr:rowOff>
    </xdr:to>
    <xdr:sp macro="" textlink="">
      <xdr:nvSpPr>
        <xdr:cNvPr id="315" name="楕円 314"/>
        <xdr:cNvSpPr/>
      </xdr:nvSpPr>
      <xdr:spPr>
        <a:xfrm>
          <a:off x="8699500" y="646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43618</xdr:rowOff>
    </xdr:from>
    <xdr:ext cx="534377" cy="259045"/>
    <xdr:sp macro="" textlink="">
      <xdr:nvSpPr>
        <xdr:cNvPr id="316" name="テキスト ボックス 315"/>
        <xdr:cNvSpPr txBox="1"/>
      </xdr:nvSpPr>
      <xdr:spPr>
        <a:xfrm>
          <a:off x="8483111" y="655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161785</xdr:rowOff>
    </xdr:from>
    <xdr:to>
      <xdr:col>41</xdr:col>
      <xdr:colOff>101600</xdr:colOff>
      <xdr:row>38</xdr:row>
      <xdr:rowOff>91935</xdr:rowOff>
    </xdr:to>
    <xdr:sp macro="" textlink="">
      <xdr:nvSpPr>
        <xdr:cNvPr id="317" name="楕円 316"/>
        <xdr:cNvSpPr/>
      </xdr:nvSpPr>
      <xdr:spPr>
        <a:xfrm>
          <a:off x="7810500" y="65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83062</xdr:rowOff>
    </xdr:from>
    <xdr:ext cx="534377" cy="259045"/>
    <xdr:sp macro="" textlink="">
      <xdr:nvSpPr>
        <xdr:cNvPr id="318" name="テキスト ボックス 317"/>
        <xdr:cNvSpPr txBox="1"/>
      </xdr:nvSpPr>
      <xdr:spPr>
        <a:xfrm>
          <a:off x="7594111" y="659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159816</xdr:rowOff>
    </xdr:from>
    <xdr:to>
      <xdr:col>36</xdr:col>
      <xdr:colOff>165100</xdr:colOff>
      <xdr:row>38</xdr:row>
      <xdr:rowOff>89966</xdr:rowOff>
    </xdr:to>
    <xdr:sp macro="" textlink="">
      <xdr:nvSpPr>
        <xdr:cNvPr id="319" name="楕円 318"/>
        <xdr:cNvSpPr/>
      </xdr:nvSpPr>
      <xdr:spPr>
        <a:xfrm>
          <a:off x="6921500" y="650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81093</xdr:rowOff>
    </xdr:from>
    <xdr:ext cx="534377" cy="259045"/>
    <xdr:sp macro="" textlink="">
      <xdr:nvSpPr>
        <xdr:cNvPr id="320" name="テキスト ボックス 319"/>
        <xdr:cNvSpPr txBox="1"/>
      </xdr:nvSpPr>
      <xdr:spPr>
        <a:xfrm>
          <a:off x="6705111" y="659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4" name="直線コネクタ 343"/>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5" name="普通建設事業費最小値テキスト"/>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6" name="直線コネクタ 345"/>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7" name="普通建設事業費最大値テキスト"/>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8" name="直線コネクタ 347"/>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117280</xdr:rowOff>
    </xdr:from>
    <xdr:to>
      <xdr:col>55</xdr:col>
      <xdr:colOff>0</xdr:colOff>
      <xdr:row>58</xdr:row>
      <xdr:rowOff>139393</xdr:rowOff>
    </xdr:to>
    <xdr:cxnSp macro="">
      <xdr:nvCxnSpPr>
        <xdr:cNvPr id="349" name="直線コネクタ 348"/>
        <xdr:cNvCxnSpPr/>
      </xdr:nvCxnSpPr>
      <xdr:spPr>
        <a:xfrm flipV="1">
          <a:off x="9639300" y="10061380"/>
          <a:ext cx="838200" cy="2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126914</xdr:rowOff>
    </xdr:from>
    <xdr:ext cx="599010" cy="259045"/>
    <xdr:sp macro="" textlink="">
      <xdr:nvSpPr>
        <xdr:cNvPr id="350" name="普通建設事業費平均値テキスト"/>
        <xdr:cNvSpPr txBox="1"/>
      </xdr:nvSpPr>
      <xdr:spPr>
        <a:xfrm>
          <a:off x="10528300" y="9728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51" name="フローチャート: 判断 350"/>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138252</xdr:rowOff>
    </xdr:from>
    <xdr:to>
      <xdr:col>50</xdr:col>
      <xdr:colOff>114300</xdr:colOff>
      <xdr:row>58</xdr:row>
      <xdr:rowOff>139393</xdr:rowOff>
    </xdr:to>
    <xdr:cxnSp macro="">
      <xdr:nvCxnSpPr>
        <xdr:cNvPr id="352" name="直線コネクタ 351"/>
        <xdr:cNvCxnSpPr/>
      </xdr:nvCxnSpPr>
      <xdr:spPr>
        <a:xfrm>
          <a:off x="8750300" y="10082352"/>
          <a:ext cx="889000" cy="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3" name="フローチャート: 判断 352"/>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42197</xdr:rowOff>
    </xdr:from>
    <xdr:ext cx="599010" cy="259045"/>
    <xdr:sp macro="" textlink="">
      <xdr:nvSpPr>
        <xdr:cNvPr id="354" name="テキスト ボックス 353"/>
        <xdr:cNvSpPr txBox="1"/>
      </xdr:nvSpPr>
      <xdr:spPr>
        <a:xfrm>
          <a:off x="9339795" y="96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137606</xdr:rowOff>
    </xdr:from>
    <xdr:to>
      <xdr:col>45</xdr:col>
      <xdr:colOff>177800</xdr:colOff>
      <xdr:row>58</xdr:row>
      <xdr:rowOff>138252</xdr:rowOff>
    </xdr:to>
    <xdr:cxnSp macro="">
      <xdr:nvCxnSpPr>
        <xdr:cNvPr id="355" name="直線コネクタ 354"/>
        <xdr:cNvCxnSpPr/>
      </xdr:nvCxnSpPr>
      <xdr:spPr>
        <a:xfrm>
          <a:off x="7861300" y="10081706"/>
          <a:ext cx="889000" cy="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6" name="フローチャート: 判断 355"/>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42698</xdr:rowOff>
    </xdr:from>
    <xdr:ext cx="599010" cy="259045"/>
    <xdr:sp macro="" textlink="">
      <xdr:nvSpPr>
        <xdr:cNvPr id="357" name="テキスト ボックス 356"/>
        <xdr:cNvSpPr txBox="1"/>
      </xdr:nvSpPr>
      <xdr:spPr>
        <a:xfrm>
          <a:off x="8450795" y="964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131916</xdr:rowOff>
    </xdr:from>
    <xdr:to>
      <xdr:col>41</xdr:col>
      <xdr:colOff>50800</xdr:colOff>
      <xdr:row>58</xdr:row>
      <xdr:rowOff>137606</xdr:rowOff>
    </xdr:to>
    <xdr:cxnSp macro="">
      <xdr:nvCxnSpPr>
        <xdr:cNvPr id="358" name="直線コネクタ 357"/>
        <xdr:cNvCxnSpPr/>
      </xdr:nvCxnSpPr>
      <xdr:spPr>
        <a:xfrm>
          <a:off x="6972300" y="10076016"/>
          <a:ext cx="889000" cy="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9" name="フローチャート: 判断 358"/>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64552</xdr:rowOff>
    </xdr:from>
    <xdr:ext cx="599010" cy="259045"/>
    <xdr:sp macro="" textlink="">
      <xdr:nvSpPr>
        <xdr:cNvPr id="360" name="テキスト ボックス 359"/>
        <xdr:cNvSpPr txBox="1"/>
      </xdr:nvSpPr>
      <xdr:spPr>
        <a:xfrm>
          <a:off x="7561795" y="966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61" name="フローチャート: 判断 360"/>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49137</xdr:rowOff>
    </xdr:from>
    <xdr:ext cx="599010" cy="259045"/>
    <xdr:sp macro="" textlink="">
      <xdr:nvSpPr>
        <xdr:cNvPr id="362" name="テキスト ボックス 361"/>
        <xdr:cNvSpPr txBox="1"/>
      </xdr:nvSpPr>
      <xdr:spPr>
        <a:xfrm>
          <a:off x="6672795" y="965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66480</xdr:rowOff>
    </xdr:from>
    <xdr:to>
      <xdr:col>55</xdr:col>
      <xdr:colOff>50800</xdr:colOff>
      <xdr:row>58</xdr:row>
      <xdr:rowOff>168080</xdr:rowOff>
    </xdr:to>
    <xdr:sp macro="" textlink="">
      <xdr:nvSpPr>
        <xdr:cNvPr id="368" name="楕円 367"/>
        <xdr:cNvSpPr/>
      </xdr:nvSpPr>
      <xdr:spPr>
        <a:xfrm>
          <a:off x="10426700" y="100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152857</xdr:rowOff>
    </xdr:from>
    <xdr:ext cx="534377" cy="259045"/>
    <xdr:sp macro="" textlink="">
      <xdr:nvSpPr>
        <xdr:cNvPr id="369" name="普通建設事業費該当値テキスト"/>
        <xdr:cNvSpPr txBox="1"/>
      </xdr:nvSpPr>
      <xdr:spPr>
        <a:xfrm>
          <a:off x="10528300" y="992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88593</xdr:rowOff>
    </xdr:from>
    <xdr:to>
      <xdr:col>50</xdr:col>
      <xdr:colOff>165100</xdr:colOff>
      <xdr:row>59</xdr:row>
      <xdr:rowOff>18743</xdr:rowOff>
    </xdr:to>
    <xdr:sp macro="" textlink="">
      <xdr:nvSpPr>
        <xdr:cNvPr id="370" name="楕円 369"/>
        <xdr:cNvSpPr/>
      </xdr:nvSpPr>
      <xdr:spPr>
        <a:xfrm>
          <a:off x="9588500" y="1003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9870</xdr:rowOff>
    </xdr:from>
    <xdr:ext cx="534377" cy="259045"/>
    <xdr:sp macro="" textlink="">
      <xdr:nvSpPr>
        <xdr:cNvPr id="371" name="テキスト ボックス 370"/>
        <xdr:cNvSpPr txBox="1"/>
      </xdr:nvSpPr>
      <xdr:spPr>
        <a:xfrm>
          <a:off x="9372111" y="1012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87452</xdr:rowOff>
    </xdr:from>
    <xdr:to>
      <xdr:col>46</xdr:col>
      <xdr:colOff>38100</xdr:colOff>
      <xdr:row>59</xdr:row>
      <xdr:rowOff>17602</xdr:rowOff>
    </xdr:to>
    <xdr:sp macro="" textlink="">
      <xdr:nvSpPr>
        <xdr:cNvPr id="372" name="楕円 371"/>
        <xdr:cNvSpPr/>
      </xdr:nvSpPr>
      <xdr:spPr>
        <a:xfrm>
          <a:off x="8699500" y="1003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8729</xdr:rowOff>
    </xdr:from>
    <xdr:ext cx="534377" cy="259045"/>
    <xdr:sp macro="" textlink="">
      <xdr:nvSpPr>
        <xdr:cNvPr id="373" name="テキスト ボックス 372"/>
        <xdr:cNvSpPr txBox="1"/>
      </xdr:nvSpPr>
      <xdr:spPr>
        <a:xfrm>
          <a:off x="8483111" y="1012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86806</xdr:rowOff>
    </xdr:from>
    <xdr:to>
      <xdr:col>41</xdr:col>
      <xdr:colOff>101600</xdr:colOff>
      <xdr:row>59</xdr:row>
      <xdr:rowOff>16956</xdr:rowOff>
    </xdr:to>
    <xdr:sp macro="" textlink="">
      <xdr:nvSpPr>
        <xdr:cNvPr id="374" name="楕円 373"/>
        <xdr:cNvSpPr/>
      </xdr:nvSpPr>
      <xdr:spPr>
        <a:xfrm>
          <a:off x="7810500" y="100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8083</xdr:rowOff>
    </xdr:from>
    <xdr:ext cx="534377" cy="259045"/>
    <xdr:sp macro="" textlink="">
      <xdr:nvSpPr>
        <xdr:cNvPr id="375" name="テキスト ボックス 374"/>
        <xdr:cNvSpPr txBox="1"/>
      </xdr:nvSpPr>
      <xdr:spPr>
        <a:xfrm>
          <a:off x="7594111" y="1012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81116</xdr:rowOff>
    </xdr:from>
    <xdr:to>
      <xdr:col>36</xdr:col>
      <xdr:colOff>165100</xdr:colOff>
      <xdr:row>59</xdr:row>
      <xdr:rowOff>11266</xdr:rowOff>
    </xdr:to>
    <xdr:sp macro="" textlink="">
      <xdr:nvSpPr>
        <xdr:cNvPr id="376" name="楕円 375"/>
        <xdr:cNvSpPr/>
      </xdr:nvSpPr>
      <xdr:spPr>
        <a:xfrm>
          <a:off x="6921500" y="100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2393</xdr:rowOff>
    </xdr:from>
    <xdr:ext cx="534377" cy="259045"/>
    <xdr:sp macro="" textlink="">
      <xdr:nvSpPr>
        <xdr:cNvPr id="377" name="テキスト ボックス 376"/>
        <xdr:cNvSpPr txBox="1"/>
      </xdr:nvSpPr>
      <xdr:spPr>
        <a:xfrm>
          <a:off x="6705111" y="1011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9" name="直線コネクタ 398"/>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2" name="普通建設事業費 （ うち新規整備　）最大値テキスト"/>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3" name="直線コネクタ 402"/>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122403</xdr:rowOff>
    </xdr:from>
    <xdr:to>
      <xdr:col>55</xdr:col>
      <xdr:colOff>0</xdr:colOff>
      <xdr:row>78</xdr:row>
      <xdr:rowOff>133462</xdr:rowOff>
    </xdr:to>
    <xdr:cxnSp macro="">
      <xdr:nvCxnSpPr>
        <xdr:cNvPr id="404" name="直線コネクタ 403"/>
        <xdr:cNvCxnSpPr/>
      </xdr:nvCxnSpPr>
      <xdr:spPr>
        <a:xfrm>
          <a:off x="9639300" y="13495503"/>
          <a:ext cx="838200" cy="1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49079</xdr:rowOff>
    </xdr:from>
    <xdr:ext cx="534377" cy="259045"/>
    <xdr:sp macro="" textlink="">
      <xdr:nvSpPr>
        <xdr:cNvPr id="405" name="普通建設事業費 （ うち新規整備　）平均値テキスト"/>
        <xdr:cNvSpPr txBox="1"/>
      </xdr:nvSpPr>
      <xdr:spPr>
        <a:xfrm>
          <a:off x="10528300" y="13250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6" name="フローチャート: 判断 405"/>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122403</xdr:rowOff>
    </xdr:from>
    <xdr:to>
      <xdr:col>50</xdr:col>
      <xdr:colOff>114300</xdr:colOff>
      <xdr:row>78</xdr:row>
      <xdr:rowOff>139094</xdr:rowOff>
    </xdr:to>
    <xdr:cxnSp macro="">
      <xdr:nvCxnSpPr>
        <xdr:cNvPr id="407" name="直線コネクタ 406"/>
        <xdr:cNvCxnSpPr/>
      </xdr:nvCxnSpPr>
      <xdr:spPr>
        <a:xfrm flipV="1">
          <a:off x="8750300" y="13495503"/>
          <a:ext cx="889000" cy="1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8" name="フローチャート: 判断 407"/>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125049</xdr:rowOff>
    </xdr:from>
    <xdr:ext cx="534377" cy="259045"/>
    <xdr:sp macro="" textlink="">
      <xdr:nvSpPr>
        <xdr:cNvPr id="409" name="テキスト ボックス 408"/>
        <xdr:cNvSpPr txBox="1"/>
      </xdr:nvSpPr>
      <xdr:spPr>
        <a:xfrm>
          <a:off x="9372111" y="1315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139085</xdr:rowOff>
    </xdr:from>
    <xdr:to>
      <xdr:col>45</xdr:col>
      <xdr:colOff>177800</xdr:colOff>
      <xdr:row>78</xdr:row>
      <xdr:rowOff>139094</xdr:rowOff>
    </xdr:to>
    <xdr:cxnSp macro="">
      <xdr:nvCxnSpPr>
        <xdr:cNvPr id="410" name="直線コネクタ 409"/>
        <xdr:cNvCxnSpPr/>
      </xdr:nvCxnSpPr>
      <xdr:spPr>
        <a:xfrm>
          <a:off x="7861300" y="13512185"/>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11" name="フローチャート: 判断 410"/>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114631</xdr:rowOff>
    </xdr:from>
    <xdr:ext cx="534377" cy="259045"/>
    <xdr:sp macro="" textlink="">
      <xdr:nvSpPr>
        <xdr:cNvPr id="412" name="テキスト ボックス 411"/>
        <xdr:cNvSpPr txBox="1"/>
      </xdr:nvSpPr>
      <xdr:spPr>
        <a:xfrm>
          <a:off x="8483111" y="131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137261</xdr:rowOff>
    </xdr:from>
    <xdr:to>
      <xdr:col>41</xdr:col>
      <xdr:colOff>50800</xdr:colOff>
      <xdr:row>78</xdr:row>
      <xdr:rowOff>139085</xdr:rowOff>
    </xdr:to>
    <xdr:cxnSp macro="">
      <xdr:nvCxnSpPr>
        <xdr:cNvPr id="413" name="直線コネクタ 412"/>
        <xdr:cNvCxnSpPr/>
      </xdr:nvCxnSpPr>
      <xdr:spPr>
        <a:xfrm>
          <a:off x="6972300" y="13510361"/>
          <a:ext cx="889000" cy="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4" name="フローチャート: 判断 413"/>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126784</xdr:rowOff>
    </xdr:from>
    <xdr:ext cx="534377" cy="259045"/>
    <xdr:sp macro="" textlink="">
      <xdr:nvSpPr>
        <xdr:cNvPr id="415" name="テキスト ボックス 414"/>
        <xdr:cNvSpPr txBox="1"/>
      </xdr:nvSpPr>
      <xdr:spPr>
        <a:xfrm>
          <a:off x="7594111" y="131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6" name="フローチャート: 判断 415"/>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95237</xdr:rowOff>
    </xdr:from>
    <xdr:ext cx="534377" cy="259045"/>
    <xdr:sp macro="" textlink="">
      <xdr:nvSpPr>
        <xdr:cNvPr id="417" name="テキスト ボックス 416"/>
        <xdr:cNvSpPr txBox="1"/>
      </xdr:nvSpPr>
      <xdr:spPr>
        <a:xfrm>
          <a:off x="6705111" y="131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82662</xdr:rowOff>
    </xdr:from>
    <xdr:to>
      <xdr:col>55</xdr:col>
      <xdr:colOff>50800</xdr:colOff>
      <xdr:row>79</xdr:row>
      <xdr:rowOff>12812</xdr:rowOff>
    </xdr:to>
    <xdr:sp macro="" textlink="">
      <xdr:nvSpPr>
        <xdr:cNvPr id="423" name="楕円 422"/>
        <xdr:cNvSpPr/>
      </xdr:nvSpPr>
      <xdr:spPr>
        <a:xfrm>
          <a:off x="10426700" y="1345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4629</xdr:rowOff>
    </xdr:from>
    <xdr:ext cx="469744" cy="259045"/>
    <xdr:sp macro="" textlink="">
      <xdr:nvSpPr>
        <xdr:cNvPr id="424" name="普通建設事業費 （ うち新規整備　）該当値テキスト"/>
        <xdr:cNvSpPr txBox="1"/>
      </xdr:nvSpPr>
      <xdr:spPr>
        <a:xfrm>
          <a:off x="10528300" y="1337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71603</xdr:rowOff>
    </xdr:from>
    <xdr:to>
      <xdr:col>50</xdr:col>
      <xdr:colOff>165100</xdr:colOff>
      <xdr:row>79</xdr:row>
      <xdr:rowOff>1753</xdr:rowOff>
    </xdr:to>
    <xdr:sp macro="" textlink="">
      <xdr:nvSpPr>
        <xdr:cNvPr id="425" name="楕円 424"/>
        <xdr:cNvSpPr/>
      </xdr:nvSpPr>
      <xdr:spPr>
        <a:xfrm>
          <a:off x="9588500" y="1344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164330</xdr:rowOff>
    </xdr:from>
    <xdr:ext cx="469744" cy="259045"/>
    <xdr:sp macro="" textlink="">
      <xdr:nvSpPr>
        <xdr:cNvPr id="426" name="テキスト ボックス 425"/>
        <xdr:cNvSpPr txBox="1"/>
      </xdr:nvSpPr>
      <xdr:spPr>
        <a:xfrm>
          <a:off x="9404428" y="1353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88294</xdr:rowOff>
    </xdr:from>
    <xdr:to>
      <xdr:col>46</xdr:col>
      <xdr:colOff>38100</xdr:colOff>
      <xdr:row>79</xdr:row>
      <xdr:rowOff>18444</xdr:rowOff>
    </xdr:to>
    <xdr:sp macro="" textlink="">
      <xdr:nvSpPr>
        <xdr:cNvPr id="427" name="楕円 426"/>
        <xdr:cNvSpPr/>
      </xdr:nvSpPr>
      <xdr:spPr>
        <a:xfrm>
          <a:off x="8699500" y="1346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9571</xdr:rowOff>
    </xdr:from>
    <xdr:ext cx="378565" cy="259045"/>
    <xdr:sp macro="" textlink="">
      <xdr:nvSpPr>
        <xdr:cNvPr id="428" name="テキスト ボックス 427"/>
        <xdr:cNvSpPr txBox="1"/>
      </xdr:nvSpPr>
      <xdr:spPr>
        <a:xfrm>
          <a:off x="8561017" y="13554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88285</xdr:rowOff>
    </xdr:from>
    <xdr:to>
      <xdr:col>41</xdr:col>
      <xdr:colOff>101600</xdr:colOff>
      <xdr:row>79</xdr:row>
      <xdr:rowOff>18435</xdr:rowOff>
    </xdr:to>
    <xdr:sp macro="" textlink="">
      <xdr:nvSpPr>
        <xdr:cNvPr id="429" name="楕円 428"/>
        <xdr:cNvSpPr/>
      </xdr:nvSpPr>
      <xdr:spPr>
        <a:xfrm>
          <a:off x="7810500" y="1346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9562</xdr:rowOff>
    </xdr:from>
    <xdr:ext cx="378565" cy="259045"/>
    <xdr:sp macro="" textlink="">
      <xdr:nvSpPr>
        <xdr:cNvPr id="430" name="テキスト ボックス 429"/>
        <xdr:cNvSpPr txBox="1"/>
      </xdr:nvSpPr>
      <xdr:spPr>
        <a:xfrm>
          <a:off x="7672017" y="13554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86461</xdr:rowOff>
    </xdr:from>
    <xdr:to>
      <xdr:col>36</xdr:col>
      <xdr:colOff>165100</xdr:colOff>
      <xdr:row>79</xdr:row>
      <xdr:rowOff>16611</xdr:rowOff>
    </xdr:to>
    <xdr:sp macro="" textlink="">
      <xdr:nvSpPr>
        <xdr:cNvPr id="431" name="楕円 430"/>
        <xdr:cNvSpPr/>
      </xdr:nvSpPr>
      <xdr:spPr>
        <a:xfrm>
          <a:off x="6921500" y="134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7738</xdr:rowOff>
    </xdr:from>
    <xdr:ext cx="469744" cy="259045"/>
    <xdr:sp macro="" textlink="">
      <xdr:nvSpPr>
        <xdr:cNvPr id="432" name="テキスト ボックス 431"/>
        <xdr:cNvSpPr txBox="1"/>
      </xdr:nvSpPr>
      <xdr:spPr>
        <a:xfrm>
          <a:off x="6737428" y="135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4" name="直線コネクタ 453"/>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5" name="普通建設事業費 （ うち更新整備　）最小値テキスト"/>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6" name="直線コネクタ 455"/>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7" name="普通建設事業費 （ うち更新整備　）最大値テキスト"/>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8" name="直線コネクタ 457"/>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122889</xdr:rowOff>
    </xdr:from>
    <xdr:to>
      <xdr:col>55</xdr:col>
      <xdr:colOff>0</xdr:colOff>
      <xdr:row>98</xdr:row>
      <xdr:rowOff>62013</xdr:rowOff>
    </xdr:to>
    <xdr:cxnSp macro="">
      <xdr:nvCxnSpPr>
        <xdr:cNvPr id="459" name="直線コネクタ 458"/>
        <xdr:cNvCxnSpPr/>
      </xdr:nvCxnSpPr>
      <xdr:spPr>
        <a:xfrm flipV="1">
          <a:off x="9639300" y="16753539"/>
          <a:ext cx="838200" cy="11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94994</xdr:rowOff>
    </xdr:from>
    <xdr:ext cx="534377" cy="259045"/>
    <xdr:sp macro="" textlink="">
      <xdr:nvSpPr>
        <xdr:cNvPr id="460" name="普通建設事業費 （ うち更新整備　）平均値テキスト"/>
        <xdr:cNvSpPr txBox="1"/>
      </xdr:nvSpPr>
      <xdr:spPr>
        <a:xfrm>
          <a:off x="10528300" y="16382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61" name="フローチャート: 判断 460"/>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148825</xdr:rowOff>
    </xdr:from>
    <xdr:to>
      <xdr:col>50</xdr:col>
      <xdr:colOff>114300</xdr:colOff>
      <xdr:row>98</xdr:row>
      <xdr:rowOff>62013</xdr:rowOff>
    </xdr:to>
    <xdr:cxnSp macro="">
      <xdr:nvCxnSpPr>
        <xdr:cNvPr id="462" name="直線コネクタ 461"/>
        <xdr:cNvCxnSpPr/>
      </xdr:nvCxnSpPr>
      <xdr:spPr>
        <a:xfrm>
          <a:off x="8750300" y="16779475"/>
          <a:ext cx="889000" cy="8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3" name="フローチャート: 判断 462"/>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55241</xdr:rowOff>
    </xdr:from>
    <xdr:ext cx="534377" cy="259045"/>
    <xdr:sp macro="" textlink="">
      <xdr:nvSpPr>
        <xdr:cNvPr id="464" name="テキスト ボックス 463"/>
        <xdr:cNvSpPr txBox="1"/>
      </xdr:nvSpPr>
      <xdr:spPr>
        <a:xfrm>
          <a:off x="9372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148825</xdr:rowOff>
    </xdr:from>
    <xdr:to>
      <xdr:col>45</xdr:col>
      <xdr:colOff>177800</xdr:colOff>
      <xdr:row>97</xdr:row>
      <xdr:rowOff>157037</xdr:rowOff>
    </xdr:to>
    <xdr:cxnSp macro="">
      <xdr:nvCxnSpPr>
        <xdr:cNvPr id="465" name="直線コネクタ 464"/>
        <xdr:cNvCxnSpPr/>
      </xdr:nvCxnSpPr>
      <xdr:spPr>
        <a:xfrm flipV="1">
          <a:off x="7861300" y="16779475"/>
          <a:ext cx="889000" cy="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66" name="フローチャート: 判断 465"/>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52982</xdr:rowOff>
    </xdr:from>
    <xdr:ext cx="534377" cy="259045"/>
    <xdr:sp macro="" textlink="">
      <xdr:nvSpPr>
        <xdr:cNvPr id="467" name="テキスト ボックス 466"/>
        <xdr:cNvSpPr txBox="1"/>
      </xdr:nvSpPr>
      <xdr:spPr>
        <a:xfrm>
          <a:off x="8483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128563</xdr:rowOff>
    </xdr:from>
    <xdr:to>
      <xdr:col>41</xdr:col>
      <xdr:colOff>50800</xdr:colOff>
      <xdr:row>97</xdr:row>
      <xdr:rowOff>157037</xdr:rowOff>
    </xdr:to>
    <xdr:cxnSp macro="">
      <xdr:nvCxnSpPr>
        <xdr:cNvPr id="468" name="直線コネクタ 467"/>
        <xdr:cNvCxnSpPr/>
      </xdr:nvCxnSpPr>
      <xdr:spPr>
        <a:xfrm>
          <a:off x="6972300" y="16759213"/>
          <a:ext cx="889000" cy="2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69" name="フローチャート: 判断 468"/>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86138</xdr:rowOff>
    </xdr:from>
    <xdr:ext cx="534377" cy="259045"/>
    <xdr:sp macro="" textlink="">
      <xdr:nvSpPr>
        <xdr:cNvPr id="470" name="テキスト ボックス 469"/>
        <xdr:cNvSpPr txBox="1"/>
      </xdr:nvSpPr>
      <xdr:spPr>
        <a:xfrm>
          <a:off x="7594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71" name="フローチャート: 判断 470"/>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104990</xdr:rowOff>
    </xdr:from>
    <xdr:ext cx="534377" cy="259045"/>
    <xdr:sp macro="" textlink="">
      <xdr:nvSpPr>
        <xdr:cNvPr id="472" name="テキスト ボックス 471"/>
        <xdr:cNvSpPr txBox="1"/>
      </xdr:nvSpPr>
      <xdr:spPr>
        <a:xfrm>
          <a:off x="6705111" y="1639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72089</xdr:rowOff>
    </xdr:from>
    <xdr:to>
      <xdr:col>55</xdr:col>
      <xdr:colOff>50800</xdr:colOff>
      <xdr:row>98</xdr:row>
      <xdr:rowOff>2239</xdr:rowOff>
    </xdr:to>
    <xdr:sp macro="" textlink="">
      <xdr:nvSpPr>
        <xdr:cNvPr id="478" name="楕円 477"/>
        <xdr:cNvSpPr/>
      </xdr:nvSpPr>
      <xdr:spPr>
        <a:xfrm>
          <a:off x="10426700" y="1670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158466</xdr:rowOff>
    </xdr:from>
    <xdr:ext cx="534377" cy="259045"/>
    <xdr:sp macro="" textlink="">
      <xdr:nvSpPr>
        <xdr:cNvPr id="479" name="普通建設事業費 （ うち更新整備　）該当値テキスト"/>
        <xdr:cNvSpPr txBox="1"/>
      </xdr:nvSpPr>
      <xdr:spPr>
        <a:xfrm>
          <a:off x="10528300" y="1661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11213</xdr:rowOff>
    </xdr:from>
    <xdr:to>
      <xdr:col>50</xdr:col>
      <xdr:colOff>165100</xdr:colOff>
      <xdr:row>98</xdr:row>
      <xdr:rowOff>112813</xdr:rowOff>
    </xdr:to>
    <xdr:sp macro="" textlink="">
      <xdr:nvSpPr>
        <xdr:cNvPr id="480" name="楕円 479"/>
        <xdr:cNvSpPr/>
      </xdr:nvSpPr>
      <xdr:spPr>
        <a:xfrm>
          <a:off x="9588500" y="1681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103940</xdr:rowOff>
    </xdr:from>
    <xdr:ext cx="534377" cy="259045"/>
    <xdr:sp macro="" textlink="">
      <xdr:nvSpPr>
        <xdr:cNvPr id="481" name="テキスト ボックス 480"/>
        <xdr:cNvSpPr txBox="1"/>
      </xdr:nvSpPr>
      <xdr:spPr>
        <a:xfrm>
          <a:off x="9372111" y="1690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98025</xdr:rowOff>
    </xdr:from>
    <xdr:to>
      <xdr:col>46</xdr:col>
      <xdr:colOff>38100</xdr:colOff>
      <xdr:row>98</xdr:row>
      <xdr:rowOff>28175</xdr:rowOff>
    </xdr:to>
    <xdr:sp macro="" textlink="">
      <xdr:nvSpPr>
        <xdr:cNvPr id="482" name="楕円 481"/>
        <xdr:cNvSpPr/>
      </xdr:nvSpPr>
      <xdr:spPr>
        <a:xfrm>
          <a:off x="8699500" y="1672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19302</xdr:rowOff>
    </xdr:from>
    <xdr:ext cx="534377" cy="259045"/>
    <xdr:sp macro="" textlink="">
      <xdr:nvSpPr>
        <xdr:cNvPr id="483" name="テキスト ボックス 482"/>
        <xdr:cNvSpPr txBox="1"/>
      </xdr:nvSpPr>
      <xdr:spPr>
        <a:xfrm>
          <a:off x="8483111" y="1682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106237</xdr:rowOff>
    </xdr:from>
    <xdr:to>
      <xdr:col>41</xdr:col>
      <xdr:colOff>101600</xdr:colOff>
      <xdr:row>98</xdr:row>
      <xdr:rowOff>36387</xdr:rowOff>
    </xdr:to>
    <xdr:sp macro="" textlink="">
      <xdr:nvSpPr>
        <xdr:cNvPr id="484" name="楕円 483"/>
        <xdr:cNvSpPr/>
      </xdr:nvSpPr>
      <xdr:spPr>
        <a:xfrm>
          <a:off x="7810500" y="1673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27514</xdr:rowOff>
    </xdr:from>
    <xdr:ext cx="534377" cy="259045"/>
    <xdr:sp macro="" textlink="">
      <xdr:nvSpPr>
        <xdr:cNvPr id="485" name="テキスト ボックス 484"/>
        <xdr:cNvSpPr txBox="1"/>
      </xdr:nvSpPr>
      <xdr:spPr>
        <a:xfrm>
          <a:off x="7594111" y="1682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77763</xdr:rowOff>
    </xdr:from>
    <xdr:to>
      <xdr:col>36</xdr:col>
      <xdr:colOff>165100</xdr:colOff>
      <xdr:row>98</xdr:row>
      <xdr:rowOff>7913</xdr:rowOff>
    </xdr:to>
    <xdr:sp macro="" textlink="">
      <xdr:nvSpPr>
        <xdr:cNvPr id="486" name="楕円 485"/>
        <xdr:cNvSpPr/>
      </xdr:nvSpPr>
      <xdr:spPr>
        <a:xfrm>
          <a:off x="6921500" y="1670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170490</xdr:rowOff>
    </xdr:from>
    <xdr:ext cx="534377" cy="259045"/>
    <xdr:sp macro="" textlink="">
      <xdr:nvSpPr>
        <xdr:cNvPr id="487" name="テキスト ボックス 486"/>
        <xdr:cNvSpPr txBox="1"/>
      </xdr:nvSpPr>
      <xdr:spPr>
        <a:xfrm>
          <a:off x="6705111" y="1680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9" name="直線コネクタ 508"/>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10" name="災害復旧事業費最小値テキスト"/>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2" name="災害復旧事業費最大値テキスト"/>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3" name="直線コネクタ 512"/>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61677</xdr:rowOff>
    </xdr:from>
    <xdr:ext cx="534377" cy="259045"/>
    <xdr:sp macro="" textlink="">
      <xdr:nvSpPr>
        <xdr:cNvPr id="515" name="災害復旧事業費平均値テキスト"/>
        <xdr:cNvSpPr txBox="1"/>
      </xdr:nvSpPr>
      <xdr:spPr>
        <a:xfrm>
          <a:off x="16370300" y="6405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6" name="フローチャート: 判断 515"/>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8" name="フローチャート: 判断 517"/>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159739</xdr:rowOff>
    </xdr:from>
    <xdr:ext cx="534377" cy="259045"/>
    <xdr:sp macro="" textlink="">
      <xdr:nvSpPr>
        <xdr:cNvPr id="519" name="テキスト ボックス 518"/>
        <xdr:cNvSpPr txBox="1"/>
      </xdr:nvSpPr>
      <xdr:spPr>
        <a:xfrm>
          <a:off x="15214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21" name="フローチャート: 判断 520"/>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166972</xdr:rowOff>
    </xdr:from>
    <xdr:ext cx="469744" cy="259045"/>
    <xdr:sp macro="" textlink="">
      <xdr:nvSpPr>
        <xdr:cNvPr id="522" name="テキスト ボックス 521"/>
        <xdr:cNvSpPr txBox="1"/>
      </xdr:nvSpPr>
      <xdr:spPr>
        <a:xfrm>
          <a:off x="14357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4" name="フローチャート: 判断 523"/>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162537</xdr:rowOff>
    </xdr:from>
    <xdr:ext cx="469744" cy="259045"/>
    <xdr:sp macro="" textlink="">
      <xdr:nvSpPr>
        <xdr:cNvPr id="525" name="テキスト ボックス 524"/>
        <xdr:cNvSpPr txBox="1"/>
      </xdr:nvSpPr>
      <xdr:spPr>
        <a:xfrm>
          <a:off x="13468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6" name="フローチャート: 判断 525"/>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162510</xdr:rowOff>
    </xdr:from>
    <xdr:ext cx="469744" cy="259045"/>
    <xdr:sp macro="" textlink="">
      <xdr:nvSpPr>
        <xdr:cNvPr id="527" name="テキスト ボックス 526"/>
        <xdr:cNvSpPr txBox="1"/>
      </xdr:nvSpPr>
      <xdr:spPr>
        <a:xfrm>
          <a:off x="12579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17227</xdr:rowOff>
    </xdr:from>
    <xdr:ext cx="249299" cy="259045"/>
    <xdr:sp macro="" textlink="">
      <xdr:nvSpPr>
        <xdr:cNvPr id="534" name="災害復旧事業費該当値テキスト"/>
        <xdr:cNvSpPr txBox="1"/>
      </xdr:nvSpPr>
      <xdr:spPr>
        <a:xfrm>
          <a:off x="16370300" y="653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3" name="直線コネクタ 612"/>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4" name="公債費最小値テキスト"/>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5" name="直線コネクタ 614"/>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6" name="公債費最大値テキスト"/>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7" name="直線コネクタ 616"/>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164905</xdr:rowOff>
    </xdr:from>
    <xdr:to>
      <xdr:col>85</xdr:col>
      <xdr:colOff>127000</xdr:colOff>
      <xdr:row>78</xdr:row>
      <xdr:rowOff>606</xdr:rowOff>
    </xdr:to>
    <xdr:cxnSp macro="">
      <xdr:nvCxnSpPr>
        <xdr:cNvPr id="618" name="直線コネクタ 617"/>
        <xdr:cNvCxnSpPr/>
      </xdr:nvCxnSpPr>
      <xdr:spPr>
        <a:xfrm flipV="1">
          <a:off x="15481300" y="13366555"/>
          <a:ext cx="8382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80596</xdr:rowOff>
    </xdr:from>
    <xdr:ext cx="534377" cy="259045"/>
    <xdr:sp macro="" textlink="">
      <xdr:nvSpPr>
        <xdr:cNvPr id="619" name="公債費平均値テキスト"/>
        <xdr:cNvSpPr txBox="1"/>
      </xdr:nvSpPr>
      <xdr:spPr>
        <a:xfrm>
          <a:off x="16370300" y="1293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20" name="フローチャート: 判断 619"/>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606</xdr:rowOff>
    </xdr:from>
    <xdr:to>
      <xdr:col>81</xdr:col>
      <xdr:colOff>50800</xdr:colOff>
      <xdr:row>78</xdr:row>
      <xdr:rowOff>12100</xdr:rowOff>
    </xdr:to>
    <xdr:cxnSp macro="">
      <xdr:nvCxnSpPr>
        <xdr:cNvPr id="621" name="直線コネクタ 620"/>
        <xdr:cNvCxnSpPr/>
      </xdr:nvCxnSpPr>
      <xdr:spPr>
        <a:xfrm flipV="1">
          <a:off x="14592300" y="13373706"/>
          <a:ext cx="889000" cy="1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2" name="フローチャート: 判断 621"/>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26264</xdr:rowOff>
    </xdr:from>
    <xdr:ext cx="534377" cy="259045"/>
    <xdr:sp macro="" textlink="">
      <xdr:nvSpPr>
        <xdr:cNvPr id="623" name="テキスト ボックス 622"/>
        <xdr:cNvSpPr txBox="1"/>
      </xdr:nvSpPr>
      <xdr:spPr>
        <a:xfrm>
          <a:off x="15214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10162</xdr:rowOff>
    </xdr:from>
    <xdr:to>
      <xdr:col>76</xdr:col>
      <xdr:colOff>114300</xdr:colOff>
      <xdr:row>78</xdr:row>
      <xdr:rowOff>12100</xdr:rowOff>
    </xdr:to>
    <xdr:cxnSp macro="">
      <xdr:nvCxnSpPr>
        <xdr:cNvPr id="624" name="直線コネクタ 623"/>
        <xdr:cNvCxnSpPr/>
      </xdr:nvCxnSpPr>
      <xdr:spPr>
        <a:xfrm>
          <a:off x="13703300" y="13383262"/>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5" name="フローチャート: 判断 624"/>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35184</xdr:rowOff>
    </xdr:from>
    <xdr:ext cx="534377" cy="259045"/>
    <xdr:sp macro="" textlink="">
      <xdr:nvSpPr>
        <xdr:cNvPr id="626" name="テキスト ボックス 625"/>
        <xdr:cNvSpPr txBox="1"/>
      </xdr:nvSpPr>
      <xdr:spPr>
        <a:xfrm>
          <a:off x="14325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6846</xdr:rowOff>
    </xdr:from>
    <xdr:to>
      <xdr:col>71</xdr:col>
      <xdr:colOff>177800</xdr:colOff>
      <xdr:row>78</xdr:row>
      <xdr:rowOff>10162</xdr:rowOff>
    </xdr:to>
    <xdr:cxnSp macro="">
      <xdr:nvCxnSpPr>
        <xdr:cNvPr id="627" name="直線コネクタ 626"/>
        <xdr:cNvCxnSpPr/>
      </xdr:nvCxnSpPr>
      <xdr:spPr>
        <a:xfrm>
          <a:off x="12814300" y="13379946"/>
          <a:ext cx="889000" cy="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8" name="フローチャート: 判断 627"/>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63494</xdr:rowOff>
    </xdr:from>
    <xdr:ext cx="534377" cy="259045"/>
    <xdr:sp macro="" textlink="">
      <xdr:nvSpPr>
        <xdr:cNvPr id="629" name="テキスト ボックス 628"/>
        <xdr:cNvSpPr txBox="1"/>
      </xdr:nvSpPr>
      <xdr:spPr>
        <a:xfrm>
          <a:off x="13436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30" name="フローチャート: 判断 629"/>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58195</xdr:rowOff>
    </xdr:from>
    <xdr:ext cx="534377" cy="259045"/>
    <xdr:sp macro="" textlink="">
      <xdr:nvSpPr>
        <xdr:cNvPr id="631" name="テキスト ボックス 630"/>
        <xdr:cNvSpPr txBox="1"/>
      </xdr:nvSpPr>
      <xdr:spPr>
        <a:xfrm>
          <a:off x="12547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114105</xdr:rowOff>
    </xdr:from>
    <xdr:to>
      <xdr:col>85</xdr:col>
      <xdr:colOff>177800</xdr:colOff>
      <xdr:row>78</xdr:row>
      <xdr:rowOff>44255</xdr:rowOff>
    </xdr:to>
    <xdr:sp macro="" textlink="">
      <xdr:nvSpPr>
        <xdr:cNvPr id="637" name="楕円 636"/>
        <xdr:cNvSpPr/>
      </xdr:nvSpPr>
      <xdr:spPr>
        <a:xfrm>
          <a:off x="16268700" y="1331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92532</xdr:rowOff>
    </xdr:from>
    <xdr:ext cx="534377" cy="259045"/>
    <xdr:sp macro="" textlink="">
      <xdr:nvSpPr>
        <xdr:cNvPr id="638" name="公債費該当値テキスト"/>
        <xdr:cNvSpPr txBox="1"/>
      </xdr:nvSpPr>
      <xdr:spPr>
        <a:xfrm>
          <a:off x="16370300" y="1329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121256</xdr:rowOff>
    </xdr:from>
    <xdr:to>
      <xdr:col>81</xdr:col>
      <xdr:colOff>101600</xdr:colOff>
      <xdr:row>78</xdr:row>
      <xdr:rowOff>51406</xdr:rowOff>
    </xdr:to>
    <xdr:sp macro="" textlink="">
      <xdr:nvSpPr>
        <xdr:cNvPr id="639" name="楕円 638"/>
        <xdr:cNvSpPr/>
      </xdr:nvSpPr>
      <xdr:spPr>
        <a:xfrm>
          <a:off x="15430500" y="1332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42533</xdr:rowOff>
    </xdr:from>
    <xdr:ext cx="534377" cy="259045"/>
    <xdr:sp macro="" textlink="">
      <xdr:nvSpPr>
        <xdr:cNvPr id="640" name="テキスト ボックス 639"/>
        <xdr:cNvSpPr txBox="1"/>
      </xdr:nvSpPr>
      <xdr:spPr>
        <a:xfrm>
          <a:off x="15214111" y="1341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132750</xdr:rowOff>
    </xdr:from>
    <xdr:to>
      <xdr:col>76</xdr:col>
      <xdr:colOff>165100</xdr:colOff>
      <xdr:row>78</xdr:row>
      <xdr:rowOff>62900</xdr:rowOff>
    </xdr:to>
    <xdr:sp macro="" textlink="">
      <xdr:nvSpPr>
        <xdr:cNvPr id="641" name="楕円 640"/>
        <xdr:cNvSpPr/>
      </xdr:nvSpPr>
      <xdr:spPr>
        <a:xfrm>
          <a:off x="14541500" y="133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54027</xdr:rowOff>
    </xdr:from>
    <xdr:ext cx="534377" cy="259045"/>
    <xdr:sp macro="" textlink="">
      <xdr:nvSpPr>
        <xdr:cNvPr id="642" name="テキスト ボックス 641"/>
        <xdr:cNvSpPr txBox="1"/>
      </xdr:nvSpPr>
      <xdr:spPr>
        <a:xfrm>
          <a:off x="14325111" y="1342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130812</xdr:rowOff>
    </xdr:from>
    <xdr:to>
      <xdr:col>72</xdr:col>
      <xdr:colOff>38100</xdr:colOff>
      <xdr:row>78</xdr:row>
      <xdr:rowOff>60962</xdr:rowOff>
    </xdr:to>
    <xdr:sp macro="" textlink="">
      <xdr:nvSpPr>
        <xdr:cNvPr id="643" name="楕円 642"/>
        <xdr:cNvSpPr/>
      </xdr:nvSpPr>
      <xdr:spPr>
        <a:xfrm>
          <a:off x="13652500" y="1333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52089</xdr:rowOff>
    </xdr:from>
    <xdr:ext cx="534377" cy="259045"/>
    <xdr:sp macro="" textlink="">
      <xdr:nvSpPr>
        <xdr:cNvPr id="644" name="テキスト ボックス 643"/>
        <xdr:cNvSpPr txBox="1"/>
      </xdr:nvSpPr>
      <xdr:spPr>
        <a:xfrm>
          <a:off x="13436111" y="1342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127496</xdr:rowOff>
    </xdr:from>
    <xdr:to>
      <xdr:col>67</xdr:col>
      <xdr:colOff>101600</xdr:colOff>
      <xdr:row>78</xdr:row>
      <xdr:rowOff>57646</xdr:rowOff>
    </xdr:to>
    <xdr:sp macro="" textlink="">
      <xdr:nvSpPr>
        <xdr:cNvPr id="645" name="楕円 644"/>
        <xdr:cNvSpPr/>
      </xdr:nvSpPr>
      <xdr:spPr>
        <a:xfrm>
          <a:off x="12763500" y="133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48773</xdr:rowOff>
    </xdr:from>
    <xdr:ext cx="534377" cy="259045"/>
    <xdr:sp macro="" textlink="">
      <xdr:nvSpPr>
        <xdr:cNvPr id="646" name="テキスト ボックス 645"/>
        <xdr:cNvSpPr txBox="1"/>
      </xdr:nvSpPr>
      <xdr:spPr>
        <a:xfrm>
          <a:off x="12547111" y="1342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70" name="直線コネクタ 669"/>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71" name="積立金最小値テキスト"/>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2" name="直線コネクタ 671"/>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3" name="積立金最大値テキスト"/>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4" name="直線コネクタ 673"/>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132125</xdr:rowOff>
    </xdr:from>
    <xdr:to>
      <xdr:col>85</xdr:col>
      <xdr:colOff>127000</xdr:colOff>
      <xdr:row>99</xdr:row>
      <xdr:rowOff>10420</xdr:rowOff>
    </xdr:to>
    <xdr:cxnSp macro="">
      <xdr:nvCxnSpPr>
        <xdr:cNvPr id="675" name="直線コネクタ 674"/>
        <xdr:cNvCxnSpPr/>
      </xdr:nvCxnSpPr>
      <xdr:spPr>
        <a:xfrm flipV="1">
          <a:off x="15481300" y="16934225"/>
          <a:ext cx="838200" cy="4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46276</xdr:rowOff>
    </xdr:from>
    <xdr:ext cx="534377" cy="259045"/>
    <xdr:sp macro="" textlink="">
      <xdr:nvSpPr>
        <xdr:cNvPr id="676" name="積立金平均値テキスト"/>
        <xdr:cNvSpPr txBox="1"/>
      </xdr:nvSpPr>
      <xdr:spPr>
        <a:xfrm>
          <a:off x="16370300" y="16676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7" name="フローチャート: 判断 676"/>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10420</xdr:rowOff>
    </xdr:from>
    <xdr:to>
      <xdr:col>81</xdr:col>
      <xdr:colOff>50800</xdr:colOff>
      <xdr:row>99</xdr:row>
      <xdr:rowOff>29260</xdr:rowOff>
    </xdr:to>
    <xdr:cxnSp macro="">
      <xdr:nvCxnSpPr>
        <xdr:cNvPr id="678" name="直線コネクタ 677"/>
        <xdr:cNvCxnSpPr/>
      </xdr:nvCxnSpPr>
      <xdr:spPr>
        <a:xfrm flipV="1">
          <a:off x="14592300" y="16983970"/>
          <a:ext cx="889000" cy="1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9" name="フローチャート: 判断 678"/>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24271</xdr:rowOff>
    </xdr:from>
    <xdr:ext cx="534377" cy="259045"/>
    <xdr:sp macro="" textlink="">
      <xdr:nvSpPr>
        <xdr:cNvPr id="680" name="テキスト ボックス 679"/>
        <xdr:cNvSpPr txBox="1"/>
      </xdr:nvSpPr>
      <xdr:spPr>
        <a:xfrm>
          <a:off x="15214111" y="166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29260</xdr:rowOff>
    </xdr:from>
    <xdr:to>
      <xdr:col>76</xdr:col>
      <xdr:colOff>114300</xdr:colOff>
      <xdr:row>99</xdr:row>
      <xdr:rowOff>41650</xdr:rowOff>
    </xdr:to>
    <xdr:cxnSp macro="">
      <xdr:nvCxnSpPr>
        <xdr:cNvPr id="681" name="直線コネクタ 680"/>
        <xdr:cNvCxnSpPr/>
      </xdr:nvCxnSpPr>
      <xdr:spPr>
        <a:xfrm flipV="1">
          <a:off x="13703300" y="17002810"/>
          <a:ext cx="8890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2" name="フローチャート: 判断 681"/>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53364</xdr:rowOff>
    </xdr:from>
    <xdr:ext cx="534377" cy="259045"/>
    <xdr:sp macro="" textlink="">
      <xdr:nvSpPr>
        <xdr:cNvPr id="683" name="テキスト ボックス 682"/>
        <xdr:cNvSpPr txBox="1"/>
      </xdr:nvSpPr>
      <xdr:spPr>
        <a:xfrm>
          <a:off x="14325111" y="166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41650</xdr:rowOff>
    </xdr:from>
    <xdr:to>
      <xdr:col>71</xdr:col>
      <xdr:colOff>177800</xdr:colOff>
      <xdr:row>99</xdr:row>
      <xdr:rowOff>43019</xdr:rowOff>
    </xdr:to>
    <xdr:cxnSp macro="">
      <xdr:nvCxnSpPr>
        <xdr:cNvPr id="684" name="直線コネクタ 683"/>
        <xdr:cNvCxnSpPr/>
      </xdr:nvCxnSpPr>
      <xdr:spPr>
        <a:xfrm flipV="1">
          <a:off x="12814300" y="17015200"/>
          <a:ext cx="889000" cy="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5" name="フローチャート: 判断 684"/>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50682</xdr:rowOff>
    </xdr:from>
    <xdr:ext cx="534377" cy="259045"/>
    <xdr:sp macro="" textlink="">
      <xdr:nvSpPr>
        <xdr:cNvPr id="686" name="テキスト ボックス 685"/>
        <xdr:cNvSpPr txBox="1"/>
      </xdr:nvSpPr>
      <xdr:spPr>
        <a:xfrm>
          <a:off x="13436111" y="1668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7" name="フローチャート: 判断 686"/>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52430</xdr:rowOff>
    </xdr:from>
    <xdr:ext cx="534377" cy="259045"/>
    <xdr:sp macro="" textlink="">
      <xdr:nvSpPr>
        <xdr:cNvPr id="688" name="テキスト ボックス 687"/>
        <xdr:cNvSpPr txBox="1"/>
      </xdr:nvSpPr>
      <xdr:spPr>
        <a:xfrm>
          <a:off x="12547111" y="166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81325</xdr:rowOff>
    </xdr:from>
    <xdr:to>
      <xdr:col>85</xdr:col>
      <xdr:colOff>177800</xdr:colOff>
      <xdr:row>99</xdr:row>
      <xdr:rowOff>11475</xdr:rowOff>
    </xdr:to>
    <xdr:sp macro="" textlink="">
      <xdr:nvSpPr>
        <xdr:cNvPr id="694" name="楕円 693"/>
        <xdr:cNvSpPr/>
      </xdr:nvSpPr>
      <xdr:spPr>
        <a:xfrm>
          <a:off x="16268700" y="168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1825</xdr:rowOff>
    </xdr:from>
    <xdr:ext cx="534377" cy="259045"/>
    <xdr:sp macro="" textlink="">
      <xdr:nvSpPr>
        <xdr:cNvPr id="695" name="積立金該当値テキスト"/>
        <xdr:cNvSpPr txBox="1"/>
      </xdr:nvSpPr>
      <xdr:spPr>
        <a:xfrm>
          <a:off x="16370300" y="1680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131070</xdr:rowOff>
    </xdr:from>
    <xdr:to>
      <xdr:col>81</xdr:col>
      <xdr:colOff>101600</xdr:colOff>
      <xdr:row>99</xdr:row>
      <xdr:rowOff>61220</xdr:rowOff>
    </xdr:to>
    <xdr:sp macro="" textlink="">
      <xdr:nvSpPr>
        <xdr:cNvPr id="696" name="楕円 695"/>
        <xdr:cNvSpPr/>
      </xdr:nvSpPr>
      <xdr:spPr>
        <a:xfrm>
          <a:off x="15430500" y="1693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52347</xdr:rowOff>
    </xdr:from>
    <xdr:ext cx="534377" cy="259045"/>
    <xdr:sp macro="" textlink="">
      <xdr:nvSpPr>
        <xdr:cNvPr id="697" name="テキスト ボックス 696"/>
        <xdr:cNvSpPr txBox="1"/>
      </xdr:nvSpPr>
      <xdr:spPr>
        <a:xfrm>
          <a:off x="15214111" y="170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149910</xdr:rowOff>
    </xdr:from>
    <xdr:to>
      <xdr:col>76</xdr:col>
      <xdr:colOff>165100</xdr:colOff>
      <xdr:row>99</xdr:row>
      <xdr:rowOff>80060</xdr:rowOff>
    </xdr:to>
    <xdr:sp macro="" textlink="">
      <xdr:nvSpPr>
        <xdr:cNvPr id="698" name="楕円 697"/>
        <xdr:cNvSpPr/>
      </xdr:nvSpPr>
      <xdr:spPr>
        <a:xfrm>
          <a:off x="14541500" y="1695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71187</xdr:rowOff>
    </xdr:from>
    <xdr:ext cx="469744" cy="259045"/>
    <xdr:sp macro="" textlink="">
      <xdr:nvSpPr>
        <xdr:cNvPr id="699" name="テキスト ボックス 698"/>
        <xdr:cNvSpPr txBox="1"/>
      </xdr:nvSpPr>
      <xdr:spPr>
        <a:xfrm>
          <a:off x="14357428" y="1704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162300</xdr:rowOff>
    </xdr:from>
    <xdr:to>
      <xdr:col>72</xdr:col>
      <xdr:colOff>38100</xdr:colOff>
      <xdr:row>99</xdr:row>
      <xdr:rowOff>92450</xdr:rowOff>
    </xdr:to>
    <xdr:sp macro="" textlink="">
      <xdr:nvSpPr>
        <xdr:cNvPr id="700" name="楕円 699"/>
        <xdr:cNvSpPr/>
      </xdr:nvSpPr>
      <xdr:spPr>
        <a:xfrm>
          <a:off x="13652500" y="1696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83577</xdr:rowOff>
    </xdr:from>
    <xdr:ext cx="469744" cy="259045"/>
    <xdr:sp macro="" textlink="">
      <xdr:nvSpPr>
        <xdr:cNvPr id="701" name="テキスト ボックス 700"/>
        <xdr:cNvSpPr txBox="1"/>
      </xdr:nvSpPr>
      <xdr:spPr>
        <a:xfrm>
          <a:off x="13468428" y="1705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163669</xdr:rowOff>
    </xdr:from>
    <xdr:to>
      <xdr:col>67</xdr:col>
      <xdr:colOff>101600</xdr:colOff>
      <xdr:row>99</xdr:row>
      <xdr:rowOff>93819</xdr:rowOff>
    </xdr:to>
    <xdr:sp macro="" textlink="">
      <xdr:nvSpPr>
        <xdr:cNvPr id="702" name="楕円 701"/>
        <xdr:cNvSpPr/>
      </xdr:nvSpPr>
      <xdr:spPr>
        <a:xfrm>
          <a:off x="12763500" y="1696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84946</xdr:rowOff>
    </xdr:from>
    <xdr:ext cx="378565" cy="259045"/>
    <xdr:sp macro="" textlink="">
      <xdr:nvSpPr>
        <xdr:cNvPr id="703" name="テキスト ボックス 702"/>
        <xdr:cNvSpPr txBox="1"/>
      </xdr:nvSpPr>
      <xdr:spPr>
        <a:xfrm>
          <a:off x="12625017" y="17058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5" name="直線コネクタ 724"/>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8" name="投資及び出資金最大値テキスト"/>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9" name="直線コネクタ 728"/>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138511</xdr:rowOff>
    </xdr:from>
    <xdr:to>
      <xdr:col>116</xdr:col>
      <xdr:colOff>63500</xdr:colOff>
      <xdr:row>38</xdr:row>
      <xdr:rowOff>139700</xdr:rowOff>
    </xdr:to>
    <xdr:cxnSp macro="">
      <xdr:nvCxnSpPr>
        <xdr:cNvPr id="730" name="直線コネクタ 729"/>
        <xdr:cNvCxnSpPr/>
      </xdr:nvCxnSpPr>
      <xdr:spPr>
        <a:xfrm flipV="1">
          <a:off x="21323300" y="6653611"/>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31" name="投資及び出資金平均値テキスト"/>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2" name="フローチャート: 判断 731"/>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4" name="フローチャート: 判断 733"/>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142836</xdr:rowOff>
    </xdr:from>
    <xdr:ext cx="469744" cy="259045"/>
    <xdr:sp macro="" textlink="">
      <xdr:nvSpPr>
        <xdr:cNvPr id="735" name="テキスト ボックス 734"/>
        <xdr:cNvSpPr txBox="1"/>
      </xdr:nvSpPr>
      <xdr:spPr>
        <a:xfrm>
          <a:off x="21088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7" name="フローチャート: 判断 736"/>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154883</xdr:rowOff>
    </xdr:from>
    <xdr:ext cx="469744" cy="259045"/>
    <xdr:sp macro="" textlink="">
      <xdr:nvSpPr>
        <xdr:cNvPr id="738" name="テキスト ボックス 737"/>
        <xdr:cNvSpPr txBox="1"/>
      </xdr:nvSpPr>
      <xdr:spPr>
        <a:xfrm>
          <a:off x="20199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40" name="フローチャート: 判断 739"/>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156324</xdr:rowOff>
    </xdr:from>
    <xdr:ext cx="469744" cy="259045"/>
    <xdr:sp macro="" textlink="">
      <xdr:nvSpPr>
        <xdr:cNvPr id="741" name="テキスト ボックス 740"/>
        <xdr:cNvSpPr txBox="1"/>
      </xdr:nvSpPr>
      <xdr:spPr>
        <a:xfrm>
          <a:off x="19310428" y="632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2" name="フローチャート: 判断 741"/>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153786</xdr:rowOff>
    </xdr:from>
    <xdr:ext cx="469744" cy="259045"/>
    <xdr:sp macro="" textlink="">
      <xdr:nvSpPr>
        <xdr:cNvPr id="743" name="テキスト ボックス 742"/>
        <xdr:cNvSpPr txBox="1"/>
      </xdr:nvSpPr>
      <xdr:spPr>
        <a:xfrm>
          <a:off x="18421428" y="632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87711</xdr:rowOff>
    </xdr:from>
    <xdr:to>
      <xdr:col>116</xdr:col>
      <xdr:colOff>114300</xdr:colOff>
      <xdr:row>39</xdr:row>
      <xdr:rowOff>17861</xdr:rowOff>
    </xdr:to>
    <xdr:sp macro="" textlink="">
      <xdr:nvSpPr>
        <xdr:cNvPr id="749" name="楕円 748"/>
        <xdr:cNvSpPr/>
      </xdr:nvSpPr>
      <xdr:spPr>
        <a:xfrm>
          <a:off x="22110700" y="66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2638</xdr:rowOff>
    </xdr:from>
    <xdr:ext cx="313932" cy="259045"/>
    <xdr:sp macro="" textlink="">
      <xdr:nvSpPr>
        <xdr:cNvPr id="750" name="投資及び出資金該当値テキスト"/>
        <xdr:cNvSpPr txBox="1"/>
      </xdr:nvSpPr>
      <xdr:spPr>
        <a:xfrm>
          <a:off x="22212300" y="6517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2" name="直線コネクタ 781"/>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5" name="貸付金最大値テキスト"/>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6" name="直線コネクタ 785"/>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36144</xdr:rowOff>
    </xdr:from>
    <xdr:to>
      <xdr:col>116</xdr:col>
      <xdr:colOff>63500</xdr:colOff>
      <xdr:row>59</xdr:row>
      <xdr:rowOff>36278</xdr:rowOff>
    </xdr:to>
    <xdr:cxnSp macro="">
      <xdr:nvCxnSpPr>
        <xdr:cNvPr id="787" name="直線コネクタ 786"/>
        <xdr:cNvCxnSpPr/>
      </xdr:nvCxnSpPr>
      <xdr:spPr>
        <a:xfrm flipV="1">
          <a:off x="21323300" y="10151694"/>
          <a:ext cx="8382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131627</xdr:rowOff>
    </xdr:from>
    <xdr:ext cx="469744" cy="259045"/>
    <xdr:sp macro="" textlink="">
      <xdr:nvSpPr>
        <xdr:cNvPr id="788" name="貸付金平均値テキスト"/>
        <xdr:cNvSpPr txBox="1"/>
      </xdr:nvSpPr>
      <xdr:spPr>
        <a:xfrm>
          <a:off x="22212300" y="990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9" name="フローチャート: 判断 788"/>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36278</xdr:rowOff>
    </xdr:from>
    <xdr:to>
      <xdr:col>111</xdr:col>
      <xdr:colOff>177800</xdr:colOff>
      <xdr:row>59</xdr:row>
      <xdr:rowOff>36411</xdr:rowOff>
    </xdr:to>
    <xdr:cxnSp macro="">
      <xdr:nvCxnSpPr>
        <xdr:cNvPr id="790" name="直線コネクタ 789"/>
        <xdr:cNvCxnSpPr/>
      </xdr:nvCxnSpPr>
      <xdr:spPr>
        <a:xfrm flipV="1">
          <a:off x="20434300" y="10151828"/>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91" name="フローチャート: 判断 790"/>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50493</xdr:rowOff>
    </xdr:from>
    <xdr:ext cx="469744" cy="259045"/>
    <xdr:sp macro="" textlink="">
      <xdr:nvSpPr>
        <xdr:cNvPr id="792" name="テキスト ボックス 791"/>
        <xdr:cNvSpPr txBox="1"/>
      </xdr:nvSpPr>
      <xdr:spPr>
        <a:xfrm>
          <a:off x="21088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36373</xdr:rowOff>
    </xdr:from>
    <xdr:to>
      <xdr:col>107</xdr:col>
      <xdr:colOff>50800</xdr:colOff>
      <xdr:row>59</xdr:row>
      <xdr:rowOff>36411</xdr:rowOff>
    </xdr:to>
    <xdr:cxnSp macro="">
      <xdr:nvCxnSpPr>
        <xdr:cNvPr id="793" name="直線コネクタ 792"/>
        <xdr:cNvCxnSpPr/>
      </xdr:nvCxnSpPr>
      <xdr:spPr>
        <a:xfrm>
          <a:off x="19545300" y="1015192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4" name="フローチャート: 判断 793"/>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60285</xdr:rowOff>
    </xdr:from>
    <xdr:ext cx="469744" cy="259045"/>
    <xdr:sp macro="" textlink="">
      <xdr:nvSpPr>
        <xdr:cNvPr id="795" name="テキスト ボックス 794"/>
        <xdr:cNvSpPr txBox="1"/>
      </xdr:nvSpPr>
      <xdr:spPr>
        <a:xfrm>
          <a:off x="20199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36316</xdr:rowOff>
    </xdr:from>
    <xdr:to>
      <xdr:col>102</xdr:col>
      <xdr:colOff>114300</xdr:colOff>
      <xdr:row>59</xdr:row>
      <xdr:rowOff>36373</xdr:rowOff>
    </xdr:to>
    <xdr:cxnSp macro="">
      <xdr:nvCxnSpPr>
        <xdr:cNvPr id="796" name="直線コネクタ 795"/>
        <xdr:cNvCxnSpPr/>
      </xdr:nvCxnSpPr>
      <xdr:spPr>
        <a:xfrm>
          <a:off x="18656300" y="10151866"/>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7" name="フローチャート: 判断 796"/>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60018</xdr:rowOff>
    </xdr:from>
    <xdr:ext cx="469744" cy="259045"/>
    <xdr:sp macro="" textlink="">
      <xdr:nvSpPr>
        <xdr:cNvPr id="798" name="テキスト ボックス 797"/>
        <xdr:cNvSpPr txBox="1"/>
      </xdr:nvSpPr>
      <xdr:spPr>
        <a:xfrm>
          <a:off x="19310428" y="983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9" name="フローチャート: 判断 798"/>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48112</xdr:rowOff>
    </xdr:from>
    <xdr:ext cx="469744" cy="259045"/>
    <xdr:sp macro="" textlink="">
      <xdr:nvSpPr>
        <xdr:cNvPr id="800" name="テキスト ボックス 799"/>
        <xdr:cNvSpPr txBox="1"/>
      </xdr:nvSpPr>
      <xdr:spPr>
        <a:xfrm>
          <a:off x="18421428" y="98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156794</xdr:rowOff>
    </xdr:from>
    <xdr:to>
      <xdr:col>116</xdr:col>
      <xdr:colOff>114300</xdr:colOff>
      <xdr:row>59</xdr:row>
      <xdr:rowOff>86944</xdr:rowOff>
    </xdr:to>
    <xdr:sp macro="" textlink="">
      <xdr:nvSpPr>
        <xdr:cNvPr id="806" name="楕円 805"/>
        <xdr:cNvSpPr/>
      </xdr:nvSpPr>
      <xdr:spPr>
        <a:xfrm>
          <a:off x="22110700" y="1010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87177</xdr:rowOff>
    </xdr:from>
    <xdr:ext cx="378565" cy="259045"/>
    <xdr:sp macro="" textlink="">
      <xdr:nvSpPr>
        <xdr:cNvPr id="807" name="貸付金該当値テキスト"/>
        <xdr:cNvSpPr txBox="1"/>
      </xdr:nvSpPr>
      <xdr:spPr>
        <a:xfrm>
          <a:off x="22212300" y="10031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156928</xdr:rowOff>
    </xdr:from>
    <xdr:to>
      <xdr:col>112</xdr:col>
      <xdr:colOff>38100</xdr:colOff>
      <xdr:row>59</xdr:row>
      <xdr:rowOff>87078</xdr:rowOff>
    </xdr:to>
    <xdr:sp macro="" textlink="">
      <xdr:nvSpPr>
        <xdr:cNvPr id="808" name="楕円 807"/>
        <xdr:cNvSpPr/>
      </xdr:nvSpPr>
      <xdr:spPr>
        <a:xfrm>
          <a:off x="21272500" y="101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78205</xdr:rowOff>
    </xdr:from>
    <xdr:ext cx="378565" cy="259045"/>
    <xdr:sp macro="" textlink="">
      <xdr:nvSpPr>
        <xdr:cNvPr id="809" name="テキスト ボックス 808"/>
        <xdr:cNvSpPr txBox="1"/>
      </xdr:nvSpPr>
      <xdr:spPr>
        <a:xfrm>
          <a:off x="21134017" y="1019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157061</xdr:rowOff>
    </xdr:from>
    <xdr:to>
      <xdr:col>107</xdr:col>
      <xdr:colOff>101600</xdr:colOff>
      <xdr:row>59</xdr:row>
      <xdr:rowOff>87211</xdr:rowOff>
    </xdr:to>
    <xdr:sp macro="" textlink="">
      <xdr:nvSpPr>
        <xdr:cNvPr id="810" name="楕円 809"/>
        <xdr:cNvSpPr/>
      </xdr:nvSpPr>
      <xdr:spPr>
        <a:xfrm>
          <a:off x="20383500" y="1010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78338</xdr:rowOff>
    </xdr:from>
    <xdr:ext cx="378565" cy="259045"/>
    <xdr:sp macro="" textlink="">
      <xdr:nvSpPr>
        <xdr:cNvPr id="811" name="テキスト ボックス 810"/>
        <xdr:cNvSpPr txBox="1"/>
      </xdr:nvSpPr>
      <xdr:spPr>
        <a:xfrm>
          <a:off x="20245017" y="1019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157023</xdr:rowOff>
    </xdr:from>
    <xdr:to>
      <xdr:col>102</xdr:col>
      <xdr:colOff>165100</xdr:colOff>
      <xdr:row>59</xdr:row>
      <xdr:rowOff>87173</xdr:rowOff>
    </xdr:to>
    <xdr:sp macro="" textlink="">
      <xdr:nvSpPr>
        <xdr:cNvPr id="812" name="楕円 811"/>
        <xdr:cNvSpPr/>
      </xdr:nvSpPr>
      <xdr:spPr>
        <a:xfrm>
          <a:off x="19494500" y="101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78300</xdr:rowOff>
    </xdr:from>
    <xdr:ext cx="378565" cy="259045"/>
    <xdr:sp macro="" textlink="">
      <xdr:nvSpPr>
        <xdr:cNvPr id="813" name="テキスト ボックス 812"/>
        <xdr:cNvSpPr txBox="1"/>
      </xdr:nvSpPr>
      <xdr:spPr>
        <a:xfrm>
          <a:off x="19356017" y="10193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156966</xdr:rowOff>
    </xdr:from>
    <xdr:to>
      <xdr:col>98</xdr:col>
      <xdr:colOff>38100</xdr:colOff>
      <xdr:row>59</xdr:row>
      <xdr:rowOff>87116</xdr:rowOff>
    </xdr:to>
    <xdr:sp macro="" textlink="">
      <xdr:nvSpPr>
        <xdr:cNvPr id="814" name="楕円 813"/>
        <xdr:cNvSpPr/>
      </xdr:nvSpPr>
      <xdr:spPr>
        <a:xfrm>
          <a:off x="18605500" y="1010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78243</xdr:rowOff>
    </xdr:from>
    <xdr:ext cx="378565" cy="259045"/>
    <xdr:sp macro="" textlink="">
      <xdr:nvSpPr>
        <xdr:cNvPr id="815" name="テキスト ボックス 814"/>
        <xdr:cNvSpPr txBox="1"/>
      </xdr:nvSpPr>
      <xdr:spPr>
        <a:xfrm>
          <a:off x="18467017" y="10193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40" name="直線コネクタ 839"/>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41" name="繰出金最小値テキスト"/>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2" name="直線コネクタ 841"/>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3" name="繰出金最大値テキスト"/>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4" name="直線コネクタ 843"/>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150977</xdr:rowOff>
    </xdr:from>
    <xdr:to>
      <xdr:col>116</xdr:col>
      <xdr:colOff>63500</xdr:colOff>
      <xdr:row>78</xdr:row>
      <xdr:rowOff>157238</xdr:rowOff>
    </xdr:to>
    <xdr:cxnSp macro="">
      <xdr:nvCxnSpPr>
        <xdr:cNvPr id="845" name="直線コネクタ 844"/>
        <xdr:cNvCxnSpPr/>
      </xdr:nvCxnSpPr>
      <xdr:spPr>
        <a:xfrm flipV="1">
          <a:off x="21323300" y="13524077"/>
          <a:ext cx="838200" cy="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23880</xdr:rowOff>
    </xdr:from>
    <xdr:ext cx="534377" cy="259045"/>
    <xdr:sp macro="" textlink="">
      <xdr:nvSpPr>
        <xdr:cNvPr id="846" name="繰出金平均値テキスト"/>
        <xdr:cNvSpPr txBox="1"/>
      </xdr:nvSpPr>
      <xdr:spPr>
        <a:xfrm>
          <a:off x="22212300" y="1288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7" name="フローチャート: 判断 846"/>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157238</xdr:rowOff>
    </xdr:from>
    <xdr:to>
      <xdr:col>111</xdr:col>
      <xdr:colOff>177800</xdr:colOff>
      <xdr:row>79</xdr:row>
      <xdr:rowOff>11824</xdr:rowOff>
    </xdr:to>
    <xdr:cxnSp macro="">
      <xdr:nvCxnSpPr>
        <xdr:cNvPr id="848" name="直線コネクタ 847"/>
        <xdr:cNvCxnSpPr/>
      </xdr:nvCxnSpPr>
      <xdr:spPr>
        <a:xfrm flipV="1">
          <a:off x="20434300" y="13530338"/>
          <a:ext cx="889000"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9" name="フローチャート: 判断 848"/>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112044</xdr:rowOff>
    </xdr:from>
    <xdr:ext cx="534377" cy="259045"/>
    <xdr:sp macro="" textlink="">
      <xdr:nvSpPr>
        <xdr:cNvPr id="850" name="テキスト ボックス 849"/>
        <xdr:cNvSpPr txBox="1"/>
      </xdr:nvSpPr>
      <xdr:spPr>
        <a:xfrm>
          <a:off x="21056111" y="1279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44983</xdr:rowOff>
    </xdr:from>
    <xdr:to>
      <xdr:col>107</xdr:col>
      <xdr:colOff>50800</xdr:colOff>
      <xdr:row>79</xdr:row>
      <xdr:rowOff>11824</xdr:rowOff>
    </xdr:to>
    <xdr:cxnSp macro="">
      <xdr:nvCxnSpPr>
        <xdr:cNvPr id="851" name="直線コネクタ 850"/>
        <xdr:cNvCxnSpPr/>
      </xdr:nvCxnSpPr>
      <xdr:spPr>
        <a:xfrm>
          <a:off x="19545300" y="13418083"/>
          <a:ext cx="889000" cy="1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2" name="フローチャート: 判断 851"/>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74782</xdr:rowOff>
    </xdr:from>
    <xdr:ext cx="534377" cy="259045"/>
    <xdr:sp macro="" textlink="">
      <xdr:nvSpPr>
        <xdr:cNvPr id="853" name="テキスト ボックス 852"/>
        <xdr:cNvSpPr txBox="1"/>
      </xdr:nvSpPr>
      <xdr:spPr>
        <a:xfrm>
          <a:off x="20167111" y="127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33007</xdr:rowOff>
    </xdr:from>
    <xdr:to>
      <xdr:col>102</xdr:col>
      <xdr:colOff>114300</xdr:colOff>
      <xdr:row>78</xdr:row>
      <xdr:rowOff>44983</xdr:rowOff>
    </xdr:to>
    <xdr:cxnSp macro="">
      <xdr:nvCxnSpPr>
        <xdr:cNvPr id="854" name="直線コネクタ 853"/>
        <xdr:cNvCxnSpPr/>
      </xdr:nvCxnSpPr>
      <xdr:spPr>
        <a:xfrm>
          <a:off x="18656300" y="13406107"/>
          <a:ext cx="889000" cy="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5" name="フローチャート: 判断 854"/>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88028</xdr:rowOff>
    </xdr:from>
    <xdr:ext cx="534377" cy="259045"/>
    <xdr:sp macro="" textlink="">
      <xdr:nvSpPr>
        <xdr:cNvPr id="856" name="テキスト ボックス 855"/>
        <xdr:cNvSpPr txBox="1"/>
      </xdr:nvSpPr>
      <xdr:spPr>
        <a:xfrm>
          <a:off x="19278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7" name="フローチャート: 判断 856"/>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80611</xdr:rowOff>
    </xdr:from>
    <xdr:ext cx="534377" cy="259045"/>
    <xdr:sp macro="" textlink="">
      <xdr:nvSpPr>
        <xdr:cNvPr id="858" name="テキスト ボックス 857"/>
        <xdr:cNvSpPr txBox="1"/>
      </xdr:nvSpPr>
      <xdr:spPr>
        <a:xfrm>
          <a:off x="18389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100177</xdr:rowOff>
    </xdr:from>
    <xdr:to>
      <xdr:col>116</xdr:col>
      <xdr:colOff>114300</xdr:colOff>
      <xdr:row>79</xdr:row>
      <xdr:rowOff>30327</xdr:rowOff>
    </xdr:to>
    <xdr:sp macro="" textlink="">
      <xdr:nvSpPr>
        <xdr:cNvPr id="864" name="楕円 863"/>
        <xdr:cNvSpPr/>
      </xdr:nvSpPr>
      <xdr:spPr>
        <a:xfrm>
          <a:off x="22110700" y="1347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15104</xdr:rowOff>
    </xdr:from>
    <xdr:ext cx="534377" cy="259045"/>
    <xdr:sp macro="" textlink="">
      <xdr:nvSpPr>
        <xdr:cNvPr id="865" name="繰出金該当値テキスト"/>
        <xdr:cNvSpPr txBox="1"/>
      </xdr:nvSpPr>
      <xdr:spPr>
        <a:xfrm>
          <a:off x="22212300" y="1338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106438</xdr:rowOff>
    </xdr:from>
    <xdr:to>
      <xdr:col>112</xdr:col>
      <xdr:colOff>38100</xdr:colOff>
      <xdr:row>79</xdr:row>
      <xdr:rowOff>36588</xdr:rowOff>
    </xdr:to>
    <xdr:sp macro="" textlink="">
      <xdr:nvSpPr>
        <xdr:cNvPr id="866" name="楕円 865"/>
        <xdr:cNvSpPr/>
      </xdr:nvSpPr>
      <xdr:spPr>
        <a:xfrm>
          <a:off x="21272500" y="1347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27715</xdr:rowOff>
    </xdr:from>
    <xdr:ext cx="534377" cy="259045"/>
    <xdr:sp macro="" textlink="">
      <xdr:nvSpPr>
        <xdr:cNvPr id="867" name="テキスト ボックス 866"/>
        <xdr:cNvSpPr txBox="1"/>
      </xdr:nvSpPr>
      <xdr:spPr>
        <a:xfrm>
          <a:off x="21056111" y="1357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132474</xdr:rowOff>
    </xdr:from>
    <xdr:to>
      <xdr:col>107</xdr:col>
      <xdr:colOff>101600</xdr:colOff>
      <xdr:row>79</xdr:row>
      <xdr:rowOff>62624</xdr:rowOff>
    </xdr:to>
    <xdr:sp macro="" textlink="">
      <xdr:nvSpPr>
        <xdr:cNvPr id="868" name="楕円 867"/>
        <xdr:cNvSpPr/>
      </xdr:nvSpPr>
      <xdr:spPr>
        <a:xfrm>
          <a:off x="20383500" y="1350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53751</xdr:rowOff>
    </xdr:from>
    <xdr:ext cx="534377" cy="259045"/>
    <xdr:sp macro="" textlink="">
      <xdr:nvSpPr>
        <xdr:cNvPr id="869" name="テキスト ボックス 868"/>
        <xdr:cNvSpPr txBox="1"/>
      </xdr:nvSpPr>
      <xdr:spPr>
        <a:xfrm>
          <a:off x="20167111" y="1359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165633</xdr:rowOff>
    </xdr:from>
    <xdr:to>
      <xdr:col>102</xdr:col>
      <xdr:colOff>165100</xdr:colOff>
      <xdr:row>78</xdr:row>
      <xdr:rowOff>95783</xdr:rowOff>
    </xdr:to>
    <xdr:sp macro="" textlink="">
      <xdr:nvSpPr>
        <xdr:cNvPr id="870" name="楕円 869"/>
        <xdr:cNvSpPr/>
      </xdr:nvSpPr>
      <xdr:spPr>
        <a:xfrm>
          <a:off x="19494500" y="1336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86910</xdr:rowOff>
    </xdr:from>
    <xdr:ext cx="534377" cy="259045"/>
    <xdr:sp macro="" textlink="">
      <xdr:nvSpPr>
        <xdr:cNvPr id="871" name="テキスト ボックス 870"/>
        <xdr:cNvSpPr txBox="1"/>
      </xdr:nvSpPr>
      <xdr:spPr>
        <a:xfrm>
          <a:off x="19278111" y="1346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153657</xdr:rowOff>
    </xdr:from>
    <xdr:to>
      <xdr:col>98</xdr:col>
      <xdr:colOff>38100</xdr:colOff>
      <xdr:row>78</xdr:row>
      <xdr:rowOff>83807</xdr:rowOff>
    </xdr:to>
    <xdr:sp macro="" textlink="">
      <xdr:nvSpPr>
        <xdr:cNvPr id="872" name="楕円 871"/>
        <xdr:cNvSpPr/>
      </xdr:nvSpPr>
      <xdr:spPr>
        <a:xfrm>
          <a:off x="18605500" y="1335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74934</xdr:rowOff>
    </xdr:from>
    <xdr:ext cx="534377" cy="259045"/>
    <xdr:sp macro="" textlink="">
      <xdr:nvSpPr>
        <xdr:cNvPr id="873" name="テキスト ボックス 872"/>
        <xdr:cNvSpPr txBox="1"/>
      </xdr:nvSpPr>
      <xdr:spPr>
        <a:xfrm>
          <a:off x="18389111" y="1344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人件費と扶助費が年々増加していた中で、</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原油・物価等高騰に伴う困窮者や子育て世帯を中心とした生活支援のための扶助事業が増加したため扶助費が特に大きく増加となった。それ以外においても、医療費や障害者自立支援事業、老人福祉施設関係費の増加が続くため、町全体で健康増進のための事業を積極的に展開し予防を進める事で、医療費の抑制、健康寿命を延ばす必要がある。子育て支援拠点施設の本格的な建設が</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から始まったことも含め、普通建設事業費が増加に転じた。今後は施設の老朽化に加え、雨水排水対策事業も始まることから更なる増加が見込まれる。規模が大きい工事が増えていくが、公債費が急激に膨らみすぎないよう、基金の活用や計画的な借入に努めていく。積立金については。</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に普通交付税の再算定による増加分等を目的基金等に積み立てた他、将来的な小中学校の大規模改修に備え、新しい目的基金の積立てを開始した。当町ではふるさと納税の収入が芳しくないため、類似団体等に比べ基金積立が低くなっている。今後も健全な財政運営を行うためには、支出の削減だけでなく、収入の増加も必要であるため、町の魅力を広く発信し、資金調達に力を入れ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8,023
7,520
12.87
4,070,481
3,847,271
210,321
2,537,351
2,709,187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113792</xdr:rowOff>
    </xdr:from>
    <xdr:to>
      <xdr:col>24</xdr:col>
      <xdr:colOff>63500</xdr:colOff>
      <xdr:row>38</xdr:row>
      <xdr:rowOff>117297</xdr:rowOff>
    </xdr:to>
    <xdr:cxnSp macro="">
      <xdr:nvCxnSpPr>
        <xdr:cNvPr id="59" name="直線コネクタ 58"/>
        <xdr:cNvCxnSpPr/>
      </xdr:nvCxnSpPr>
      <xdr:spPr>
        <a:xfrm flipV="1">
          <a:off x="3797300" y="6628892"/>
          <a:ext cx="8382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96537</xdr:rowOff>
    </xdr:from>
    <xdr:ext cx="469744" cy="259045"/>
    <xdr:sp macro="" textlink="">
      <xdr:nvSpPr>
        <xdr:cNvPr id="60" name="議会費平均値テキスト"/>
        <xdr:cNvSpPr txBox="1"/>
      </xdr:nvSpPr>
      <xdr:spPr>
        <a:xfrm>
          <a:off x="4686300" y="592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78436</xdr:rowOff>
    </xdr:from>
    <xdr:to>
      <xdr:col>19</xdr:col>
      <xdr:colOff>177800</xdr:colOff>
      <xdr:row>38</xdr:row>
      <xdr:rowOff>117297</xdr:rowOff>
    </xdr:to>
    <xdr:cxnSp macro="">
      <xdr:nvCxnSpPr>
        <xdr:cNvPr id="62" name="直線コネクタ 61"/>
        <xdr:cNvCxnSpPr/>
      </xdr:nvCxnSpPr>
      <xdr:spPr>
        <a:xfrm>
          <a:off x="2908300" y="6593536"/>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46702</xdr:rowOff>
    </xdr:from>
    <xdr:ext cx="469744" cy="259045"/>
    <xdr:sp macro="" textlink="">
      <xdr:nvSpPr>
        <xdr:cNvPr id="64" name="テキスト ボックス 63"/>
        <xdr:cNvSpPr txBox="1"/>
      </xdr:nvSpPr>
      <xdr:spPr>
        <a:xfrm>
          <a:off x="3562428" y="587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34544</xdr:rowOff>
    </xdr:from>
    <xdr:to>
      <xdr:col>15</xdr:col>
      <xdr:colOff>50800</xdr:colOff>
      <xdr:row>38</xdr:row>
      <xdr:rowOff>78436</xdr:rowOff>
    </xdr:to>
    <xdr:cxnSp macro="">
      <xdr:nvCxnSpPr>
        <xdr:cNvPr id="65" name="直線コネクタ 64"/>
        <xdr:cNvCxnSpPr/>
      </xdr:nvCxnSpPr>
      <xdr:spPr>
        <a:xfrm>
          <a:off x="2019300" y="6549644"/>
          <a:ext cx="8890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2354</xdr:rowOff>
    </xdr:from>
    <xdr:ext cx="469744" cy="259045"/>
    <xdr:sp macro="" textlink="">
      <xdr:nvSpPr>
        <xdr:cNvPr id="67" name="テキスト ボックス 66"/>
        <xdr:cNvSpPr txBox="1"/>
      </xdr:nvSpPr>
      <xdr:spPr>
        <a:xfrm>
          <a:off x="2673428" y="58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25553</xdr:rowOff>
    </xdr:from>
    <xdr:to>
      <xdr:col>10</xdr:col>
      <xdr:colOff>114300</xdr:colOff>
      <xdr:row>38</xdr:row>
      <xdr:rowOff>34544</xdr:rowOff>
    </xdr:to>
    <xdr:cxnSp macro="">
      <xdr:nvCxnSpPr>
        <xdr:cNvPr id="68" name="直線コネクタ 67"/>
        <xdr:cNvCxnSpPr/>
      </xdr:nvCxnSpPr>
      <xdr:spPr>
        <a:xfrm>
          <a:off x="1130300" y="6540653"/>
          <a:ext cx="8890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48836</xdr:rowOff>
    </xdr:from>
    <xdr:ext cx="469744" cy="259045"/>
    <xdr:sp macro="" textlink="">
      <xdr:nvSpPr>
        <xdr:cNvPr id="70" name="テキスト ボックス 69"/>
        <xdr:cNvSpPr txBox="1"/>
      </xdr:nvSpPr>
      <xdr:spPr>
        <a:xfrm>
          <a:off x="1784428" y="587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54627</xdr:rowOff>
    </xdr:from>
    <xdr:ext cx="469744" cy="259045"/>
    <xdr:sp macro="" textlink="">
      <xdr:nvSpPr>
        <xdr:cNvPr id="72" name="テキスト ボックス 71"/>
        <xdr:cNvSpPr txBox="1"/>
      </xdr:nvSpPr>
      <xdr:spPr>
        <a:xfrm>
          <a:off x="895428" y="58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62992</xdr:rowOff>
    </xdr:from>
    <xdr:to>
      <xdr:col>24</xdr:col>
      <xdr:colOff>114300</xdr:colOff>
      <xdr:row>38</xdr:row>
      <xdr:rowOff>164592</xdr:rowOff>
    </xdr:to>
    <xdr:sp macro="" textlink="">
      <xdr:nvSpPr>
        <xdr:cNvPr id="78" name="楕円 77"/>
        <xdr:cNvSpPr/>
      </xdr:nvSpPr>
      <xdr:spPr>
        <a:xfrm>
          <a:off x="4584700" y="65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41419</xdr:rowOff>
    </xdr:from>
    <xdr:ext cx="469744" cy="259045"/>
    <xdr:sp macro="" textlink="">
      <xdr:nvSpPr>
        <xdr:cNvPr id="79" name="議会費該当値テキスト"/>
        <xdr:cNvSpPr txBox="1"/>
      </xdr:nvSpPr>
      <xdr:spPr>
        <a:xfrm>
          <a:off x="4686300" y="655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66497</xdr:rowOff>
    </xdr:from>
    <xdr:to>
      <xdr:col>20</xdr:col>
      <xdr:colOff>38100</xdr:colOff>
      <xdr:row>38</xdr:row>
      <xdr:rowOff>168097</xdr:rowOff>
    </xdr:to>
    <xdr:sp macro="" textlink="">
      <xdr:nvSpPr>
        <xdr:cNvPr id="80" name="楕円 79"/>
        <xdr:cNvSpPr/>
      </xdr:nvSpPr>
      <xdr:spPr>
        <a:xfrm>
          <a:off x="3746500" y="658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159224</xdr:rowOff>
    </xdr:from>
    <xdr:ext cx="469744" cy="259045"/>
    <xdr:sp macro="" textlink="">
      <xdr:nvSpPr>
        <xdr:cNvPr id="81" name="テキスト ボックス 80"/>
        <xdr:cNvSpPr txBox="1"/>
      </xdr:nvSpPr>
      <xdr:spPr>
        <a:xfrm>
          <a:off x="3562428" y="667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27636</xdr:rowOff>
    </xdr:from>
    <xdr:to>
      <xdr:col>15</xdr:col>
      <xdr:colOff>101600</xdr:colOff>
      <xdr:row>38</xdr:row>
      <xdr:rowOff>129236</xdr:rowOff>
    </xdr:to>
    <xdr:sp macro="" textlink="">
      <xdr:nvSpPr>
        <xdr:cNvPr id="82" name="楕円 81"/>
        <xdr:cNvSpPr/>
      </xdr:nvSpPr>
      <xdr:spPr>
        <a:xfrm>
          <a:off x="2857500" y="65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120363</xdr:rowOff>
    </xdr:from>
    <xdr:ext cx="469744" cy="259045"/>
    <xdr:sp macro="" textlink="">
      <xdr:nvSpPr>
        <xdr:cNvPr id="83" name="テキスト ボックス 82"/>
        <xdr:cNvSpPr txBox="1"/>
      </xdr:nvSpPr>
      <xdr:spPr>
        <a:xfrm>
          <a:off x="2673428" y="663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155194</xdr:rowOff>
    </xdr:from>
    <xdr:to>
      <xdr:col>10</xdr:col>
      <xdr:colOff>165100</xdr:colOff>
      <xdr:row>38</xdr:row>
      <xdr:rowOff>85344</xdr:rowOff>
    </xdr:to>
    <xdr:sp macro="" textlink="">
      <xdr:nvSpPr>
        <xdr:cNvPr id="84" name="楕円 83"/>
        <xdr:cNvSpPr/>
      </xdr:nvSpPr>
      <xdr:spPr>
        <a:xfrm>
          <a:off x="1968500" y="649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76471</xdr:rowOff>
    </xdr:from>
    <xdr:ext cx="469744" cy="259045"/>
    <xdr:sp macro="" textlink="">
      <xdr:nvSpPr>
        <xdr:cNvPr id="85" name="テキスト ボックス 84"/>
        <xdr:cNvSpPr txBox="1"/>
      </xdr:nvSpPr>
      <xdr:spPr>
        <a:xfrm>
          <a:off x="1784428"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146202</xdr:rowOff>
    </xdr:from>
    <xdr:to>
      <xdr:col>6</xdr:col>
      <xdr:colOff>38100</xdr:colOff>
      <xdr:row>38</xdr:row>
      <xdr:rowOff>76352</xdr:rowOff>
    </xdr:to>
    <xdr:sp macro="" textlink="">
      <xdr:nvSpPr>
        <xdr:cNvPr id="86" name="楕円 85"/>
        <xdr:cNvSpPr/>
      </xdr:nvSpPr>
      <xdr:spPr>
        <a:xfrm>
          <a:off x="1079500" y="648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67480</xdr:rowOff>
    </xdr:from>
    <xdr:ext cx="469744" cy="259045"/>
    <xdr:sp macro="" textlink="">
      <xdr:nvSpPr>
        <xdr:cNvPr id="87" name="テキスト ボックス 86"/>
        <xdr:cNvSpPr txBox="1"/>
      </xdr:nvSpPr>
      <xdr:spPr>
        <a:xfrm>
          <a:off x="895428" y="658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77993</xdr:rowOff>
    </xdr:from>
    <xdr:to>
      <xdr:col>24</xdr:col>
      <xdr:colOff>63500</xdr:colOff>
      <xdr:row>58</xdr:row>
      <xdr:rowOff>136378</xdr:rowOff>
    </xdr:to>
    <xdr:cxnSp macro="">
      <xdr:nvCxnSpPr>
        <xdr:cNvPr id="116" name="直線コネクタ 115"/>
        <xdr:cNvCxnSpPr/>
      </xdr:nvCxnSpPr>
      <xdr:spPr>
        <a:xfrm>
          <a:off x="3797300" y="10022093"/>
          <a:ext cx="838200" cy="5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36499</xdr:rowOff>
    </xdr:from>
    <xdr:ext cx="599010" cy="259045"/>
    <xdr:sp macro="" textlink="">
      <xdr:nvSpPr>
        <xdr:cNvPr id="117" name="総務費平均値テキスト"/>
        <xdr:cNvSpPr txBox="1"/>
      </xdr:nvSpPr>
      <xdr:spPr>
        <a:xfrm>
          <a:off x="4686300" y="980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77993</xdr:rowOff>
    </xdr:from>
    <xdr:to>
      <xdr:col>19</xdr:col>
      <xdr:colOff>177800</xdr:colOff>
      <xdr:row>58</xdr:row>
      <xdr:rowOff>164660</xdr:rowOff>
    </xdr:to>
    <xdr:cxnSp macro="">
      <xdr:nvCxnSpPr>
        <xdr:cNvPr id="119" name="直線コネクタ 118"/>
        <xdr:cNvCxnSpPr/>
      </xdr:nvCxnSpPr>
      <xdr:spPr>
        <a:xfrm flipV="1">
          <a:off x="2908300" y="10022093"/>
          <a:ext cx="889000" cy="8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83245</xdr:rowOff>
    </xdr:from>
    <xdr:ext cx="599010" cy="259045"/>
    <xdr:sp macro="" textlink="">
      <xdr:nvSpPr>
        <xdr:cNvPr id="121" name="テキスト ボックス 120"/>
        <xdr:cNvSpPr txBox="1"/>
      </xdr:nvSpPr>
      <xdr:spPr>
        <a:xfrm>
          <a:off x="3497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164660</xdr:rowOff>
    </xdr:from>
    <xdr:to>
      <xdr:col>15</xdr:col>
      <xdr:colOff>50800</xdr:colOff>
      <xdr:row>58</xdr:row>
      <xdr:rowOff>168232</xdr:rowOff>
    </xdr:to>
    <xdr:cxnSp macro="">
      <xdr:nvCxnSpPr>
        <xdr:cNvPr id="122" name="直線コネクタ 121"/>
        <xdr:cNvCxnSpPr/>
      </xdr:nvCxnSpPr>
      <xdr:spPr>
        <a:xfrm flipV="1">
          <a:off x="2019300" y="10108760"/>
          <a:ext cx="889000" cy="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13904</xdr:rowOff>
    </xdr:from>
    <xdr:ext cx="599010" cy="259045"/>
    <xdr:sp macro="" textlink="">
      <xdr:nvSpPr>
        <xdr:cNvPr id="124" name="テキスト ボックス 123"/>
        <xdr:cNvSpPr txBox="1"/>
      </xdr:nvSpPr>
      <xdr:spPr>
        <a:xfrm>
          <a:off x="2608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168232</xdr:rowOff>
    </xdr:from>
    <xdr:to>
      <xdr:col>10</xdr:col>
      <xdr:colOff>114300</xdr:colOff>
      <xdr:row>58</xdr:row>
      <xdr:rowOff>168238</xdr:rowOff>
    </xdr:to>
    <xdr:cxnSp macro="">
      <xdr:nvCxnSpPr>
        <xdr:cNvPr id="125" name="直線コネクタ 124"/>
        <xdr:cNvCxnSpPr/>
      </xdr:nvCxnSpPr>
      <xdr:spPr>
        <a:xfrm flipV="1">
          <a:off x="1130300" y="10112332"/>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27" name="テキスト ボックス 126"/>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9996</xdr:rowOff>
    </xdr:from>
    <xdr:ext cx="599010" cy="259045"/>
    <xdr:sp macro="" textlink="">
      <xdr:nvSpPr>
        <xdr:cNvPr id="129" name="テキスト ボックス 128"/>
        <xdr:cNvSpPr txBox="1"/>
      </xdr:nvSpPr>
      <xdr:spPr>
        <a:xfrm>
          <a:off x="830795" y="97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85578</xdr:rowOff>
    </xdr:from>
    <xdr:to>
      <xdr:col>24</xdr:col>
      <xdr:colOff>114300</xdr:colOff>
      <xdr:row>59</xdr:row>
      <xdr:rowOff>15728</xdr:rowOff>
    </xdr:to>
    <xdr:sp macro="" textlink="">
      <xdr:nvSpPr>
        <xdr:cNvPr id="135" name="楕円 134"/>
        <xdr:cNvSpPr/>
      </xdr:nvSpPr>
      <xdr:spPr>
        <a:xfrm>
          <a:off x="4584700" y="1002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505</xdr:rowOff>
    </xdr:from>
    <xdr:ext cx="599010" cy="259045"/>
    <xdr:sp macro="" textlink="">
      <xdr:nvSpPr>
        <xdr:cNvPr id="136" name="総務費該当値テキスト"/>
        <xdr:cNvSpPr txBox="1"/>
      </xdr:nvSpPr>
      <xdr:spPr>
        <a:xfrm>
          <a:off x="4686300" y="994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27193</xdr:rowOff>
    </xdr:from>
    <xdr:to>
      <xdr:col>20</xdr:col>
      <xdr:colOff>38100</xdr:colOff>
      <xdr:row>58</xdr:row>
      <xdr:rowOff>128793</xdr:rowOff>
    </xdr:to>
    <xdr:sp macro="" textlink="">
      <xdr:nvSpPr>
        <xdr:cNvPr id="137" name="楕円 136"/>
        <xdr:cNvSpPr/>
      </xdr:nvSpPr>
      <xdr:spPr>
        <a:xfrm>
          <a:off x="3746500" y="997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119920</xdr:rowOff>
    </xdr:from>
    <xdr:ext cx="599010" cy="259045"/>
    <xdr:sp macro="" textlink="">
      <xdr:nvSpPr>
        <xdr:cNvPr id="138" name="テキスト ボックス 137"/>
        <xdr:cNvSpPr txBox="1"/>
      </xdr:nvSpPr>
      <xdr:spPr>
        <a:xfrm>
          <a:off x="3497795" y="1006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113860</xdr:rowOff>
    </xdr:from>
    <xdr:to>
      <xdr:col>15</xdr:col>
      <xdr:colOff>101600</xdr:colOff>
      <xdr:row>59</xdr:row>
      <xdr:rowOff>44010</xdr:rowOff>
    </xdr:to>
    <xdr:sp macro="" textlink="">
      <xdr:nvSpPr>
        <xdr:cNvPr id="139" name="楕円 138"/>
        <xdr:cNvSpPr/>
      </xdr:nvSpPr>
      <xdr:spPr>
        <a:xfrm>
          <a:off x="2857500" y="1005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35137</xdr:rowOff>
    </xdr:from>
    <xdr:ext cx="534377" cy="259045"/>
    <xdr:sp macro="" textlink="">
      <xdr:nvSpPr>
        <xdr:cNvPr id="140" name="テキスト ボックス 139"/>
        <xdr:cNvSpPr txBox="1"/>
      </xdr:nvSpPr>
      <xdr:spPr>
        <a:xfrm>
          <a:off x="2641111" y="1015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117432</xdr:rowOff>
    </xdr:from>
    <xdr:to>
      <xdr:col>10</xdr:col>
      <xdr:colOff>165100</xdr:colOff>
      <xdr:row>59</xdr:row>
      <xdr:rowOff>47582</xdr:rowOff>
    </xdr:to>
    <xdr:sp macro="" textlink="">
      <xdr:nvSpPr>
        <xdr:cNvPr id="141" name="楕円 140"/>
        <xdr:cNvSpPr/>
      </xdr:nvSpPr>
      <xdr:spPr>
        <a:xfrm>
          <a:off x="1968500" y="100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38709</xdr:rowOff>
    </xdr:from>
    <xdr:ext cx="534377" cy="259045"/>
    <xdr:sp macro="" textlink="">
      <xdr:nvSpPr>
        <xdr:cNvPr id="142" name="テキスト ボックス 141"/>
        <xdr:cNvSpPr txBox="1"/>
      </xdr:nvSpPr>
      <xdr:spPr>
        <a:xfrm>
          <a:off x="1752111" y="1015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117438</xdr:rowOff>
    </xdr:from>
    <xdr:to>
      <xdr:col>6</xdr:col>
      <xdr:colOff>38100</xdr:colOff>
      <xdr:row>59</xdr:row>
      <xdr:rowOff>47588</xdr:rowOff>
    </xdr:to>
    <xdr:sp macro="" textlink="">
      <xdr:nvSpPr>
        <xdr:cNvPr id="143" name="楕円 142"/>
        <xdr:cNvSpPr/>
      </xdr:nvSpPr>
      <xdr:spPr>
        <a:xfrm>
          <a:off x="1079500" y="1006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38715</xdr:rowOff>
    </xdr:from>
    <xdr:ext cx="534377" cy="259045"/>
    <xdr:sp macro="" textlink="">
      <xdr:nvSpPr>
        <xdr:cNvPr id="144" name="テキスト ボックス 143"/>
        <xdr:cNvSpPr txBox="1"/>
      </xdr:nvSpPr>
      <xdr:spPr>
        <a:xfrm>
          <a:off x="863111" y="1015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137597</xdr:rowOff>
    </xdr:from>
    <xdr:to>
      <xdr:col>24</xdr:col>
      <xdr:colOff>63500</xdr:colOff>
      <xdr:row>77</xdr:row>
      <xdr:rowOff>31046</xdr:rowOff>
    </xdr:to>
    <xdr:cxnSp macro="">
      <xdr:nvCxnSpPr>
        <xdr:cNvPr id="174" name="直線コネクタ 173"/>
        <xdr:cNvCxnSpPr/>
      </xdr:nvCxnSpPr>
      <xdr:spPr>
        <a:xfrm flipV="1">
          <a:off x="3797300" y="12996347"/>
          <a:ext cx="838200" cy="23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32681</xdr:rowOff>
    </xdr:from>
    <xdr:ext cx="599010" cy="259045"/>
    <xdr:sp macro="" textlink="">
      <xdr:nvSpPr>
        <xdr:cNvPr id="175" name="民生費平均値テキスト"/>
        <xdr:cNvSpPr txBox="1"/>
      </xdr:nvSpPr>
      <xdr:spPr>
        <a:xfrm>
          <a:off x="4686300" y="1271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31046</xdr:rowOff>
    </xdr:from>
    <xdr:to>
      <xdr:col>19</xdr:col>
      <xdr:colOff>177800</xdr:colOff>
      <xdr:row>77</xdr:row>
      <xdr:rowOff>126014</xdr:rowOff>
    </xdr:to>
    <xdr:cxnSp macro="">
      <xdr:nvCxnSpPr>
        <xdr:cNvPr id="177" name="直線コネクタ 176"/>
        <xdr:cNvCxnSpPr/>
      </xdr:nvCxnSpPr>
      <xdr:spPr>
        <a:xfrm flipV="1">
          <a:off x="2908300" y="13232696"/>
          <a:ext cx="889000" cy="9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110527</xdr:rowOff>
    </xdr:from>
    <xdr:ext cx="599010" cy="259045"/>
    <xdr:sp macro="" textlink="">
      <xdr:nvSpPr>
        <xdr:cNvPr id="179" name="テキスト ボックス 178"/>
        <xdr:cNvSpPr txBox="1"/>
      </xdr:nvSpPr>
      <xdr:spPr>
        <a:xfrm>
          <a:off x="3497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126014</xdr:rowOff>
    </xdr:from>
    <xdr:to>
      <xdr:col>15</xdr:col>
      <xdr:colOff>50800</xdr:colOff>
      <xdr:row>78</xdr:row>
      <xdr:rowOff>21171</xdr:rowOff>
    </xdr:to>
    <xdr:cxnSp macro="">
      <xdr:nvCxnSpPr>
        <xdr:cNvPr id="180" name="直線コネクタ 179"/>
        <xdr:cNvCxnSpPr/>
      </xdr:nvCxnSpPr>
      <xdr:spPr>
        <a:xfrm flipV="1">
          <a:off x="2019300" y="13327664"/>
          <a:ext cx="889000" cy="6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26020</xdr:rowOff>
    </xdr:from>
    <xdr:to>
      <xdr:col>15</xdr:col>
      <xdr:colOff>101600</xdr:colOff>
      <xdr:row>76</xdr:row>
      <xdr:rowOff>127620</xdr:rowOff>
    </xdr:to>
    <xdr:sp macro="" textlink="">
      <xdr:nvSpPr>
        <xdr:cNvPr id="181" name="フローチャート: 判断 180"/>
        <xdr:cNvSpPr/>
      </xdr:nvSpPr>
      <xdr:spPr>
        <a:xfrm>
          <a:off x="2857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144147</xdr:rowOff>
    </xdr:from>
    <xdr:ext cx="599010" cy="259045"/>
    <xdr:sp macro="" textlink="">
      <xdr:nvSpPr>
        <xdr:cNvPr id="182" name="テキスト ボックス 181"/>
        <xdr:cNvSpPr txBox="1"/>
      </xdr:nvSpPr>
      <xdr:spPr>
        <a:xfrm>
          <a:off x="2608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21171</xdr:rowOff>
    </xdr:from>
    <xdr:to>
      <xdr:col>10</xdr:col>
      <xdr:colOff>114300</xdr:colOff>
      <xdr:row>78</xdr:row>
      <xdr:rowOff>37188</xdr:rowOff>
    </xdr:to>
    <xdr:cxnSp macro="">
      <xdr:nvCxnSpPr>
        <xdr:cNvPr id="183" name="直線コネクタ 182"/>
        <xdr:cNvCxnSpPr/>
      </xdr:nvCxnSpPr>
      <xdr:spPr>
        <a:xfrm flipV="1">
          <a:off x="1130300" y="13394271"/>
          <a:ext cx="889000" cy="1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88351</xdr:rowOff>
    </xdr:from>
    <xdr:to>
      <xdr:col>10</xdr:col>
      <xdr:colOff>165100</xdr:colOff>
      <xdr:row>77</xdr:row>
      <xdr:rowOff>18501</xdr:rowOff>
    </xdr:to>
    <xdr:sp macro="" textlink="">
      <xdr:nvSpPr>
        <xdr:cNvPr id="184" name="フローチャート: 判断 183"/>
        <xdr:cNvSpPr/>
      </xdr:nvSpPr>
      <xdr:spPr>
        <a:xfrm>
          <a:off x="1968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35028</xdr:rowOff>
    </xdr:from>
    <xdr:ext cx="599010" cy="259045"/>
    <xdr:sp macro="" textlink="">
      <xdr:nvSpPr>
        <xdr:cNvPr id="185" name="テキスト ボックス 184"/>
        <xdr:cNvSpPr txBox="1"/>
      </xdr:nvSpPr>
      <xdr:spPr>
        <a:xfrm>
          <a:off x="1719795" y="1289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77470</xdr:rowOff>
    </xdr:from>
    <xdr:to>
      <xdr:col>6</xdr:col>
      <xdr:colOff>38100</xdr:colOff>
      <xdr:row>77</xdr:row>
      <xdr:rowOff>7620</xdr:rowOff>
    </xdr:to>
    <xdr:sp macro="" textlink="">
      <xdr:nvSpPr>
        <xdr:cNvPr id="186" name="フローチャート: 判断 185"/>
        <xdr:cNvSpPr/>
      </xdr:nvSpPr>
      <xdr:spPr>
        <a:xfrm>
          <a:off x="1079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24147</xdr:rowOff>
    </xdr:from>
    <xdr:ext cx="599010" cy="259045"/>
    <xdr:sp macro="" textlink="">
      <xdr:nvSpPr>
        <xdr:cNvPr id="187" name="テキスト ボックス 186"/>
        <xdr:cNvSpPr txBox="1"/>
      </xdr:nvSpPr>
      <xdr:spPr>
        <a:xfrm>
          <a:off x="830795" y="12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86797</xdr:rowOff>
    </xdr:from>
    <xdr:to>
      <xdr:col>24</xdr:col>
      <xdr:colOff>114300</xdr:colOff>
      <xdr:row>76</xdr:row>
      <xdr:rowOff>16948</xdr:rowOff>
    </xdr:to>
    <xdr:sp macro="" textlink="">
      <xdr:nvSpPr>
        <xdr:cNvPr id="193" name="楕円 192"/>
        <xdr:cNvSpPr/>
      </xdr:nvSpPr>
      <xdr:spPr>
        <a:xfrm>
          <a:off x="4584700" y="129455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65224</xdr:rowOff>
    </xdr:from>
    <xdr:ext cx="599010" cy="259045"/>
    <xdr:sp macro="" textlink="">
      <xdr:nvSpPr>
        <xdr:cNvPr id="194" name="民生費該当値テキスト"/>
        <xdr:cNvSpPr txBox="1"/>
      </xdr:nvSpPr>
      <xdr:spPr>
        <a:xfrm>
          <a:off x="4686300" y="1292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151696</xdr:rowOff>
    </xdr:from>
    <xdr:to>
      <xdr:col>20</xdr:col>
      <xdr:colOff>38100</xdr:colOff>
      <xdr:row>77</xdr:row>
      <xdr:rowOff>81846</xdr:rowOff>
    </xdr:to>
    <xdr:sp macro="" textlink="">
      <xdr:nvSpPr>
        <xdr:cNvPr id="195" name="楕円 194"/>
        <xdr:cNvSpPr/>
      </xdr:nvSpPr>
      <xdr:spPr>
        <a:xfrm>
          <a:off x="3746500" y="1318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72973</xdr:rowOff>
    </xdr:from>
    <xdr:ext cx="599010" cy="259045"/>
    <xdr:sp macro="" textlink="">
      <xdr:nvSpPr>
        <xdr:cNvPr id="196" name="テキスト ボックス 195"/>
        <xdr:cNvSpPr txBox="1"/>
      </xdr:nvSpPr>
      <xdr:spPr>
        <a:xfrm>
          <a:off x="3497795" y="1327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75214</xdr:rowOff>
    </xdr:from>
    <xdr:to>
      <xdr:col>15</xdr:col>
      <xdr:colOff>101600</xdr:colOff>
      <xdr:row>78</xdr:row>
      <xdr:rowOff>5364</xdr:rowOff>
    </xdr:to>
    <xdr:sp macro="" textlink="">
      <xdr:nvSpPr>
        <xdr:cNvPr id="197" name="楕円 196"/>
        <xdr:cNvSpPr/>
      </xdr:nvSpPr>
      <xdr:spPr>
        <a:xfrm>
          <a:off x="2857500" y="1327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167941</xdr:rowOff>
    </xdr:from>
    <xdr:ext cx="599010" cy="259045"/>
    <xdr:sp macro="" textlink="">
      <xdr:nvSpPr>
        <xdr:cNvPr id="198" name="テキスト ボックス 197"/>
        <xdr:cNvSpPr txBox="1"/>
      </xdr:nvSpPr>
      <xdr:spPr>
        <a:xfrm>
          <a:off x="2608795" y="1336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141821</xdr:rowOff>
    </xdr:from>
    <xdr:to>
      <xdr:col>10</xdr:col>
      <xdr:colOff>165100</xdr:colOff>
      <xdr:row>78</xdr:row>
      <xdr:rowOff>71971</xdr:rowOff>
    </xdr:to>
    <xdr:sp macro="" textlink="">
      <xdr:nvSpPr>
        <xdr:cNvPr id="199" name="楕円 198"/>
        <xdr:cNvSpPr/>
      </xdr:nvSpPr>
      <xdr:spPr>
        <a:xfrm>
          <a:off x="1968500" y="1334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63098</xdr:rowOff>
    </xdr:from>
    <xdr:ext cx="599010" cy="259045"/>
    <xdr:sp macro="" textlink="">
      <xdr:nvSpPr>
        <xdr:cNvPr id="200" name="テキスト ボックス 199"/>
        <xdr:cNvSpPr txBox="1"/>
      </xdr:nvSpPr>
      <xdr:spPr>
        <a:xfrm>
          <a:off x="1719795" y="13436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157838</xdr:rowOff>
    </xdr:from>
    <xdr:to>
      <xdr:col>6</xdr:col>
      <xdr:colOff>38100</xdr:colOff>
      <xdr:row>78</xdr:row>
      <xdr:rowOff>87988</xdr:rowOff>
    </xdr:to>
    <xdr:sp macro="" textlink="">
      <xdr:nvSpPr>
        <xdr:cNvPr id="201" name="楕円 200"/>
        <xdr:cNvSpPr/>
      </xdr:nvSpPr>
      <xdr:spPr>
        <a:xfrm>
          <a:off x="1079500" y="1335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79115</xdr:rowOff>
    </xdr:from>
    <xdr:ext cx="599010" cy="259045"/>
    <xdr:sp macro="" textlink="">
      <xdr:nvSpPr>
        <xdr:cNvPr id="202" name="テキスト ボックス 201"/>
        <xdr:cNvSpPr txBox="1"/>
      </xdr:nvSpPr>
      <xdr:spPr>
        <a:xfrm>
          <a:off x="830795" y="1345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146841</xdr:rowOff>
    </xdr:from>
    <xdr:to>
      <xdr:col>24</xdr:col>
      <xdr:colOff>63500</xdr:colOff>
      <xdr:row>98</xdr:row>
      <xdr:rowOff>15128</xdr:rowOff>
    </xdr:to>
    <xdr:cxnSp macro="">
      <xdr:nvCxnSpPr>
        <xdr:cNvPr id="231" name="直線コネクタ 230"/>
        <xdr:cNvCxnSpPr/>
      </xdr:nvCxnSpPr>
      <xdr:spPr>
        <a:xfrm flipV="1">
          <a:off x="3797300" y="16777491"/>
          <a:ext cx="838200" cy="3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132861</xdr:rowOff>
    </xdr:from>
    <xdr:ext cx="534377" cy="259045"/>
    <xdr:sp macro="" textlink="">
      <xdr:nvSpPr>
        <xdr:cNvPr id="232" name="衛生費平均値テキスト"/>
        <xdr:cNvSpPr txBox="1"/>
      </xdr:nvSpPr>
      <xdr:spPr>
        <a:xfrm>
          <a:off x="4686300" y="16249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15128</xdr:rowOff>
    </xdr:from>
    <xdr:to>
      <xdr:col>19</xdr:col>
      <xdr:colOff>177800</xdr:colOff>
      <xdr:row>98</xdr:row>
      <xdr:rowOff>45700</xdr:rowOff>
    </xdr:to>
    <xdr:cxnSp macro="">
      <xdr:nvCxnSpPr>
        <xdr:cNvPr id="234" name="直線コネクタ 233"/>
        <xdr:cNvCxnSpPr/>
      </xdr:nvCxnSpPr>
      <xdr:spPr>
        <a:xfrm flipV="1">
          <a:off x="2908300" y="16817228"/>
          <a:ext cx="889000" cy="3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101429</xdr:rowOff>
    </xdr:from>
    <xdr:ext cx="534377" cy="259045"/>
    <xdr:sp macro="" textlink="">
      <xdr:nvSpPr>
        <xdr:cNvPr id="236" name="テキスト ボックス 235"/>
        <xdr:cNvSpPr txBox="1"/>
      </xdr:nvSpPr>
      <xdr:spPr>
        <a:xfrm>
          <a:off x="3530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40129</xdr:rowOff>
    </xdr:from>
    <xdr:to>
      <xdr:col>15</xdr:col>
      <xdr:colOff>50800</xdr:colOff>
      <xdr:row>98</xdr:row>
      <xdr:rowOff>45700</xdr:rowOff>
    </xdr:to>
    <xdr:cxnSp macro="">
      <xdr:nvCxnSpPr>
        <xdr:cNvPr id="237" name="直線コネクタ 236"/>
        <xdr:cNvCxnSpPr/>
      </xdr:nvCxnSpPr>
      <xdr:spPr>
        <a:xfrm>
          <a:off x="2019300" y="16842229"/>
          <a:ext cx="889000" cy="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16464</xdr:rowOff>
    </xdr:from>
    <xdr:to>
      <xdr:col>15</xdr:col>
      <xdr:colOff>101600</xdr:colOff>
      <xdr:row>96</xdr:row>
      <xdr:rowOff>118064</xdr:rowOff>
    </xdr:to>
    <xdr:sp macro="" textlink="">
      <xdr:nvSpPr>
        <xdr:cNvPr id="238" name="フローチャート: 判断 237"/>
        <xdr:cNvSpPr/>
      </xdr:nvSpPr>
      <xdr:spPr>
        <a:xfrm>
          <a:off x="2857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134591</xdr:rowOff>
    </xdr:from>
    <xdr:ext cx="534377" cy="259045"/>
    <xdr:sp macro="" textlink="">
      <xdr:nvSpPr>
        <xdr:cNvPr id="239" name="テキスト ボックス 238"/>
        <xdr:cNvSpPr txBox="1"/>
      </xdr:nvSpPr>
      <xdr:spPr>
        <a:xfrm>
          <a:off x="2641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22078</xdr:rowOff>
    </xdr:from>
    <xdr:to>
      <xdr:col>10</xdr:col>
      <xdr:colOff>114300</xdr:colOff>
      <xdr:row>98</xdr:row>
      <xdr:rowOff>40129</xdr:rowOff>
    </xdr:to>
    <xdr:cxnSp macro="">
      <xdr:nvCxnSpPr>
        <xdr:cNvPr id="240" name="直線コネクタ 239"/>
        <xdr:cNvCxnSpPr/>
      </xdr:nvCxnSpPr>
      <xdr:spPr>
        <a:xfrm>
          <a:off x="1130300" y="16824178"/>
          <a:ext cx="889000" cy="1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57345</xdr:rowOff>
    </xdr:from>
    <xdr:to>
      <xdr:col>10</xdr:col>
      <xdr:colOff>165100</xdr:colOff>
      <xdr:row>96</xdr:row>
      <xdr:rowOff>158945</xdr:rowOff>
    </xdr:to>
    <xdr:sp macro="" textlink="">
      <xdr:nvSpPr>
        <xdr:cNvPr id="241" name="フローチャート: 判断 240"/>
        <xdr:cNvSpPr/>
      </xdr:nvSpPr>
      <xdr:spPr>
        <a:xfrm>
          <a:off x="1968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4022</xdr:rowOff>
    </xdr:from>
    <xdr:ext cx="534377" cy="259045"/>
    <xdr:sp macro="" textlink="">
      <xdr:nvSpPr>
        <xdr:cNvPr id="242" name="テキスト ボックス 241"/>
        <xdr:cNvSpPr txBox="1"/>
      </xdr:nvSpPr>
      <xdr:spPr>
        <a:xfrm>
          <a:off x="1752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40010</xdr:rowOff>
    </xdr:from>
    <xdr:to>
      <xdr:col>6</xdr:col>
      <xdr:colOff>38100</xdr:colOff>
      <xdr:row>96</xdr:row>
      <xdr:rowOff>141610</xdr:rowOff>
    </xdr:to>
    <xdr:sp macro="" textlink="">
      <xdr:nvSpPr>
        <xdr:cNvPr id="243" name="フローチャート: 判断 242"/>
        <xdr:cNvSpPr/>
      </xdr:nvSpPr>
      <xdr:spPr>
        <a:xfrm>
          <a:off x="1079500" y="164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158137</xdr:rowOff>
    </xdr:from>
    <xdr:ext cx="534377" cy="259045"/>
    <xdr:sp macro="" textlink="">
      <xdr:nvSpPr>
        <xdr:cNvPr id="244" name="テキスト ボックス 243"/>
        <xdr:cNvSpPr txBox="1"/>
      </xdr:nvSpPr>
      <xdr:spPr>
        <a:xfrm>
          <a:off x="863111" y="162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96041</xdr:rowOff>
    </xdr:from>
    <xdr:to>
      <xdr:col>24</xdr:col>
      <xdr:colOff>114300</xdr:colOff>
      <xdr:row>98</xdr:row>
      <xdr:rowOff>26191</xdr:rowOff>
    </xdr:to>
    <xdr:sp macro="" textlink="">
      <xdr:nvSpPr>
        <xdr:cNvPr id="250" name="楕円 249"/>
        <xdr:cNvSpPr/>
      </xdr:nvSpPr>
      <xdr:spPr>
        <a:xfrm>
          <a:off x="4584700" y="1672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10968</xdr:rowOff>
    </xdr:from>
    <xdr:ext cx="534377" cy="259045"/>
    <xdr:sp macro="" textlink="">
      <xdr:nvSpPr>
        <xdr:cNvPr id="251" name="衛生費該当値テキスト"/>
        <xdr:cNvSpPr txBox="1"/>
      </xdr:nvSpPr>
      <xdr:spPr>
        <a:xfrm>
          <a:off x="4686300" y="1664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135778</xdr:rowOff>
    </xdr:from>
    <xdr:to>
      <xdr:col>20</xdr:col>
      <xdr:colOff>38100</xdr:colOff>
      <xdr:row>98</xdr:row>
      <xdr:rowOff>65928</xdr:rowOff>
    </xdr:to>
    <xdr:sp macro="" textlink="">
      <xdr:nvSpPr>
        <xdr:cNvPr id="252" name="楕円 251"/>
        <xdr:cNvSpPr/>
      </xdr:nvSpPr>
      <xdr:spPr>
        <a:xfrm>
          <a:off x="3746500" y="1676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57055</xdr:rowOff>
    </xdr:from>
    <xdr:ext cx="534377" cy="259045"/>
    <xdr:sp macro="" textlink="">
      <xdr:nvSpPr>
        <xdr:cNvPr id="253" name="テキスト ボックス 252"/>
        <xdr:cNvSpPr txBox="1"/>
      </xdr:nvSpPr>
      <xdr:spPr>
        <a:xfrm>
          <a:off x="3530111" y="1685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166350</xdr:rowOff>
    </xdr:from>
    <xdr:to>
      <xdr:col>15</xdr:col>
      <xdr:colOff>101600</xdr:colOff>
      <xdr:row>98</xdr:row>
      <xdr:rowOff>96500</xdr:rowOff>
    </xdr:to>
    <xdr:sp macro="" textlink="">
      <xdr:nvSpPr>
        <xdr:cNvPr id="254" name="楕円 253"/>
        <xdr:cNvSpPr/>
      </xdr:nvSpPr>
      <xdr:spPr>
        <a:xfrm>
          <a:off x="2857500" y="167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87627</xdr:rowOff>
    </xdr:from>
    <xdr:ext cx="534377" cy="259045"/>
    <xdr:sp macro="" textlink="">
      <xdr:nvSpPr>
        <xdr:cNvPr id="255" name="テキスト ボックス 254"/>
        <xdr:cNvSpPr txBox="1"/>
      </xdr:nvSpPr>
      <xdr:spPr>
        <a:xfrm>
          <a:off x="2641111" y="168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160779</xdr:rowOff>
    </xdr:from>
    <xdr:to>
      <xdr:col>10</xdr:col>
      <xdr:colOff>165100</xdr:colOff>
      <xdr:row>98</xdr:row>
      <xdr:rowOff>90929</xdr:rowOff>
    </xdr:to>
    <xdr:sp macro="" textlink="">
      <xdr:nvSpPr>
        <xdr:cNvPr id="256" name="楕円 255"/>
        <xdr:cNvSpPr/>
      </xdr:nvSpPr>
      <xdr:spPr>
        <a:xfrm>
          <a:off x="1968500" y="1679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82056</xdr:rowOff>
    </xdr:from>
    <xdr:ext cx="534377" cy="259045"/>
    <xdr:sp macro="" textlink="">
      <xdr:nvSpPr>
        <xdr:cNvPr id="257" name="テキスト ボックス 256"/>
        <xdr:cNvSpPr txBox="1"/>
      </xdr:nvSpPr>
      <xdr:spPr>
        <a:xfrm>
          <a:off x="1752111" y="1688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142728</xdr:rowOff>
    </xdr:from>
    <xdr:to>
      <xdr:col>6</xdr:col>
      <xdr:colOff>38100</xdr:colOff>
      <xdr:row>98</xdr:row>
      <xdr:rowOff>72878</xdr:rowOff>
    </xdr:to>
    <xdr:sp macro="" textlink="">
      <xdr:nvSpPr>
        <xdr:cNvPr id="258" name="楕円 257"/>
        <xdr:cNvSpPr/>
      </xdr:nvSpPr>
      <xdr:spPr>
        <a:xfrm>
          <a:off x="1079500" y="1677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64005</xdr:rowOff>
    </xdr:from>
    <xdr:ext cx="534377" cy="259045"/>
    <xdr:sp macro="" textlink="">
      <xdr:nvSpPr>
        <xdr:cNvPr id="259" name="テキスト ボックス 258"/>
        <xdr:cNvSpPr txBox="1"/>
      </xdr:nvSpPr>
      <xdr:spPr>
        <a:xfrm>
          <a:off x="863111" y="1686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82550</xdr:rowOff>
    </xdr:from>
    <xdr:to>
      <xdr:col>55</xdr:col>
      <xdr:colOff>0</xdr:colOff>
      <xdr:row>38</xdr:row>
      <xdr:rowOff>83921</xdr:rowOff>
    </xdr:to>
    <xdr:cxnSp macro="">
      <xdr:nvCxnSpPr>
        <xdr:cNvPr id="286" name="直線コネクタ 285"/>
        <xdr:cNvCxnSpPr/>
      </xdr:nvCxnSpPr>
      <xdr:spPr>
        <a:xfrm flipV="1">
          <a:off x="9639300" y="6597650"/>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93489</xdr:rowOff>
    </xdr:from>
    <xdr:ext cx="378565" cy="259045"/>
    <xdr:sp macro="" textlink="">
      <xdr:nvSpPr>
        <xdr:cNvPr id="287" name="労働費平均値テキスト"/>
        <xdr:cNvSpPr txBox="1"/>
      </xdr:nvSpPr>
      <xdr:spPr>
        <a:xfrm>
          <a:off x="10528300" y="6265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83921</xdr:rowOff>
    </xdr:from>
    <xdr:to>
      <xdr:col>50</xdr:col>
      <xdr:colOff>114300</xdr:colOff>
      <xdr:row>38</xdr:row>
      <xdr:rowOff>84379</xdr:rowOff>
    </xdr:to>
    <xdr:cxnSp macro="">
      <xdr:nvCxnSpPr>
        <xdr:cNvPr id="289" name="直線コネクタ 288"/>
        <xdr:cNvCxnSpPr/>
      </xdr:nvCxnSpPr>
      <xdr:spPr>
        <a:xfrm flipV="1">
          <a:off x="8750300" y="659902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91" name="テキスト ボックス 290"/>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84379</xdr:rowOff>
    </xdr:from>
    <xdr:to>
      <xdr:col>45</xdr:col>
      <xdr:colOff>177800</xdr:colOff>
      <xdr:row>38</xdr:row>
      <xdr:rowOff>84379</xdr:rowOff>
    </xdr:to>
    <xdr:cxnSp macro="">
      <xdr:nvCxnSpPr>
        <xdr:cNvPr id="292" name="直線コネクタ 291"/>
        <xdr:cNvCxnSpPr/>
      </xdr:nvCxnSpPr>
      <xdr:spPr>
        <a:xfrm>
          <a:off x="7861300" y="65994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3" name="フローチャート: 判断 292"/>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4" name="テキスト ボックス 293"/>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83921</xdr:rowOff>
    </xdr:from>
    <xdr:to>
      <xdr:col>41</xdr:col>
      <xdr:colOff>50800</xdr:colOff>
      <xdr:row>38</xdr:row>
      <xdr:rowOff>84379</xdr:rowOff>
    </xdr:to>
    <xdr:cxnSp macro="">
      <xdr:nvCxnSpPr>
        <xdr:cNvPr id="295" name="直線コネクタ 294"/>
        <xdr:cNvCxnSpPr/>
      </xdr:nvCxnSpPr>
      <xdr:spPr>
        <a:xfrm>
          <a:off x="6972300" y="659902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6" name="フローチャート: 判断 295"/>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25061</xdr:rowOff>
    </xdr:from>
    <xdr:ext cx="378565" cy="259045"/>
    <xdr:sp macro="" textlink="">
      <xdr:nvSpPr>
        <xdr:cNvPr id="297" name="テキスト ボックス 296"/>
        <xdr:cNvSpPr txBox="1"/>
      </xdr:nvSpPr>
      <xdr:spPr>
        <a:xfrm>
          <a:off x="7672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298" name="フローチャート: 判断 297"/>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164508</xdr:rowOff>
    </xdr:from>
    <xdr:ext cx="378565" cy="259045"/>
    <xdr:sp macro="" textlink="">
      <xdr:nvSpPr>
        <xdr:cNvPr id="299" name="テキスト ボックス 298"/>
        <xdr:cNvSpPr txBox="1"/>
      </xdr:nvSpPr>
      <xdr:spPr>
        <a:xfrm>
          <a:off x="6783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31750</xdr:rowOff>
    </xdr:from>
    <xdr:to>
      <xdr:col>55</xdr:col>
      <xdr:colOff>50800</xdr:colOff>
      <xdr:row>38</xdr:row>
      <xdr:rowOff>133350</xdr:rowOff>
    </xdr:to>
    <xdr:sp macro="" textlink="">
      <xdr:nvSpPr>
        <xdr:cNvPr id="305" name="楕円 304"/>
        <xdr:cNvSpPr/>
      </xdr:nvSpPr>
      <xdr:spPr>
        <a:xfrm>
          <a:off x="104267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118127</xdr:rowOff>
    </xdr:from>
    <xdr:ext cx="378565" cy="259045"/>
    <xdr:sp macro="" textlink="">
      <xdr:nvSpPr>
        <xdr:cNvPr id="306" name="労働費該当値テキスト"/>
        <xdr:cNvSpPr txBox="1"/>
      </xdr:nvSpPr>
      <xdr:spPr>
        <a:xfrm>
          <a:off x="10528300" y="6461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33121</xdr:rowOff>
    </xdr:from>
    <xdr:to>
      <xdr:col>50</xdr:col>
      <xdr:colOff>165100</xdr:colOff>
      <xdr:row>38</xdr:row>
      <xdr:rowOff>134721</xdr:rowOff>
    </xdr:to>
    <xdr:sp macro="" textlink="">
      <xdr:nvSpPr>
        <xdr:cNvPr id="307" name="楕円 306"/>
        <xdr:cNvSpPr/>
      </xdr:nvSpPr>
      <xdr:spPr>
        <a:xfrm>
          <a:off x="9588500" y="65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125848</xdr:rowOff>
    </xdr:from>
    <xdr:ext cx="378565" cy="259045"/>
    <xdr:sp macro="" textlink="">
      <xdr:nvSpPr>
        <xdr:cNvPr id="308" name="テキスト ボックス 307"/>
        <xdr:cNvSpPr txBox="1"/>
      </xdr:nvSpPr>
      <xdr:spPr>
        <a:xfrm>
          <a:off x="9450017" y="6640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33579</xdr:rowOff>
    </xdr:from>
    <xdr:to>
      <xdr:col>46</xdr:col>
      <xdr:colOff>38100</xdr:colOff>
      <xdr:row>38</xdr:row>
      <xdr:rowOff>135179</xdr:rowOff>
    </xdr:to>
    <xdr:sp macro="" textlink="">
      <xdr:nvSpPr>
        <xdr:cNvPr id="309" name="楕円 308"/>
        <xdr:cNvSpPr/>
      </xdr:nvSpPr>
      <xdr:spPr>
        <a:xfrm>
          <a:off x="8699500" y="654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126306</xdr:rowOff>
    </xdr:from>
    <xdr:ext cx="378565" cy="259045"/>
    <xdr:sp macro="" textlink="">
      <xdr:nvSpPr>
        <xdr:cNvPr id="310" name="テキスト ボックス 309"/>
        <xdr:cNvSpPr txBox="1"/>
      </xdr:nvSpPr>
      <xdr:spPr>
        <a:xfrm>
          <a:off x="8561017" y="66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33579</xdr:rowOff>
    </xdr:from>
    <xdr:to>
      <xdr:col>41</xdr:col>
      <xdr:colOff>101600</xdr:colOff>
      <xdr:row>38</xdr:row>
      <xdr:rowOff>135179</xdr:rowOff>
    </xdr:to>
    <xdr:sp macro="" textlink="">
      <xdr:nvSpPr>
        <xdr:cNvPr id="311" name="楕円 310"/>
        <xdr:cNvSpPr/>
      </xdr:nvSpPr>
      <xdr:spPr>
        <a:xfrm>
          <a:off x="7810500" y="654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126306</xdr:rowOff>
    </xdr:from>
    <xdr:ext cx="378565" cy="259045"/>
    <xdr:sp macro="" textlink="">
      <xdr:nvSpPr>
        <xdr:cNvPr id="312" name="テキスト ボックス 311"/>
        <xdr:cNvSpPr txBox="1"/>
      </xdr:nvSpPr>
      <xdr:spPr>
        <a:xfrm>
          <a:off x="7672017" y="66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33121</xdr:rowOff>
    </xdr:from>
    <xdr:to>
      <xdr:col>36</xdr:col>
      <xdr:colOff>165100</xdr:colOff>
      <xdr:row>38</xdr:row>
      <xdr:rowOff>134721</xdr:rowOff>
    </xdr:to>
    <xdr:sp macro="" textlink="">
      <xdr:nvSpPr>
        <xdr:cNvPr id="313" name="楕円 312"/>
        <xdr:cNvSpPr/>
      </xdr:nvSpPr>
      <xdr:spPr>
        <a:xfrm>
          <a:off x="6921500" y="65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125848</xdr:rowOff>
    </xdr:from>
    <xdr:ext cx="378565" cy="259045"/>
    <xdr:sp macro="" textlink="">
      <xdr:nvSpPr>
        <xdr:cNvPr id="314" name="テキスト ボックス 313"/>
        <xdr:cNvSpPr txBox="1"/>
      </xdr:nvSpPr>
      <xdr:spPr>
        <a:xfrm>
          <a:off x="6783017" y="6640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91785</xdr:rowOff>
    </xdr:from>
    <xdr:to>
      <xdr:col>55</xdr:col>
      <xdr:colOff>0</xdr:colOff>
      <xdr:row>58</xdr:row>
      <xdr:rowOff>103220</xdr:rowOff>
    </xdr:to>
    <xdr:cxnSp macro="">
      <xdr:nvCxnSpPr>
        <xdr:cNvPr id="341" name="直線コネクタ 340"/>
        <xdr:cNvCxnSpPr/>
      </xdr:nvCxnSpPr>
      <xdr:spPr>
        <a:xfrm>
          <a:off x="9639300" y="10035885"/>
          <a:ext cx="838200" cy="1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18576</xdr:rowOff>
    </xdr:from>
    <xdr:ext cx="534377" cy="259045"/>
    <xdr:sp macro="" textlink="">
      <xdr:nvSpPr>
        <xdr:cNvPr id="342" name="農林水産業費平均値テキスト"/>
        <xdr:cNvSpPr txBox="1"/>
      </xdr:nvSpPr>
      <xdr:spPr>
        <a:xfrm>
          <a:off x="10528300" y="9619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91785</xdr:rowOff>
    </xdr:from>
    <xdr:to>
      <xdr:col>50</xdr:col>
      <xdr:colOff>114300</xdr:colOff>
      <xdr:row>58</xdr:row>
      <xdr:rowOff>103842</xdr:rowOff>
    </xdr:to>
    <xdr:cxnSp macro="">
      <xdr:nvCxnSpPr>
        <xdr:cNvPr id="344" name="直線コネクタ 343"/>
        <xdr:cNvCxnSpPr/>
      </xdr:nvCxnSpPr>
      <xdr:spPr>
        <a:xfrm flipV="1">
          <a:off x="8750300" y="10035885"/>
          <a:ext cx="889000" cy="1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5" name="フローチャート: 判断 344"/>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131136</xdr:rowOff>
    </xdr:from>
    <xdr:ext cx="534377" cy="259045"/>
    <xdr:sp macro="" textlink="">
      <xdr:nvSpPr>
        <xdr:cNvPr id="346" name="テキスト ボックス 345"/>
        <xdr:cNvSpPr txBox="1"/>
      </xdr:nvSpPr>
      <xdr:spPr>
        <a:xfrm>
          <a:off x="9372111" y="95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83451</xdr:rowOff>
    </xdr:from>
    <xdr:to>
      <xdr:col>45</xdr:col>
      <xdr:colOff>177800</xdr:colOff>
      <xdr:row>58</xdr:row>
      <xdr:rowOff>103842</xdr:rowOff>
    </xdr:to>
    <xdr:cxnSp macro="">
      <xdr:nvCxnSpPr>
        <xdr:cNvPr id="347" name="直線コネクタ 346"/>
        <xdr:cNvCxnSpPr/>
      </xdr:nvCxnSpPr>
      <xdr:spPr>
        <a:xfrm>
          <a:off x="7861300" y="10027551"/>
          <a:ext cx="8890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48" name="フローチャート: 判断 347"/>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141931</xdr:rowOff>
    </xdr:from>
    <xdr:ext cx="534377" cy="259045"/>
    <xdr:sp macro="" textlink="">
      <xdr:nvSpPr>
        <xdr:cNvPr id="349" name="テキスト ボックス 348"/>
        <xdr:cNvSpPr txBox="1"/>
      </xdr:nvSpPr>
      <xdr:spPr>
        <a:xfrm>
          <a:off x="8483111" y="95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83451</xdr:rowOff>
    </xdr:from>
    <xdr:to>
      <xdr:col>41</xdr:col>
      <xdr:colOff>50800</xdr:colOff>
      <xdr:row>58</xdr:row>
      <xdr:rowOff>84210</xdr:rowOff>
    </xdr:to>
    <xdr:cxnSp macro="">
      <xdr:nvCxnSpPr>
        <xdr:cNvPr id="350" name="直線コネクタ 349"/>
        <xdr:cNvCxnSpPr/>
      </xdr:nvCxnSpPr>
      <xdr:spPr>
        <a:xfrm flipV="1">
          <a:off x="6972300" y="10027551"/>
          <a:ext cx="889000" cy="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51" name="フローチャート: 判断 350"/>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164718</xdr:rowOff>
    </xdr:from>
    <xdr:ext cx="534377" cy="259045"/>
    <xdr:sp macro="" textlink="">
      <xdr:nvSpPr>
        <xdr:cNvPr id="352" name="テキスト ボックス 351"/>
        <xdr:cNvSpPr txBox="1"/>
      </xdr:nvSpPr>
      <xdr:spPr>
        <a:xfrm>
          <a:off x="7594111" y="959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53" name="フローチャート: 判断 352"/>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111696</xdr:rowOff>
    </xdr:from>
    <xdr:ext cx="534377" cy="259045"/>
    <xdr:sp macro="" textlink="">
      <xdr:nvSpPr>
        <xdr:cNvPr id="354" name="テキスト ボックス 353"/>
        <xdr:cNvSpPr txBox="1"/>
      </xdr:nvSpPr>
      <xdr:spPr>
        <a:xfrm>
          <a:off x="6705111" y="954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52420</xdr:rowOff>
    </xdr:from>
    <xdr:to>
      <xdr:col>55</xdr:col>
      <xdr:colOff>50800</xdr:colOff>
      <xdr:row>58</xdr:row>
      <xdr:rowOff>154020</xdr:rowOff>
    </xdr:to>
    <xdr:sp macro="" textlink="">
      <xdr:nvSpPr>
        <xdr:cNvPr id="360" name="楕円 359"/>
        <xdr:cNvSpPr/>
      </xdr:nvSpPr>
      <xdr:spPr>
        <a:xfrm>
          <a:off x="10426700" y="999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138797</xdr:rowOff>
    </xdr:from>
    <xdr:ext cx="469744" cy="259045"/>
    <xdr:sp macro="" textlink="">
      <xdr:nvSpPr>
        <xdr:cNvPr id="361" name="農林水産業費該当値テキスト"/>
        <xdr:cNvSpPr txBox="1"/>
      </xdr:nvSpPr>
      <xdr:spPr>
        <a:xfrm>
          <a:off x="10528300" y="991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40985</xdr:rowOff>
    </xdr:from>
    <xdr:to>
      <xdr:col>50</xdr:col>
      <xdr:colOff>165100</xdr:colOff>
      <xdr:row>58</xdr:row>
      <xdr:rowOff>142585</xdr:rowOff>
    </xdr:to>
    <xdr:sp macro="" textlink="">
      <xdr:nvSpPr>
        <xdr:cNvPr id="362" name="楕円 361"/>
        <xdr:cNvSpPr/>
      </xdr:nvSpPr>
      <xdr:spPr>
        <a:xfrm>
          <a:off x="9588500" y="99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133712</xdr:rowOff>
    </xdr:from>
    <xdr:ext cx="534377" cy="259045"/>
    <xdr:sp macro="" textlink="">
      <xdr:nvSpPr>
        <xdr:cNvPr id="363" name="テキスト ボックス 362"/>
        <xdr:cNvSpPr txBox="1"/>
      </xdr:nvSpPr>
      <xdr:spPr>
        <a:xfrm>
          <a:off x="9372111" y="1007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53042</xdr:rowOff>
    </xdr:from>
    <xdr:to>
      <xdr:col>46</xdr:col>
      <xdr:colOff>38100</xdr:colOff>
      <xdr:row>58</xdr:row>
      <xdr:rowOff>154642</xdr:rowOff>
    </xdr:to>
    <xdr:sp macro="" textlink="">
      <xdr:nvSpPr>
        <xdr:cNvPr id="364" name="楕円 363"/>
        <xdr:cNvSpPr/>
      </xdr:nvSpPr>
      <xdr:spPr>
        <a:xfrm>
          <a:off x="8699500" y="99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145769</xdr:rowOff>
    </xdr:from>
    <xdr:ext cx="469744" cy="259045"/>
    <xdr:sp macro="" textlink="">
      <xdr:nvSpPr>
        <xdr:cNvPr id="365" name="テキスト ボックス 364"/>
        <xdr:cNvSpPr txBox="1"/>
      </xdr:nvSpPr>
      <xdr:spPr>
        <a:xfrm>
          <a:off x="8515428" y="1008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32651</xdr:rowOff>
    </xdr:from>
    <xdr:to>
      <xdr:col>41</xdr:col>
      <xdr:colOff>101600</xdr:colOff>
      <xdr:row>58</xdr:row>
      <xdr:rowOff>134251</xdr:rowOff>
    </xdr:to>
    <xdr:sp macro="" textlink="">
      <xdr:nvSpPr>
        <xdr:cNvPr id="366" name="楕円 365"/>
        <xdr:cNvSpPr/>
      </xdr:nvSpPr>
      <xdr:spPr>
        <a:xfrm>
          <a:off x="7810500" y="997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125378</xdr:rowOff>
    </xdr:from>
    <xdr:ext cx="534377" cy="259045"/>
    <xdr:sp macro="" textlink="">
      <xdr:nvSpPr>
        <xdr:cNvPr id="367" name="テキスト ボックス 366"/>
        <xdr:cNvSpPr txBox="1"/>
      </xdr:nvSpPr>
      <xdr:spPr>
        <a:xfrm>
          <a:off x="7594111" y="1006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33410</xdr:rowOff>
    </xdr:from>
    <xdr:to>
      <xdr:col>36</xdr:col>
      <xdr:colOff>165100</xdr:colOff>
      <xdr:row>58</xdr:row>
      <xdr:rowOff>135010</xdr:rowOff>
    </xdr:to>
    <xdr:sp macro="" textlink="">
      <xdr:nvSpPr>
        <xdr:cNvPr id="368" name="楕円 367"/>
        <xdr:cNvSpPr/>
      </xdr:nvSpPr>
      <xdr:spPr>
        <a:xfrm>
          <a:off x="6921500" y="997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126137</xdr:rowOff>
    </xdr:from>
    <xdr:ext cx="534377" cy="259045"/>
    <xdr:sp macro="" textlink="">
      <xdr:nvSpPr>
        <xdr:cNvPr id="369" name="テキスト ボックス 368"/>
        <xdr:cNvSpPr txBox="1"/>
      </xdr:nvSpPr>
      <xdr:spPr>
        <a:xfrm>
          <a:off x="6705111" y="1007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1465</xdr:rowOff>
    </xdr:from>
    <xdr:to>
      <xdr:col>55</xdr:col>
      <xdr:colOff>0</xdr:colOff>
      <xdr:row>79</xdr:row>
      <xdr:rowOff>31854</xdr:rowOff>
    </xdr:to>
    <xdr:cxnSp macro="">
      <xdr:nvCxnSpPr>
        <xdr:cNvPr id="398" name="直線コネクタ 397"/>
        <xdr:cNvCxnSpPr/>
      </xdr:nvCxnSpPr>
      <xdr:spPr>
        <a:xfrm>
          <a:off x="9639300" y="13546015"/>
          <a:ext cx="838200" cy="3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111610</xdr:rowOff>
    </xdr:from>
    <xdr:ext cx="534377" cy="259045"/>
    <xdr:sp macro="" textlink="">
      <xdr:nvSpPr>
        <xdr:cNvPr id="399" name="商工費平均値テキスト"/>
        <xdr:cNvSpPr txBox="1"/>
      </xdr:nvSpPr>
      <xdr:spPr>
        <a:xfrm>
          <a:off x="10528300" y="13141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1465</xdr:rowOff>
    </xdr:from>
    <xdr:to>
      <xdr:col>50</xdr:col>
      <xdr:colOff>114300</xdr:colOff>
      <xdr:row>79</xdr:row>
      <xdr:rowOff>37547</xdr:rowOff>
    </xdr:to>
    <xdr:cxnSp macro="">
      <xdr:nvCxnSpPr>
        <xdr:cNvPr id="401" name="直線コネクタ 400"/>
        <xdr:cNvCxnSpPr/>
      </xdr:nvCxnSpPr>
      <xdr:spPr>
        <a:xfrm flipV="1">
          <a:off x="8750300" y="13546015"/>
          <a:ext cx="889000" cy="3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2" name="フローチャート: 判断 401"/>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42710</xdr:rowOff>
    </xdr:from>
    <xdr:ext cx="534377" cy="259045"/>
    <xdr:sp macro="" textlink="">
      <xdr:nvSpPr>
        <xdr:cNvPr id="403" name="テキスト ボックス 402"/>
        <xdr:cNvSpPr txBox="1"/>
      </xdr:nvSpPr>
      <xdr:spPr>
        <a:xfrm>
          <a:off x="9372111" y="130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34803</xdr:rowOff>
    </xdr:from>
    <xdr:to>
      <xdr:col>45</xdr:col>
      <xdr:colOff>177800</xdr:colOff>
      <xdr:row>79</xdr:row>
      <xdr:rowOff>37547</xdr:rowOff>
    </xdr:to>
    <xdr:cxnSp macro="">
      <xdr:nvCxnSpPr>
        <xdr:cNvPr id="404" name="直線コネクタ 403"/>
        <xdr:cNvCxnSpPr/>
      </xdr:nvCxnSpPr>
      <xdr:spPr>
        <a:xfrm>
          <a:off x="7861300" y="13579353"/>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5" name="フローチャート: 判断 404"/>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144482</xdr:rowOff>
    </xdr:from>
    <xdr:ext cx="534377" cy="259045"/>
    <xdr:sp macro="" textlink="">
      <xdr:nvSpPr>
        <xdr:cNvPr id="406" name="テキスト ボックス 405"/>
        <xdr:cNvSpPr txBox="1"/>
      </xdr:nvSpPr>
      <xdr:spPr>
        <a:xfrm>
          <a:off x="8483111" y="1317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34803</xdr:rowOff>
    </xdr:from>
    <xdr:to>
      <xdr:col>41</xdr:col>
      <xdr:colOff>50800</xdr:colOff>
      <xdr:row>79</xdr:row>
      <xdr:rowOff>35161</xdr:rowOff>
    </xdr:to>
    <xdr:cxnSp macro="">
      <xdr:nvCxnSpPr>
        <xdr:cNvPr id="407" name="直線コネクタ 406"/>
        <xdr:cNvCxnSpPr/>
      </xdr:nvCxnSpPr>
      <xdr:spPr>
        <a:xfrm flipV="1">
          <a:off x="6972300" y="13579353"/>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08" name="フローチャート: 判断 407"/>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142372</xdr:rowOff>
    </xdr:from>
    <xdr:ext cx="534377" cy="259045"/>
    <xdr:sp macro="" textlink="">
      <xdr:nvSpPr>
        <xdr:cNvPr id="409" name="テキスト ボックス 408"/>
        <xdr:cNvSpPr txBox="1"/>
      </xdr:nvSpPr>
      <xdr:spPr>
        <a:xfrm>
          <a:off x="7594111" y="131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10" name="フローチャート: 判断 409"/>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120921</xdr:rowOff>
    </xdr:from>
    <xdr:ext cx="534377" cy="259045"/>
    <xdr:sp macro="" textlink="">
      <xdr:nvSpPr>
        <xdr:cNvPr id="411" name="テキスト ボックス 410"/>
        <xdr:cNvSpPr txBox="1"/>
      </xdr:nvSpPr>
      <xdr:spPr>
        <a:xfrm>
          <a:off x="6705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152504</xdr:rowOff>
    </xdr:from>
    <xdr:to>
      <xdr:col>55</xdr:col>
      <xdr:colOff>50800</xdr:colOff>
      <xdr:row>79</xdr:row>
      <xdr:rowOff>82654</xdr:rowOff>
    </xdr:to>
    <xdr:sp macro="" textlink="">
      <xdr:nvSpPr>
        <xdr:cNvPr id="417" name="楕円 416"/>
        <xdr:cNvSpPr/>
      </xdr:nvSpPr>
      <xdr:spPr>
        <a:xfrm>
          <a:off x="10426700" y="1352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67431</xdr:rowOff>
    </xdr:from>
    <xdr:ext cx="469744" cy="259045"/>
    <xdr:sp macro="" textlink="">
      <xdr:nvSpPr>
        <xdr:cNvPr id="418" name="商工費該当値テキスト"/>
        <xdr:cNvSpPr txBox="1"/>
      </xdr:nvSpPr>
      <xdr:spPr>
        <a:xfrm>
          <a:off x="10528300" y="1344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122115</xdr:rowOff>
    </xdr:from>
    <xdr:to>
      <xdr:col>50</xdr:col>
      <xdr:colOff>165100</xdr:colOff>
      <xdr:row>79</xdr:row>
      <xdr:rowOff>52265</xdr:rowOff>
    </xdr:to>
    <xdr:sp macro="" textlink="">
      <xdr:nvSpPr>
        <xdr:cNvPr id="419" name="楕円 418"/>
        <xdr:cNvSpPr/>
      </xdr:nvSpPr>
      <xdr:spPr>
        <a:xfrm>
          <a:off x="9588500" y="1349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43392</xdr:rowOff>
    </xdr:from>
    <xdr:ext cx="469744" cy="259045"/>
    <xdr:sp macro="" textlink="">
      <xdr:nvSpPr>
        <xdr:cNvPr id="420" name="テキスト ボックス 419"/>
        <xdr:cNvSpPr txBox="1"/>
      </xdr:nvSpPr>
      <xdr:spPr>
        <a:xfrm>
          <a:off x="9404428" y="1358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158197</xdr:rowOff>
    </xdr:from>
    <xdr:to>
      <xdr:col>46</xdr:col>
      <xdr:colOff>38100</xdr:colOff>
      <xdr:row>79</xdr:row>
      <xdr:rowOff>88347</xdr:rowOff>
    </xdr:to>
    <xdr:sp macro="" textlink="">
      <xdr:nvSpPr>
        <xdr:cNvPr id="421" name="楕円 420"/>
        <xdr:cNvSpPr/>
      </xdr:nvSpPr>
      <xdr:spPr>
        <a:xfrm>
          <a:off x="8699500" y="1353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79474</xdr:rowOff>
    </xdr:from>
    <xdr:ext cx="378565" cy="259045"/>
    <xdr:sp macro="" textlink="">
      <xdr:nvSpPr>
        <xdr:cNvPr id="422" name="テキスト ボックス 421"/>
        <xdr:cNvSpPr txBox="1"/>
      </xdr:nvSpPr>
      <xdr:spPr>
        <a:xfrm>
          <a:off x="8561017" y="1362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155453</xdr:rowOff>
    </xdr:from>
    <xdr:to>
      <xdr:col>41</xdr:col>
      <xdr:colOff>101600</xdr:colOff>
      <xdr:row>79</xdr:row>
      <xdr:rowOff>85603</xdr:rowOff>
    </xdr:to>
    <xdr:sp macro="" textlink="">
      <xdr:nvSpPr>
        <xdr:cNvPr id="423" name="楕円 422"/>
        <xdr:cNvSpPr/>
      </xdr:nvSpPr>
      <xdr:spPr>
        <a:xfrm>
          <a:off x="7810500" y="1352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76730</xdr:rowOff>
    </xdr:from>
    <xdr:ext cx="469744" cy="259045"/>
    <xdr:sp macro="" textlink="">
      <xdr:nvSpPr>
        <xdr:cNvPr id="424" name="テキスト ボックス 423"/>
        <xdr:cNvSpPr txBox="1"/>
      </xdr:nvSpPr>
      <xdr:spPr>
        <a:xfrm>
          <a:off x="7626428" y="13621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155811</xdr:rowOff>
    </xdr:from>
    <xdr:to>
      <xdr:col>36</xdr:col>
      <xdr:colOff>165100</xdr:colOff>
      <xdr:row>79</xdr:row>
      <xdr:rowOff>85961</xdr:rowOff>
    </xdr:to>
    <xdr:sp macro="" textlink="">
      <xdr:nvSpPr>
        <xdr:cNvPr id="425" name="楕円 424"/>
        <xdr:cNvSpPr/>
      </xdr:nvSpPr>
      <xdr:spPr>
        <a:xfrm>
          <a:off x="6921500" y="1352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77088</xdr:rowOff>
    </xdr:from>
    <xdr:ext cx="469744" cy="259045"/>
    <xdr:sp macro="" textlink="">
      <xdr:nvSpPr>
        <xdr:cNvPr id="426" name="テキスト ボックス 425"/>
        <xdr:cNvSpPr txBox="1"/>
      </xdr:nvSpPr>
      <xdr:spPr>
        <a:xfrm>
          <a:off x="6737428" y="1362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48292</xdr:rowOff>
    </xdr:from>
    <xdr:to>
      <xdr:col>55</xdr:col>
      <xdr:colOff>0</xdr:colOff>
      <xdr:row>98</xdr:row>
      <xdr:rowOff>66162</xdr:rowOff>
    </xdr:to>
    <xdr:cxnSp macro="">
      <xdr:nvCxnSpPr>
        <xdr:cNvPr id="453" name="直線コネクタ 452"/>
        <xdr:cNvCxnSpPr/>
      </xdr:nvCxnSpPr>
      <xdr:spPr>
        <a:xfrm flipV="1">
          <a:off x="9639300" y="16850392"/>
          <a:ext cx="838200" cy="1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67502</xdr:rowOff>
    </xdr:from>
    <xdr:ext cx="534377" cy="259045"/>
    <xdr:sp macro="" textlink="">
      <xdr:nvSpPr>
        <xdr:cNvPr id="454" name="土木費平均値テキスト"/>
        <xdr:cNvSpPr txBox="1"/>
      </xdr:nvSpPr>
      <xdr:spPr>
        <a:xfrm>
          <a:off x="10528300" y="1652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38556</xdr:rowOff>
    </xdr:from>
    <xdr:to>
      <xdr:col>50</xdr:col>
      <xdr:colOff>114300</xdr:colOff>
      <xdr:row>98</xdr:row>
      <xdr:rowOff>66162</xdr:rowOff>
    </xdr:to>
    <xdr:cxnSp macro="">
      <xdr:nvCxnSpPr>
        <xdr:cNvPr id="456" name="直線コネクタ 455"/>
        <xdr:cNvCxnSpPr/>
      </xdr:nvCxnSpPr>
      <xdr:spPr>
        <a:xfrm>
          <a:off x="8750300" y="16840656"/>
          <a:ext cx="889000" cy="2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7" name="フローチャート: 判断 456"/>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170101</xdr:rowOff>
    </xdr:from>
    <xdr:ext cx="534377" cy="259045"/>
    <xdr:sp macro="" textlink="">
      <xdr:nvSpPr>
        <xdr:cNvPr id="458" name="テキスト ボックス 457"/>
        <xdr:cNvSpPr txBox="1"/>
      </xdr:nvSpPr>
      <xdr:spPr>
        <a:xfrm>
          <a:off x="9372111" y="1645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38556</xdr:rowOff>
    </xdr:from>
    <xdr:to>
      <xdr:col>45</xdr:col>
      <xdr:colOff>177800</xdr:colOff>
      <xdr:row>98</xdr:row>
      <xdr:rowOff>45199</xdr:rowOff>
    </xdr:to>
    <xdr:cxnSp macro="">
      <xdr:nvCxnSpPr>
        <xdr:cNvPr id="459" name="直線コネクタ 458"/>
        <xdr:cNvCxnSpPr/>
      </xdr:nvCxnSpPr>
      <xdr:spPr>
        <a:xfrm flipV="1">
          <a:off x="7861300" y="16840656"/>
          <a:ext cx="889000" cy="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60" name="フローチャート: 判断 459"/>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6545</xdr:rowOff>
    </xdr:from>
    <xdr:ext cx="534377" cy="259045"/>
    <xdr:sp macro="" textlink="">
      <xdr:nvSpPr>
        <xdr:cNvPr id="461" name="テキスト ボックス 460"/>
        <xdr:cNvSpPr txBox="1"/>
      </xdr:nvSpPr>
      <xdr:spPr>
        <a:xfrm>
          <a:off x="8483111" y="164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45199</xdr:rowOff>
    </xdr:from>
    <xdr:to>
      <xdr:col>41</xdr:col>
      <xdr:colOff>50800</xdr:colOff>
      <xdr:row>98</xdr:row>
      <xdr:rowOff>55477</xdr:rowOff>
    </xdr:to>
    <xdr:cxnSp macro="">
      <xdr:nvCxnSpPr>
        <xdr:cNvPr id="462" name="直線コネクタ 461"/>
        <xdr:cNvCxnSpPr/>
      </xdr:nvCxnSpPr>
      <xdr:spPr>
        <a:xfrm flipV="1">
          <a:off x="6972300" y="16847299"/>
          <a:ext cx="889000" cy="1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63" name="フローチャート: 判断 462"/>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160537</xdr:rowOff>
    </xdr:from>
    <xdr:ext cx="534377" cy="259045"/>
    <xdr:sp macro="" textlink="">
      <xdr:nvSpPr>
        <xdr:cNvPr id="464" name="テキスト ボックス 463"/>
        <xdr:cNvSpPr txBox="1"/>
      </xdr:nvSpPr>
      <xdr:spPr>
        <a:xfrm>
          <a:off x="7594111" y="164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5" name="フローチャート: 判断 464"/>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27556</xdr:rowOff>
    </xdr:from>
    <xdr:ext cx="534377" cy="259045"/>
    <xdr:sp macro="" textlink="">
      <xdr:nvSpPr>
        <xdr:cNvPr id="466" name="テキスト ボックス 465"/>
        <xdr:cNvSpPr txBox="1"/>
      </xdr:nvSpPr>
      <xdr:spPr>
        <a:xfrm>
          <a:off x="6705111" y="1648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168942</xdr:rowOff>
    </xdr:from>
    <xdr:to>
      <xdr:col>55</xdr:col>
      <xdr:colOff>50800</xdr:colOff>
      <xdr:row>98</xdr:row>
      <xdr:rowOff>99092</xdr:rowOff>
    </xdr:to>
    <xdr:sp macro="" textlink="">
      <xdr:nvSpPr>
        <xdr:cNvPr id="472" name="楕円 471"/>
        <xdr:cNvSpPr/>
      </xdr:nvSpPr>
      <xdr:spPr>
        <a:xfrm>
          <a:off x="10426700" y="167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83869</xdr:rowOff>
    </xdr:from>
    <xdr:ext cx="534377" cy="259045"/>
    <xdr:sp macro="" textlink="">
      <xdr:nvSpPr>
        <xdr:cNvPr id="473" name="土木費該当値テキスト"/>
        <xdr:cNvSpPr txBox="1"/>
      </xdr:nvSpPr>
      <xdr:spPr>
        <a:xfrm>
          <a:off x="10528300" y="1671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15362</xdr:rowOff>
    </xdr:from>
    <xdr:to>
      <xdr:col>50</xdr:col>
      <xdr:colOff>165100</xdr:colOff>
      <xdr:row>98</xdr:row>
      <xdr:rowOff>116962</xdr:rowOff>
    </xdr:to>
    <xdr:sp macro="" textlink="">
      <xdr:nvSpPr>
        <xdr:cNvPr id="474" name="楕円 473"/>
        <xdr:cNvSpPr/>
      </xdr:nvSpPr>
      <xdr:spPr>
        <a:xfrm>
          <a:off x="9588500" y="1681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108089</xdr:rowOff>
    </xdr:from>
    <xdr:ext cx="534377" cy="259045"/>
    <xdr:sp macro="" textlink="">
      <xdr:nvSpPr>
        <xdr:cNvPr id="475" name="テキスト ボックス 474"/>
        <xdr:cNvSpPr txBox="1"/>
      </xdr:nvSpPr>
      <xdr:spPr>
        <a:xfrm>
          <a:off x="9372111" y="1691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159206</xdr:rowOff>
    </xdr:from>
    <xdr:to>
      <xdr:col>46</xdr:col>
      <xdr:colOff>38100</xdr:colOff>
      <xdr:row>98</xdr:row>
      <xdr:rowOff>89356</xdr:rowOff>
    </xdr:to>
    <xdr:sp macro="" textlink="">
      <xdr:nvSpPr>
        <xdr:cNvPr id="476" name="楕円 475"/>
        <xdr:cNvSpPr/>
      </xdr:nvSpPr>
      <xdr:spPr>
        <a:xfrm>
          <a:off x="8699500" y="1678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80483</xdr:rowOff>
    </xdr:from>
    <xdr:ext cx="534377" cy="259045"/>
    <xdr:sp macro="" textlink="">
      <xdr:nvSpPr>
        <xdr:cNvPr id="477" name="テキスト ボックス 476"/>
        <xdr:cNvSpPr txBox="1"/>
      </xdr:nvSpPr>
      <xdr:spPr>
        <a:xfrm>
          <a:off x="8483111" y="1688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165849</xdr:rowOff>
    </xdr:from>
    <xdr:to>
      <xdr:col>41</xdr:col>
      <xdr:colOff>101600</xdr:colOff>
      <xdr:row>98</xdr:row>
      <xdr:rowOff>95999</xdr:rowOff>
    </xdr:to>
    <xdr:sp macro="" textlink="">
      <xdr:nvSpPr>
        <xdr:cNvPr id="478" name="楕円 477"/>
        <xdr:cNvSpPr/>
      </xdr:nvSpPr>
      <xdr:spPr>
        <a:xfrm>
          <a:off x="7810500" y="1679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87126</xdr:rowOff>
    </xdr:from>
    <xdr:ext cx="534377" cy="259045"/>
    <xdr:sp macro="" textlink="">
      <xdr:nvSpPr>
        <xdr:cNvPr id="479" name="テキスト ボックス 478"/>
        <xdr:cNvSpPr txBox="1"/>
      </xdr:nvSpPr>
      <xdr:spPr>
        <a:xfrm>
          <a:off x="7594111" y="1688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4677</xdr:rowOff>
    </xdr:from>
    <xdr:to>
      <xdr:col>36</xdr:col>
      <xdr:colOff>165100</xdr:colOff>
      <xdr:row>98</xdr:row>
      <xdr:rowOff>106277</xdr:rowOff>
    </xdr:to>
    <xdr:sp macro="" textlink="">
      <xdr:nvSpPr>
        <xdr:cNvPr id="480" name="楕円 479"/>
        <xdr:cNvSpPr/>
      </xdr:nvSpPr>
      <xdr:spPr>
        <a:xfrm>
          <a:off x="6921500" y="1680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97404</xdr:rowOff>
    </xdr:from>
    <xdr:ext cx="534377" cy="259045"/>
    <xdr:sp macro="" textlink="">
      <xdr:nvSpPr>
        <xdr:cNvPr id="481" name="テキスト ボックス 480"/>
        <xdr:cNvSpPr txBox="1"/>
      </xdr:nvSpPr>
      <xdr:spPr>
        <a:xfrm>
          <a:off x="6705111" y="1689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73025</xdr:rowOff>
    </xdr:from>
    <xdr:to>
      <xdr:col>85</xdr:col>
      <xdr:colOff>127000</xdr:colOff>
      <xdr:row>39</xdr:row>
      <xdr:rowOff>84798</xdr:rowOff>
    </xdr:to>
    <xdr:cxnSp macro="">
      <xdr:nvCxnSpPr>
        <xdr:cNvPr id="511" name="直線コネクタ 510"/>
        <xdr:cNvCxnSpPr/>
      </xdr:nvCxnSpPr>
      <xdr:spPr>
        <a:xfrm>
          <a:off x="15481300" y="6759575"/>
          <a:ext cx="8382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114406</xdr:rowOff>
    </xdr:from>
    <xdr:ext cx="534377" cy="259045"/>
    <xdr:sp macro="" textlink="">
      <xdr:nvSpPr>
        <xdr:cNvPr id="512" name="消防費平均値テキスト"/>
        <xdr:cNvSpPr txBox="1"/>
      </xdr:nvSpPr>
      <xdr:spPr>
        <a:xfrm>
          <a:off x="16370300" y="628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58738</xdr:rowOff>
    </xdr:from>
    <xdr:to>
      <xdr:col>81</xdr:col>
      <xdr:colOff>50800</xdr:colOff>
      <xdr:row>39</xdr:row>
      <xdr:rowOff>73025</xdr:rowOff>
    </xdr:to>
    <xdr:cxnSp macro="">
      <xdr:nvCxnSpPr>
        <xdr:cNvPr id="514" name="直線コネクタ 513"/>
        <xdr:cNvCxnSpPr/>
      </xdr:nvCxnSpPr>
      <xdr:spPr>
        <a:xfrm>
          <a:off x="14592300" y="674528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5" name="フローチャート: 判断 514"/>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58590</xdr:rowOff>
    </xdr:from>
    <xdr:ext cx="534377" cy="259045"/>
    <xdr:sp macro="" textlink="">
      <xdr:nvSpPr>
        <xdr:cNvPr id="516" name="テキスト ボックス 515"/>
        <xdr:cNvSpPr txBox="1"/>
      </xdr:nvSpPr>
      <xdr:spPr>
        <a:xfrm>
          <a:off x="15214111" y="60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85484</xdr:rowOff>
    </xdr:from>
    <xdr:to>
      <xdr:col>76</xdr:col>
      <xdr:colOff>114300</xdr:colOff>
      <xdr:row>39</xdr:row>
      <xdr:rowOff>58738</xdr:rowOff>
    </xdr:to>
    <xdr:cxnSp macro="">
      <xdr:nvCxnSpPr>
        <xdr:cNvPr id="517" name="直線コネクタ 516"/>
        <xdr:cNvCxnSpPr/>
      </xdr:nvCxnSpPr>
      <xdr:spPr>
        <a:xfrm>
          <a:off x="13703300" y="6600584"/>
          <a:ext cx="889000" cy="14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18" name="フローチャート: 判断 517"/>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157745</xdr:rowOff>
    </xdr:from>
    <xdr:ext cx="534377" cy="259045"/>
    <xdr:sp macro="" textlink="">
      <xdr:nvSpPr>
        <xdr:cNvPr id="519" name="テキスト ボックス 518"/>
        <xdr:cNvSpPr txBox="1"/>
      </xdr:nvSpPr>
      <xdr:spPr>
        <a:xfrm>
          <a:off x="14325111" y="61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85484</xdr:rowOff>
    </xdr:from>
    <xdr:to>
      <xdr:col>71</xdr:col>
      <xdr:colOff>177800</xdr:colOff>
      <xdr:row>38</xdr:row>
      <xdr:rowOff>150902</xdr:rowOff>
    </xdr:to>
    <xdr:cxnSp macro="">
      <xdr:nvCxnSpPr>
        <xdr:cNvPr id="520" name="直線コネクタ 519"/>
        <xdr:cNvCxnSpPr/>
      </xdr:nvCxnSpPr>
      <xdr:spPr>
        <a:xfrm flipV="1">
          <a:off x="12814300" y="6600584"/>
          <a:ext cx="889000" cy="6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21" name="フローチャート: 判断 520"/>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50341</xdr:rowOff>
    </xdr:from>
    <xdr:ext cx="534377" cy="259045"/>
    <xdr:sp macro="" textlink="">
      <xdr:nvSpPr>
        <xdr:cNvPr id="522" name="テキスト ボックス 521"/>
        <xdr:cNvSpPr txBox="1"/>
      </xdr:nvSpPr>
      <xdr:spPr>
        <a:xfrm>
          <a:off x="13436111" y="62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23" name="フローチャート: 判断 522"/>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31214</xdr:rowOff>
    </xdr:from>
    <xdr:ext cx="534377" cy="259045"/>
    <xdr:sp macro="" textlink="">
      <xdr:nvSpPr>
        <xdr:cNvPr id="524" name="テキスト ボックス 523"/>
        <xdr:cNvSpPr txBox="1"/>
      </xdr:nvSpPr>
      <xdr:spPr>
        <a:xfrm>
          <a:off x="12547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33998</xdr:rowOff>
    </xdr:from>
    <xdr:to>
      <xdr:col>85</xdr:col>
      <xdr:colOff>177800</xdr:colOff>
      <xdr:row>39</xdr:row>
      <xdr:rowOff>135598</xdr:rowOff>
    </xdr:to>
    <xdr:sp macro="" textlink="">
      <xdr:nvSpPr>
        <xdr:cNvPr id="530" name="楕円 529"/>
        <xdr:cNvSpPr/>
      </xdr:nvSpPr>
      <xdr:spPr>
        <a:xfrm>
          <a:off x="16268700" y="672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120375</xdr:rowOff>
    </xdr:from>
    <xdr:ext cx="534377" cy="259045"/>
    <xdr:sp macro="" textlink="">
      <xdr:nvSpPr>
        <xdr:cNvPr id="531" name="消防費該当値テキスト"/>
        <xdr:cNvSpPr txBox="1"/>
      </xdr:nvSpPr>
      <xdr:spPr>
        <a:xfrm>
          <a:off x="16370300" y="663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22225</xdr:rowOff>
    </xdr:from>
    <xdr:to>
      <xdr:col>81</xdr:col>
      <xdr:colOff>101600</xdr:colOff>
      <xdr:row>39</xdr:row>
      <xdr:rowOff>123825</xdr:rowOff>
    </xdr:to>
    <xdr:sp macro="" textlink="">
      <xdr:nvSpPr>
        <xdr:cNvPr id="532" name="楕円 531"/>
        <xdr:cNvSpPr/>
      </xdr:nvSpPr>
      <xdr:spPr>
        <a:xfrm>
          <a:off x="15430500" y="67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114952</xdr:rowOff>
    </xdr:from>
    <xdr:ext cx="534377" cy="259045"/>
    <xdr:sp macro="" textlink="">
      <xdr:nvSpPr>
        <xdr:cNvPr id="533" name="テキスト ボックス 532"/>
        <xdr:cNvSpPr txBox="1"/>
      </xdr:nvSpPr>
      <xdr:spPr>
        <a:xfrm>
          <a:off x="15214111" y="68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7938</xdr:rowOff>
    </xdr:from>
    <xdr:to>
      <xdr:col>76</xdr:col>
      <xdr:colOff>165100</xdr:colOff>
      <xdr:row>39</xdr:row>
      <xdr:rowOff>109538</xdr:rowOff>
    </xdr:to>
    <xdr:sp macro="" textlink="">
      <xdr:nvSpPr>
        <xdr:cNvPr id="534" name="楕円 533"/>
        <xdr:cNvSpPr/>
      </xdr:nvSpPr>
      <xdr:spPr>
        <a:xfrm>
          <a:off x="14541500" y="669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100665</xdr:rowOff>
    </xdr:from>
    <xdr:ext cx="534377" cy="259045"/>
    <xdr:sp macro="" textlink="">
      <xdr:nvSpPr>
        <xdr:cNvPr id="535" name="テキスト ボックス 534"/>
        <xdr:cNvSpPr txBox="1"/>
      </xdr:nvSpPr>
      <xdr:spPr>
        <a:xfrm>
          <a:off x="14325111" y="678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34684</xdr:rowOff>
    </xdr:from>
    <xdr:to>
      <xdr:col>72</xdr:col>
      <xdr:colOff>38100</xdr:colOff>
      <xdr:row>38</xdr:row>
      <xdr:rowOff>136284</xdr:rowOff>
    </xdr:to>
    <xdr:sp macro="" textlink="">
      <xdr:nvSpPr>
        <xdr:cNvPr id="536" name="楕円 535"/>
        <xdr:cNvSpPr/>
      </xdr:nvSpPr>
      <xdr:spPr>
        <a:xfrm>
          <a:off x="13652500" y="65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127411</xdr:rowOff>
    </xdr:from>
    <xdr:ext cx="534377" cy="259045"/>
    <xdr:sp macro="" textlink="">
      <xdr:nvSpPr>
        <xdr:cNvPr id="537" name="テキスト ボックス 536"/>
        <xdr:cNvSpPr txBox="1"/>
      </xdr:nvSpPr>
      <xdr:spPr>
        <a:xfrm>
          <a:off x="13436111" y="664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100102</xdr:rowOff>
    </xdr:from>
    <xdr:to>
      <xdr:col>67</xdr:col>
      <xdr:colOff>101600</xdr:colOff>
      <xdr:row>39</xdr:row>
      <xdr:rowOff>30252</xdr:rowOff>
    </xdr:to>
    <xdr:sp macro="" textlink="">
      <xdr:nvSpPr>
        <xdr:cNvPr id="538" name="楕円 537"/>
        <xdr:cNvSpPr/>
      </xdr:nvSpPr>
      <xdr:spPr>
        <a:xfrm>
          <a:off x="12763500" y="661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21379</xdr:rowOff>
    </xdr:from>
    <xdr:ext cx="534377" cy="259045"/>
    <xdr:sp macro="" textlink="">
      <xdr:nvSpPr>
        <xdr:cNvPr id="539" name="テキスト ボックス 538"/>
        <xdr:cNvSpPr txBox="1"/>
      </xdr:nvSpPr>
      <xdr:spPr>
        <a:xfrm>
          <a:off x="12547111" y="670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24719</xdr:rowOff>
    </xdr:from>
    <xdr:to>
      <xdr:col>85</xdr:col>
      <xdr:colOff>127000</xdr:colOff>
      <xdr:row>57</xdr:row>
      <xdr:rowOff>36606</xdr:rowOff>
    </xdr:to>
    <xdr:cxnSp macro="">
      <xdr:nvCxnSpPr>
        <xdr:cNvPr id="566" name="直線コネクタ 565"/>
        <xdr:cNvCxnSpPr/>
      </xdr:nvCxnSpPr>
      <xdr:spPr>
        <a:xfrm>
          <a:off x="15481300" y="9797369"/>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73048</xdr:rowOff>
    </xdr:from>
    <xdr:ext cx="534377" cy="259045"/>
    <xdr:sp macro="" textlink="">
      <xdr:nvSpPr>
        <xdr:cNvPr id="567" name="教育費平均値テキスト"/>
        <xdr:cNvSpPr txBox="1"/>
      </xdr:nvSpPr>
      <xdr:spPr>
        <a:xfrm>
          <a:off x="16370300" y="9502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24719</xdr:rowOff>
    </xdr:from>
    <xdr:to>
      <xdr:col>81</xdr:col>
      <xdr:colOff>50800</xdr:colOff>
      <xdr:row>57</xdr:row>
      <xdr:rowOff>25643</xdr:rowOff>
    </xdr:to>
    <xdr:cxnSp macro="">
      <xdr:nvCxnSpPr>
        <xdr:cNvPr id="569" name="直線コネクタ 568"/>
        <xdr:cNvCxnSpPr/>
      </xdr:nvCxnSpPr>
      <xdr:spPr>
        <a:xfrm flipV="1">
          <a:off x="14592300" y="9797369"/>
          <a:ext cx="8890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0" name="フローチャート: 判断 569"/>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14582</xdr:rowOff>
    </xdr:from>
    <xdr:ext cx="534377" cy="259045"/>
    <xdr:sp macro="" textlink="">
      <xdr:nvSpPr>
        <xdr:cNvPr id="571" name="テキスト ボックス 570"/>
        <xdr:cNvSpPr txBox="1"/>
      </xdr:nvSpPr>
      <xdr:spPr>
        <a:xfrm>
          <a:off x="15214111" y="944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4483</xdr:rowOff>
    </xdr:from>
    <xdr:to>
      <xdr:col>76</xdr:col>
      <xdr:colOff>114300</xdr:colOff>
      <xdr:row>57</xdr:row>
      <xdr:rowOff>25643</xdr:rowOff>
    </xdr:to>
    <xdr:cxnSp macro="">
      <xdr:nvCxnSpPr>
        <xdr:cNvPr id="572" name="直線コネクタ 571"/>
        <xdr:cNvCxnSpPr/>
      </xdr:nvCxnSpPr>
      <xdr:spPr>
        <a:xfrm>
          <a:off x="13703300" y="9777133"/>
          <a:ext cx="889000" cy="2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73" name="フローチャート: 判断 572"/>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42641</xdr:rowOff>
    </xdr:from>
    <xdr:ext cx="534377" cy="259045"/>
    <xdr:sp macro="" textlink="">
      <xdr:nvSpPr>
        <xdr:cNvPr id="574" name="テキスト ボックス 573"/>
        <xdr:cNvSpPr txBox="1"/>
      </xdr:nvSpPr>
      <xdr:spPr>
        <a:xfrm>
          <a:off x="14325111" y="947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4483</xdr:rowOff>
    </xdr:from>
    <xdr:to>
      <xdr:col>71</xdr:col>
      <xdr:colOff>177800</xdr:colOff>
      <xdr:row>57</xdr:row>
      <xdr:rowOff>5731</xdr:rowOff>
    </xdr:to>
    <xdr:cxnSp macro="">
      <xdr:nvCxnSpPr>
        <xdr:cNvPr id="575" name="直線コネクタ 574"/>
        <xdr:cNvCxnSpPr/>
      </xdr:nvCxnSpPr>
      <xdr:spPr>
        <a:xfrm flipV="1">
          <a:off x="12814300" y="9777133"/>
          <a:ext cx="889000" cy="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76" name="フローチャート: 判断 575"/>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47041</xdr:rowOff>
    </xdr:from>
    <xdr:ext cx="534377" cy="259045"/>
    <xdr:sp macro="" textlink="">
      <xdr:nvSpPr>
        <xdr:cNvPr id="577" name="テキスト ボックス 576"/>
        <xdr:cNvSpPr txBox="1"/>
      </xdr:nvSpPr>
      <xdr:spPr>
        <a:xfrm>
          <a:off x="13436111" y="981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78" name="フローチャート: 判断 577"/>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46934</xdr:rowOff>
    </xdr:from>
    <xdr:ext cx="534377" cy="259045"/>
    <xdr:sp macro="" textlink="">
      <xdr:nvSpPr>
        <xdr:cNvPr id="579" name="テキスト ボックス 578"/>
        <xdr:cNvSpPr txBox="1"/>
      </xdr:nvSpPr>
      <xdr:spPr>
        <a:xfrm>
          <a:off x="12547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157256</xdr:rowOff>
    </xdr:from>
    <xdr:to>
      <xdr:col>85</xdr:col>
      <xdr:colOff>177800</xdr:colOff>
      <xdr:row>57</xdr:row>
      <xdr:rowOff>87406</xdr:rowOff>
    </xdr:to>
    <xdr:sp macro="" textlink="">
      <xdr:nvSpPr>
        <xdr:cNvPr id="585" name="楕円 584"/>
        <xdr:cNvSpPr/>
      </xdr:nvSpPr>
      <xdr:spPr>
        <a:xfrm>
          <a:off x="16268700" y="975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72183</xdr:rowOff>
    </xdr:from>
    <xdr:ext cx="534377" cy="259045"/>
    <xdr:sp macro="" textlink="">
      <xdr:nvSpPr>
        <xdr:cNvPr id="586" name="教育費該当値テキスト"/>
        <xdr:cNvSpPr txBox="1"/>
      </xdr:nvSpPr>
      <xdr:spPr>
        <a:xfrm>
          <a:off x="16370300" y="967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145369</xdr:rowOff>
    </xdr:from>
    <xdr:to>
      <xdr:col>81</xdr:col>
      <xdr:colOff>101600</xdr:colOff>
      <xdr:row>57</xdr:row>
      <xdr:rowOff>75519</xdr:rowOff>
    </xdr:to>
    <xdr:sp macro="" textlink="">
      <xdr:nvSpPr>
        <xdr:cNvPr id="587" name="楕円 586"/>
        <xdr:cNvSpPr/>
      </xdr:nvSpPr>
      <xdr:spPr>
        <a:xfrm>
          <a:off x="15430500" y="974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66646</xdr:rowOff>
    </xdr:from>
    <xdr:ext cx="534377" cy="259045"/>
    <xdr:sp macro="" textlink="">
      <xdr:nvSpPr>
        <xdr:cNvPr id="588" name="テキスト ボックス 587"/>
        <xdr:cNvSpPr txBox="1"/>
      </xdr:nvSpPr>
      <xdr:spPr>
        <a:xfrm>
          <a:off x="15214111" y="983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146293</xdr:rowOff>
    </xdr:from>
    <xdr:to>
      <xdr:col>76</xdr:col>
      <xdr:colOff>165100</xdr:colOff>
      <xdr:row>57</xdr:row>
      <xdr:rowOff>76443</xdr:rowOff>
    </xdr:to>
    <xdr:sp macro="" textlink="">
      <xdr:nvSpPr>
        <xdr:cNvPr id="589" name="楕円 588"/>
        <xdr:cNvSpPr/>
      </xdr:nvSpPr>
      <xdr:spPr>
        <a:xfrm>
          <a:off x="14541500" y="974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67570</xdr:rowOff>
    </xdr:from>
    <xdr:ext cx="534377" cy="259045"/>
    <xdr:sp macro="" textlink="">
      <xdr:nvSpPr>
        <xdr:cNvPr id="590" name="テキスト ボックス 589"/>
        <xdr:cNvSpPr txBox="1"/>
      </xdr:nvSpPr>
      <xdr:spPr>
        <a:xfrm>
          <a:off x="14325111" y="984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125133</xdr:rowOff>
    </xdr:from>
    <xdr:to>
      <xdr:col>72</xdr:col>
      <xdr:colOff>38100</xdr:colOff>
      <xdr:row>57</xdr:row>
      <xdr:rowOff>55283</xdr:rowOff>
    </xdr:to>
    <xdr:sp macro="" textlink="">
      <xdr:nvSpPr>
        <xdr:cNvPr id="591" name="楕円 590"/>
        <xdr:cNvSpPr/>
      </xdr:nvSpPr>
      <xdr:spPr>
        <a:xfrm>
          <a:off x="13652500" y="972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71810</xdr:rowOff>
    </xdr:from>
    <xdr:ext cx="534377" cy="259045"/>
    <xdr:sp macro="" textlink="">
      <xdr:nvSpPr>
        <xdr:cNvPr id="592" name="テキスト ボックス 591"/>
        <xdr:cNvSpPr txBox="1"/>
      </xdr:nvSpPr>
      <xdr:spPr>
        <a:xfrm>
          <a:off x="13436111" y="9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126381</xdr:rowOff>
    </xdr:from>
    <xdr:to>
      <xdr:col>67</xdr:col>
      <xdr:colOff>101600</xdr:colOff>
      <xdr:row>57</xdr:row>
      <xdr:rowOff>56531</xdr:rowOff>
    </xdr:to>
    <xdr:sp macro="" textlink="">
      <xdr:nvSpPr>
        <xdr:cNvPr id="593" name="楕円 592"/>
        <xdr:cNvSpPr/>
      </xdr:nvSpPr>
      <xdr:spPr>
        <a:xfrm>
          <a:off x="12763500" y="972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47658</xdr:rowOff>
    </xdr:from>
    <xdr:ext cx="534377" cy="259045"/>
    <xdr:sp macro="" textlink="">
      <xdr:nvSpPr>
        <xdr:cNvPr id="594" name="テキスト ボックス 593"/>
        <xdr:cNvSpPr txBox="1"/>
      </xdr:nvSpPr>
      <xdr:spPr>
        <a:xfrm>
          <a:off x="12547111" y="982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1" name="直線コネクタ 620"/>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61678</xdr:rowOff>
    </xdr:from>
    <xdr:ext cx="534377" cy="259045"/>
    <xdr:sp macro="" textlink="">
      <xdr:nvSpPr>
        <xdr:cNvPr id="622" name="災害復旧費平均値テキスト"/>
        <xdr:cNvSpPr txBox="1"/>
      </xdr:nvSpPr>
      <xdr:spPr>
        <a:xfrm>
          <a:off x="16370300" y="1326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4" name="直線コネクタ 623"/>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5" name="フローチャート: 判断 624"/>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159693</xdr:rowOff>
    </xdr:from>
    <xdr:ext cx="534377" cy="259045"/>
    <xdr:sp macro="" textlink="">
      <xdr:nvSpPr>
        <xdr:cNvPr id="626" name="テキスト ボックス 625"/>
        <xdr:cNvSpPr txBox="1"/>
      </xdr:nvSpPr>
      <xdr:spPr>
        <a:xfrm>
          <a:off x="15214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27" name="直線コネクタ 626"/>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28" name="フローチャート: 判断 627"/>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166972</xdr:rowOff>
    </xdr:from>
    <xdr:ext cx="469744" cy="259045"/>
    <xdr:sp macro="" textlink="">
      <xdr:nvSpPr>
        <xdr:cNvPr id="629" name="テキスト ボックス 628"/>
        <xdr:cNvSpPr txBox="1"/>
      </xdr:nvSpPr>
      <xdr:spPr>
        <a:xfrm>
          <a:off x="14357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0" name="直線コネクタ 629"/>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31" name="フローチャート: 判断 630"/>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162537</xdr:rowOff>
    </xdr:from>
    <xdr:ext cx="469744" cy="259045"/>
    <xdr:sp macro="" textlink="">
      <xdr:nvSpPr>
        <xdr:cNvPr id="632" name="テキスト ボックス 631"/>
        <xdr:cNvSpPr txBox="1"/>
      </xdr:nvSpPr>
      <xdr:spPr>
        <a:xfrm>
          <a:off x="13468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33" name="フローチャート: 判断 632"/>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162509</xdr:rowOff>
    </xdr:from>
    <xdr:ext cx="469744" cy="259045"/>
    <xdr:sp macro="" textlink="">
      <xdr:nvSpPr>
        <xdr:cNvPr id="634" name="テキスト ボックス 633"/>
        <xdr:cNvSpPr txBox="1"/>
      </xdr:nvSpPr>
      <xdr:spPr>
        <a:xfrm>
          <a:off x="12579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0" name="楕円 63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17227</xdr:rowOff>
    </xdr:from>
    <xdr:ext cx="249299" cy="259045"/>
    <xdr:sp macro="" textlink="">
      <xdr:nvSpPr>
        <xdr:cNvPr id="641" name="災害復旧費該当値テキスト"/>
        <xdr:cNvSpPr txBox="1"/>
      </xdr:nvSpPr>
      <xdr:spPr>
        <a:xfrm>
          <a:off x="16370300" y="13390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2" name="楕円 64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3" name="テキスト ボックス 642"/>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4" name="楕円 64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5" name="テキスト ボックス 644"/>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6" name="楕円 64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7" name="テキスト ボックス 646"/>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8" name="楕円 64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49" name="テキスト ボックス 648"/>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164905</xdr:rowOff>
    </xdr:from>
    <xdr:to>
      <xdr:col>85</xdr:col>
      <xdr:colOff>127000</xdr:colOff>
      <xdr:row>98</xdr:row>
      <xdr:rowOff>606</xdr:rowOff>
    </xdr:to>
    <xdr:cxnSp macro="">
      <xdr:nvCxnSpPr>
        <xdr:cNvPr id="676" name="直線コネクタ 675"/>
        <xdr:cNvCxnSpPr/>
      </xdr:nvCxnSpPr>
      <xdr:spPr>
        <a:xfrm flipV="1">
          <a:off x="15481300" y="16795555"/>
          <a:ext cx="8382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80596</xdr:rowOff>
    </xdr:from>
    <xdr:ext cx="534377" cy="259045"/>
    <xdr:sp macro="" textlink="">
      <xdr:nvSpPr>
        <xdr:cNvPr id="677" name="公債費平均値テキスト"/>
        <xdr:cNvSpPr txBox="1"/>
      </xdr:nvSpPr>
      <xdr:spPr>
        <a:xfrm>
          <a:off x="16370300" y="1636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606</xdr:rowOff>
    </xdr:from>
    <xdr:to>
      <xdr:col>81</xdr:col>
      <xdr:colOff>50800</xdr:colOff>
      <xdr:row>98</xdr:row>
      <xdr:rowOff>12100</xdr:rowOff>
    </xdr:to>
    <xdr:cxnSp macro="">
      <xdr:nvCxnSpPr>
        <xdr:cNvPr id="679" name="直線コネクタ 678"/>
        <xdr:cNvCxnSpPr/>
      </xdr:nvCxnSpPr>
      <xdr:spPr>
        <a:xfrm flipV="1">
          <a:off x="14592300" y="16802706"/>
          <a:ext cx="889000" cy="1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0" name="フローチャート: 判断 679"/>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26068</xdr:rowOff>
    </xdr:from>
    <xdr:ext cx="534377" cy="259045"/>
    <xdr:sp macro="" textlink="">
      <xdr:nvSpPr>
        <xdr:cNvPr id="681" name="テキスト ボックス 680"/>
        <xdr:cNvSpPr txBox="1"/>
      </xdr:nvSpPr>
      <xdr:spPr>
        <a:xfrm>
          <a:off x="15214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10162</xdr:rowOff>
    </xdr:from>
    <xdr:to>
      <xdr:col>76</xdr:col>
      <xdr:colOff>114300</xdr:colOff>
      <xdr:row>98</xdr:row>
      <xdr:rowOff>12100</xdr:rowOff>
    </xdr:to>
    <xdr:cxnSp macro="">
      <xdr:nvCxnSpPr>
        <xdr:cNvPr id="682" name="直線コネクタ 681"/>
        <xdr:cNvCxnSpPr/>
      </xdr:nvCxnSpPr>
      <xdr:spPr>
        <a:xfrm>
          <a:off x="13703300" y="16812262"/>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83" name="フローチャート: 判断 682"/>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35166</xdr:rowOff>
    </xdr:from>
    <xdr:ext cx="534377" cy="259045"/>
    <xdr:sp macro="" textlink="">
      <xdr:nvSpPr>
        <xdr:cNvPr id="684" name="テキスト ボックス 683"/>
        <xdr:cNvSpPr txBox="1"/>
      </xdr:nvSpPr>
      <xdr:spPr>
        <a:xfrm>
          <a:off x="14325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6846</xdr:rowOff>
    </xdr:from>
    <xdr:to>
      <xdr:col>71</xdr:col>
      <xdr:colOff>177800</xdr:colOff>
      <xdr:row>98</xdr:row>
      <xdr:rowOff>10162</xdr:rowOff>
    </xdr:to>
    <xdr:cxnSp macro="">
      <xdr:nvCxnSpPr>
        <xdr:cNvPr id="685" name="直線コネクタ 684"/>
        <xdr:cNvCxnSpPr/>
      </xdr:nvCxnSpPr>
      <xdr:spPr>
        <a:xfrm>
          <a:off x="12814300" y="16808946"/>
          <a:ext cx="889000" cy="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6" name="フローチャート: 判断 685"/>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63493</xdr:rowOff>
    </xdr:from>
    <xdr:ext cx="534377" cy="259045"/>
    <xdr:sp macro="" textlink="">
      <xdr:nvSpPr>
        <xdr:cNvPr id="687" name="テキスト ボックス 686"/>
        <xdr:cNvSpPr txBox="1"/>
      </xdr:nvSpPr>
      <xdr:spPr>
        <a:xfrm>
          <a:off x="13436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88" name="フローチャート: 判断 687"/>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58131</xdr:rowOff>
    </xdr:from>
    <xdr:ext cx="534377" cy="259045"/>
    <xdr:sp macro="" textlink="">
      <xdr:nvSpPr>
        <xdr:cNvPr id="689" name="テキスト ボックス 688"/>
        <xdr:cNvSpPr txBox="1"/>
      </xdr:nvSpPr>
      <xdr:spPr>
        <a:xfrm>
          <a:off x="12547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114105</xdr:rowOff>
    </xdr:from>
    <xdr:to>
      <xdr:col>85</xdr:col>
      <xdr:colOff>177800</xdr:colOff>
      <xdr:row>98</xdr:row>
      <xdr:rowOff>44255</xdr:rowOff>
    </xdr:to>
    <xdr:sp macro="" textlink="">
      <xdr:nvSpPr>
        <xdr:cNvPr id="695" name="楕円 694"/>
        <xdr:cNvSpPr/>
      </xdr:nvSpPr>
      <xdr:spPr>
        <a:xfrm>
          <a:off x="16268700" y="1674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92532</xdr:rowOff>
    </xdr:from>
    <xdr:ext cx="534377" cy="259045"/>
    <xdr:sp macro="" textlink="">
      <xdr:nvSpPr>
        <xdr:cNvPr id="696" name="公債費該当値テキスト"/>
        <xdr:cNvSpPr txBox="1"/>
      </xdr:nvSpPr>
      <xdr:spPr>
        <a:xfrm>
          <a:off x="16370300" y="1672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121256</xdr:rowOff>
    </xdr:from>
    <xdr:to>
      <xdr:col>81</xdr:col>
      <xdr:colOff>101600</xdr:colOff>
      <xdr:row>98</xdr:row>
      <xdr:rowOff>51406</xdr:rowOff>
    </xdr:to>
    <xdr:sp macro="" textlink="">
      <xdr:nvSpPr>
        <xdr:cNvPr id="697" name="楕円 696"/>
        <xdr:cNvSpPr/>
      </xdr:nvSpPr>
      <xdr:spPr>
        <a:xfrm>
          <a:off x="15430500" y="1675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42533</xdr:rowOff>
    </xdr:from>
    <xdr:ext cx="534377" cy="259045"/>
    <xdr:sp macro="" textlink="">
      <xdr:nvSpPr>
        <xdr:cNvPr id="698" name="テキスト ボックス 697"/>
        <xdr:cNvSpPr txBox="1"/>
      </xdr:nvSpPr>
      <xdr:spPr>
        <a:xfrm>
          <a:off x="15214111" y="1684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132750</xdr:rowOff>
    </xdr:from>
    <xdr:to>
      <xdr:col>76</xdr:col>
      <xdr:colOff>165100</xdr:colOff>
      <xdr:row>98</xdr:row>
      <xdr:rowOff>62900</xdr:rowOff>
    </xdr:to>
    <xdr:sp macro="" textlink="">
      <xdr:nvSpPr>
        <xdr:cNvPr id="699" name="楕円 698"/>
        <xdr:cNvSpPr/>
      </xdr:nvSpPr>
      <xdr:spPr>
        <a:xfrm>
          <a:off x="14541500" y="1676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54027</xdr:rowOff>
    </xdr:from>
    <xdr:ext cx="534377" cy="259045"/>
    <xdr:sp macro="" textlink="">
      <xdr:nvSpPr>
        <xdr:cNvPr id="700" name="テキスト ボックス 699"/>
        <xdr:cNvSpPr txBox="1"/>
      </xdr:nvSpPr>
      <xdr:spPr>
        <a:xfrm>
          <a:off x="14325111" y="1685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130812</xdr:rowOff>
    </xdr:from>
    <xdr:to>
      <xdr:col>72</xdr:col>
      <xdr:colOff>38100</xdr:colOff>
      <xdr:row>98</xdr:row>
      <xdr:rowOff>60962</xdr:rowOff>
    </xdr:to>
    <xdr:sp macro="" textlink="">
      <xdr:nvSpPr>
        <xdr:cNvPr id="701" name="楕円 700"/>
        <xdr:cNvSpPr/>
      </xdr:nvSpPr>
      <xdr:spPr>
        <a:xfrm>
          <a:off x="13652500" y="1676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52089</xdr:rowOff>
    </xdr:from>
    <xdr:ext cx="534377" cy="259045"/>
    <xdr:sp macro="" textlink="">
      <xdr:nvSpPr>
        <xdr:cNvPr id="702" name="テキスト ボックス 701"/>
        <xdr:cNvSpPr txBox="1"/>
      </xdr:nvSpPr>
      <xdr:spPr>
        <a:xfrm>
          <a:off x="13436111" y="1685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127496</xdr:rowOff>
    </xdr:from>
    <xdr:to>
      <xdr:col>67</xdr:col>
      <xdr:colOff>101600</xdr:colOff>
      <xdr:row>98</xdr:row>
      <xdr:rowOff>57646</xdr:rowOff>
    </xdr:to>
    <xdr:sp macro="" textlink="">
      <xdr:nvSpPr>
        <xdr:cNvPr id="703" name="楕円 702"/>
        <xdr:cNvSpPr/>
      </xdr:nvSpPr>
      <xdr:spPr>
        <a:xfrm>
          <a:off x="12763500" y="1675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48773</xdr:rowOff>
    </xdr:from>
    <xdr:ext cx="534377" cy="259045"/>
    <xdr:sp macro="" textlink="">
      <xdr:nvSpPr>
        <xdr:cNvPr id="704" name="テキスト ボックス 703"/>
        <xdr:cNvSpPr txBox="1"/>
      </xdr:nvSpPr>
      <xdr:spPr>
        <a:xfrm>
          <a:off x="12547111" y="1685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0" name="諸支出金平均値テキスト"/>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3" name="フローチャート: 判断 732"/>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4" name="テキスト ボックス 733"/>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36" name="フローチャート: 判断 735"/>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80325</xdr:rowOff>
    </xdr:from>
    <xdr:ext cx="378565" cy="259045"/>
    <xdr:sp macro="" textlink="">
      <xdr:nvSpPr>
        <xdr:cNvPr id="737" name="テキスト ボックス 736"/>
        <xdr:cNvSpPr txBox="1"/>
      </xdr:nvSpPr>
      <xdr:spPr>
        <a:xfrm>
          <a:off x="20245017" y="625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8" name="直線コネクタ 737"/>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39" name="フローチャート: 判断 738"/>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40" name="テキスト ボックス 739"/>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41" name="フローチャート: 判断 740"/>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81354</xdr:rowOff>
    </xdr:from>
    <xdr:ext cx="378565" cy="259045"/>
    <xdr:sp macro="" textlink="">
      <xdr:nvSpPr>
        <xdr:cNvPr id="742" name="テキスト ボックス 741"/>
        <xdr:cNvSpPr txBox="1"/>
      </xdr:nvSpPr>
      <xdr:spPr>
        <a:xfrm>
          <a:off x="18467017" y="625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9" name="諸支出金該当値テキスト"/>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全ての項目について類似団体よりも住民一人当たりのコストが低い数値になっている。民生費が上昇し、類似団体との差がより縮小した要因は、高齢化が進んでいることに加え、</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より子育て支援拠点施設建設の開始によるものが大きい。教育費の減少は、</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から町営プールの営業を休止したことが要因となっている。また</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スクール構想等による設備導入が一斉実施のため小中学校費が増加したが、</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は学校関係はある程度落ち着いた状態となっている。議会費、衛生費、公債費は類似団体よりも低い状態が続いている。商工費は観光産業や商店街が町内に無いために低い値が続いている。観光関係の産業が殆どないため、コロナ禍の影響は少なかったが、</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以降は事業所支援を行ったため例年よりは数値が上昇した。町面積も狭いため土木費が低く抑えられてきたが、今後は雨水排水対策事業に力を入れていくため、土木費や公債費の上昇が見込まれる。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岐阜県坂祝町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実質収支の赤字が続いたことから、</a:t>
          </a:r>
          <a:r>
            <a:rPr kumimoji="1" lang="en-US" altLang="ja-JP" sz="1200">
              <a:latin typeface="ＭＳ ゴシック" pitchFamily="49" charset="-128"/>
              <a:ea typeface="ＭＳ ゴシック" pitchFamily="49" charset="-128"/>
            </a:rPr>
            <a:t>R1</a:t>
          </a:r>
          <a:r>
            <a:rPr kumimoji="1" lang="ja-JP" altLang="en-US" sz="1200">
              <a:latin typeface="ＭＳ ゴシック" pitchFamily="49" charset="-128"/>
              <a:ea typeface="ＭＳ ゴシック" pitchFamily="49" charset="-128"/>
            </a:rPr>
            <a:t>に全庁的に事業見直しを行い、</a:t>
          </a:r>
          <a:r>
            <a:rPr kumimoji="1" lang="en-US" altLang="ja-JP" sz="1200">
              <a:latin typeface="ＭＳ ゴシック" pitchFamily="49" charset="-128"/>
              <a:ea typeface="ＭＳ ゴシック" pitchFamily="49" charset="-128"/>
            </a:rPr>
            <a:t>R2</a:t>
          </a:r>
          <a:r>
            <a:rPr kumimoji="1" lang="ja-JP" altLang="en-US" sz="1200">
              <a:latin typeface="ＭＳ ゴシック" pitchFamily="49" charset="-128"/>
              <a:ea typeface="ＭＳ ゴシック" pitchFamily="49" charset="-128"/>
            </a:rPr>
            <a:t>はコロナ禍の影響による事業縮小や町民の方の日頃の感染症対策の徹底の成果により地方創生臨時交付金の交付額を大幅に超える支援事業の必要が生じなかったため、実質単年度収支が黒字と改善された。</a:t>
          </a:r>
          <a:r>
            <a:rPr kumimoji="1" lang="en-US" altLang="ja-JP" sz="1200">
              <a:latin typeface="ＭＳ ゴシック" pitchFamily="49" charset="-128"/>
              <a:ea typeface="ＭＳ ゴシック" pitchFamily="49" charset="-128"/>
            </a:rPr>
            <a:t>R3</a:t>
          </a:r>
          <a:r>
            <a:rPr kumimoji="1" lang="ja-JP" altLang="en-US" sz="1200">
              <a:latin typeface="ＭＳ ゴシック" pitchFamily="49" charset="-128"/>
              <a:ea typeface="ＭＳ ゴシック" pitchFamily="49" charset="-128"/>
            </a:rPr>
            <a:t>も再算定による普通交付税の増加や消費税交付金の増加等により黒字の維持となった。</a:t>
          </a:r>
          <a:r>
            <a:rPr kumimoji="1" lang="en-US" altLang="ja-JP" sz="1200">
              <a:latin typeface="ＭＳ ゴシック" pitchFamily="49" charset="-128"/>
              <a:ea typeface="ＭＳ ゴシック" pitchFamily="49" charset="-128"/>
            </a:rPr>
            <a:t>R4</a:t>
          </a:r>
          <a:r>
            <a:rPr kumimoji="1" lang="ja-JP" altLang="en-US" sz="1200">
              <a:latin typeface="ＭＳ ゴシック" pitchFamily="49" charset="-128"/>
              <a:ea typeface="ＭＳ ゴシック" pitchFamily="49" charset="-128"/>
            </a:rPr>
            <a:t>年度以降は感染症対策をしながら各事業の再開等も進んでいる。今後も事業を必要性を確認しながら、収支のバランスがとれた事業展開に努める。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岐阜県坂祝町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にはなっていないが、水道事業以外は一般会計からの補填に頼っている面が多い。特に下水道事業への繰出金が多い。企業会計においては独立採算を目指し、適正な利用者負担を求めていくための料金改定の審議を進めていく必要がある。また介護保険特別会計においては減少傾向が続いており、次期計画改定の際には保険料等の見直しが必要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岐阜県坂祝町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減少のピークが過ぎ、今後は施設建設や老朽化した施設の改修の増加、雨水排水対策事業の開始、一部事務組合の施設更新も予定されているため、実質公債比率の上昇は必至である。近年算入公債費が減少傾向にあったが、雨水排水対策事業を始めとする減債や防災事業を積極的に実施するため、交付税算入される公債費の活用が進むと見込んで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満期一括償還地方債が現在ないため、そのための基金積立は行っていない。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岐阜県坂祝町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充当可能財源が将来負担額を超えていないため、将来負担比率は発生していない。</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は普通交付税の追加交付等により基金も増加した。しかし、</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の町内主要企業の撤退等により固定資産税の減少が当分の間見込まれているため、油断はできない。</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から小中学校の改修のための目的基金の積立てを開始したが、その他の施設の老朽化も進んでおり、今後は目的基金の活用が増えてい行くことが予想されるため、町有財産からの収入等、可能な範囲で目的基金への積立てを行いながら、将来の負担上昇を抑えていきたい。</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岐阜県坂祝町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増加の理由は、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普通交付税の追加交付等による減債基金及び財政調整基金への積立てと、将来的な小中学校の大規模改修に備えて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から「教育施設等整備基金」を新設し、積立てを開始した。また、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ふるさと納税の寄付の一部を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完成の子育て支援拠点施設の備品等整備に活用するため、一時的にふるさと応援基金に積立てている。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財政調整基金に頼らない予算編成を行い、財政調整基金を一定額維持しながら、今後予定されている大規模な各事業に対応できるように目的基金の活用と計画的な積立てを進めていく。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公共施設等整備基金：公共施設の建設や老朽化に備え、更新や改修に使用する施設整備基金。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しあわせまちづくり基金：保健、福祉、教育その他まちづくり等に使用する基金。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教育施設等整備基金：小中学校及び幼稚園、給食センター、社会体育施設等教育関係施設のための整備基金。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ふるさと農村活性化対策基金：土地改良施設等の利活用に係る集落協働活動を支援する基金。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ふるさと応援基金：ふるさと納税制度を利用して坂祝町を応援するために寄せられた基金を適正に管理、運用するための基金。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事業活性化支援基金：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新型コロナウイルス感染症対応地方創生臨時交付金を活用し、コロナ禍の影響を鑑み、小規模事業者経営改善資金を受けたものに対する利子補給を目的とする基金。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教育施設等整備基金：将来の小中学校の大規模改修に備え、財源確保のため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創設、積立開始。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決算による余剰分を老朽化に伴う今後の施設改修等の需要に備えて積立てを実施。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ふるさと納税の寄付の一部を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完成の子育て支援拠点施設の備品等整備に活用するため積立てを実施。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しあわせまちづくり基金：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完成のシルバー人材センターの建設に活用した他、まちづくり事業としてのイベント事業費にも活用した。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完成の子育て支援拠点施設の建設に活用する他、公共施設整備計画等を考慮して今後実施する老朽化した施設改修や修繕等に活用していくとともに、今後の老朽化施設の改修増加に備え、可能な範囲で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教育施設等整備基金：当分の間活用はせず、小中学校の大規模改修に備えて積立てを行う。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その他の基金については、目的に対応する事業を実施の際に、計画的に活用していく。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は普通交付税の追加交付や消費税交付金の増加等により、経常収支が黒字を維持できたため、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月の町内主要企業の工場撤退による今後の固定資産税等の町税の影響を考慮し、財政調整基金への積立てを行った。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財政調整基金に頼らない予算執行を行うため、歳出削減を第一に考えているが限界もあるため、歳入増加のための取組みに力を入れていく必要がある。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までは利息のみの積立てであったが、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は普通交付税の追加交付における「臨時財政対策債償還基金費」分の積立てを実施した。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今後も利息の積立ては継続し、当分の間は現状を維持し、小中学校大規模改修等における大規模な借入に対する償還に備える。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8,023
7,520
12.87
4,070,481
3,847,271
210,321
2,537,351
2,709,187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135255</xdr:rowOff>
    </xdr:from>
    <xdr:to>
      <xdr:col>24</xdr:col>
      <xdr:colOff>62865</xdr:colOff>
      <xdr:row>42</xdr:row>
      <xdr:rowOff>30480</xdr:rowOff>
    </xdr:to>
    <xdr:cxnSp macro="">
      <xdr:nvCxnSpPr>
        <xdr:cNvPr id="57" name="直線コネクタ 56"/>
        <xdr:cNvCxnSpPr/>
      </xdr:nvCxnSpPr>
      <xdr:spPr>
        <a:xfrm flipV="1">
          <a:off x="4086225" y="549973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xdr:cNvSpPr txBox="1"/>
      </xdr:nvSpPr>
      <xdr:spPr>
        <a:xfrm>
          <a:off x="412496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xdr:cNvCxnSpPr/>
      </xdr:nvCxnSpPr>
      <xdr:spPr>
        <a:xfrm>
          <a:off x="4020820" y="7071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81932</xdr:rowOff>
    </xdr:from>
    <xdr:ext cx="405111" cy="259045"/>
    <xdr:sp macro="" textlink="">
      <xdr:nvSpPr>
        <xdr:cNvPr id="60" name="【道路】&#10;有形固定資産減価償却率最大値テキスト"/>
        <xdr:cNvSpPr txBox="1"/>
      </xdr:nvSpPr>
      <xdr:spPr>
        <a:xfrm>
          <a:off x="4124960" y="5278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135255</xdr:rowOff>
    </xdr:from>
    <xdr:to>
      <xdr:col>24</xdr:col>
      <xdr:colOff>152400</xdr:colOff>
      <xdr:row>32</xdr:row>
      <xdr:rowOff>135255</xdr:rowOff>
    </xdr:to>
    <xdr:cxnSp macro="">
      <xdr:nvCxnSpPr>
        <xdr:cNvPr id="61" name="直線コネクタ 60"/>
        <xdr:cNvCxnSpPr/>
      </xdr:nvCxnSpPr>
      <xdr:spPr>
        <a:xfrm>
          <a:off x="4020820" y="54997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84472</xdr:rowOff>
    </xdr:from>
    <xdr:ext cx="405111" cy="259045"/>
    <xdr:sp macro="" textlink="">
      <xdr:nvSpPr>
        <xdr:cNvPr id="62" name="【道路】&#10;有形固定資産減価償却率平均値テキスト"/>
        <xdr:cNvSpPr txBox="1"/>
      </xdr:nvSpPr>
      <xdr:spPr>
        <a:xfrm>
          <a:off x="412496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63" name="フローチャート: 判断 62"/>
        <xdr:cNvSpPr/>
      </xdr:nvSpPr>
      <xdr:spPr>
        <a:xfrm>
          <a:off x="403606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4" name="フローチャート: 判断 63"/>
        <xdr:cNvSpPr/>
      </xdr:nvSpPr>
      <xdr:spPr>
        <a:xfrm>
          <a:off x="3312160" y="63766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17780</xdr:rowOff>
    </xdr:from>
    <xdr:to>
      <xdr:col>15</xdr:col>
      <xdr:colOff>101600</xdr:colOff>
      <xdr:row>38</xdr:row>
      <xdr:rowOff>119380</xdr:rowOff>
    </xdr:to>
    <xdr:sp macro="" textlink="">
      <xdr:nvSpPr>
        <xdr:cNvPr id="65" name="フローチャート: 判断 64"/>
        <xdr:cNvSpPr/>
      </xdr:nvSpPr>
      <xdr:spPr>
        <a:xfrm>
          <a:off x="25146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162560</xdr:rowOff>
    </xdr:from>
    <xdr:to>
      <xdr:col>10</xdr:col>
      <xdr:colOff>165100</xdr:colOff>
      <xdr:row>38</xdr:row>
      <xdr:rowOff>92710</xdr:rowOff>
    </xdr:to>
    <xdr:sp macro="" textlink="">
      <xdr:nvSpPr>
        <xdr:cNvPr id="66" name="フローチャート: 判断 65"/>
        <xdr:cNvSpPr/>
      </xdr:nvSpPr>
      <xdr:spPr>
        <a:xfrm>
          <a:off x="1739900"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122555</xdr:rowOff>
    </xdr:from>
    <xdr:to>
      <xdr:col>6</xdr:col>
      <xdr:colOff>38100</xdr:colOff>
      <xdr:row>38</xdr:row>
      <xdr:rowOff>52705</xdr:rowOff>
    </xdr:to>
    <xdr:sp macro="" textlink="">
      <xdr:nvSpPr>
        <xdr:cNvPr id="67" name="フローチャート: 判断 66"/>
        <xdr:cNvSpPr/>
      </xdr:nvSpPr>
      <xdr:spPr>
        <a:xfrm>
          <a:off x="965200" y="63252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149225</xdr:rowOff>
    </xdr:from>
    <xdr:to>
      <xdr:col>24</xdr:col>
      <xdr:colOff>114300</xdr:colOff>
      <xdr:row>40</xdr:row>
      <xdr:rowOff>79375</xdr:rowOff>
    </xdr:to>
    <xdr:sp macro="" textlink="">
      <xdr:nvSpPr>
        <xdr:cNvPr id="73" name="楕円 72"/>
        <xdr:cNvSpPr/>
      </xdr:nvSpPr>
      <xdr:spPr>
        <a:xfrm>
          <a:off x="4036060" y="6687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127652</xdr:rowOff>
    </xdr:from>
    <xdr:ext cx="405111" cy="259045"/>
    <xdr:sp macro="" textlink="">
      <xdr:nvSpPr>
        <xdr:cNvPr id="74" name="【道路】&#10;有形固定資産減価償却率該当値テキスト"/>
        <xdr:cNvSpPr txBox="1"/>
      </xdr:nvSpPr>
      <xdr:spPr>
        <a:xfrm>
          <a:off x="4124960"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135890</xdr:rowOff>
    </xdr:from>
    <xdr:to>
      <xdr:col>20</xdr:col>
      <xdr:colOff>38100</xdr:colOff>
      <xdr:row>40</xdr:row>
      <xdr:rowOff>66040</xdr:rowOff>
    </xdr:to>
    <xdr:sp macro="" textlink="">
      <xdr:nvSpPr>
        <xdr:cNvPr id="75" name="楕円 74"/>
        <xdr:cNvSpPr/>
      </xdr:nvSpPr>
      <xdr:spPr>
        <a:xfrm>
          <a:off x="3312160" y="66738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15240</xdr:rowOff>
    </xdr:from>
    <xdr:to>
      <xdr:col>24</xdr:col>
      <xdr:colOff>63500</xdr:colOff>
      <xdr:row>40</xdr:row>
      <xdr:rowOff>28575</xdr:rowOff>
    </xdr:to>
    <xdr:cxnSp macro="">
      <xdr:nvCxnSpPr>
        <xdr:cNvPr id="76" name="直線コネクタ 75"/>
        <xdr:cNvCxnSpPr/>
      </xdr:nvCxnSpPr>
      <xdr:spPr>
        <a:xfrm>
          <a:off x="3355340" y="6720840"/>
          <a:ext cx="73152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111125</xdr:rowOff>
    </xdr:from>
    <xdr:to>
      <xdr:col>15</xdr:col>
      <xdr:colOff>101600</xdr:colOff>
      <xdr:row>40</xdr:row>
      <xdr:rowOff>41275</xdr:rowOff>
    </xdr:to>
    <xdr:sp macro="" textlink="">
      <xdr:nvSpPr>
        <xdr:cNvPr id="77" name="楕円 76"/>
        <xdr:cNvSpPr/>
      </xdr:nvSpPr>
      <xdr:spPr>
        <a:xfrm>
          <a:off x="2514600" y="6649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161925</xdr:rowOff>
    </xdr:from>
    <xdr:to>
      <xdr:col>19</xdr:col>
      <xdr:colOff>177800</xdr:colOff>
      <xdr:row>40</xdr:row>
      <xdr:rowOff>15240</xdr:rowOff>
    </xdr:to>
    <xdr:cxnSp macro="">
      <xdr:nvCxnSpPr>
        <xdr:cNvPr id="78" name="直線コネクタ 77"/>
        <xdr:cNvCxnSpPr/>
      </xdr:nvCxnSpPr>
      <xdr:spPr>
        <a:xfrm>
          <a:off x="2565400" y="6699885"/>
          <a:ext cx="78994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97790</xdr:rowOff>
    </xdr:from>
    <xdr:to>
      <xdr:col>10</xdr:col>
      <xdr:colOff>165100</xdr:colOff>
      <xdr:row>40</xdr:row>
      <xdr:rowOff>27940</xdr:rowOff>
    </xdr:to>
    <xdr:sp macro="" textlink="">
      <xdr:nvSpPr>
        <xdr:cNvPr id="79" name="楕円 78"/>
        <xdr:cNvSpPr/>
      </xdr:nvSpPr>
      <xdr:spPr>
        <a:xfrm>
          <a:off x="1739900" y="6635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148590</xdr:rowOff>
    </xdr:from>
    <xdr:to>
      <xdr:col>15</xdr:col>
      <xdr:colOff>50800</xdr:colOff>
      <xdr:row>39</xdr:row>
      <xdr:rowOff>161925</xdr:rowOff>
    </xdr:to>
    <xdr:cxnSp macro="">
      <xdr:nvCxnSpPr>
        <xdr:cNvPr id="80" name="直線コネクタ 79"/>
        <xdr:cNvCxnSpPr/>
      </xdr:nvCxnSpPr>
      <xdr:spPr>
        <a:xfrm>
          <a:off x="1790700" y="6686550"/>
          <a:ext cx="7747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80645</xdr:rowOff>
    </xdr:from>
    <xdr:to>
      <xdr:col>6</xdr:col>
      <xdr:colOff>38100</xdr:colOff>
      <xdr:row>40</xdr:row>
      <xdr:rowOff>10795</xdr:rowOff>
    </xdr:to>
    <xdr:sp macro="" textlink="">
      <xdr:nvSpPr>
        <xdr:cNvPr id="81" name="楕円 80"/>
        <xdr:cNvSpPr/>
      </xdr:nvSpPr>
      <xdr:spPr>
        <a:xfrm>
          <a:off x="965200" y="66186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131445</xdr:rowOff>
    </xdr:from>
    <xdr:to>
      <xdr:col>10</xdr:col>
      <xdr:colOff>114300</xdr:colOff>
      <xdr:row>39</xdr:row>
      <xdr:rowOff>148590</xdr:rowOff>
    </xdr:to>
    <xdr:cxnSp macro="">
      <xdr:nvCxnSpPr>
        <xdr:cNvPr id="82" name="直線コネクタ 81"/>
        <xdr:cNvCxnSpPr/>
      </xdr:nvCxnSpPr>
      <xdr:spPr>
        <a:xfrm>
          <a:off x="1008380" y="6669405"/>
          <a:ext cx="7823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83" name="n_1aveValue【道路】&#10;有形固定資産減価償却率"/>
        <xdr:cNvSpPr txBox="1"/>
      </xdr:nvSpPr>
      <xdr:spPr>
        <a:xfrm>
          <a:off x="317056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135907</xdr:rowOff>
    </xdr:from>
    <xdr:ext cx="405111" cy="259045"/>
    <xdr:sp macro="" textlink="">
      <xdr:nvSpPr>
        <xdr:cNvPr id="84" name="n_2aveValue【道路】&#10;有形固定資産減価償却率"/>
        <xdr:cNvSpPr txBox="1"/>
      </xdr:nvSpPr>
      <xdr:spPr>
        <a:xfrm>
          <a:off x="238570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109237</xdr:rowOff>
    </xdr:from>
    <xdr:ext cx="405111" cy="259045"/>
    <xdr:sp macro="" textlink="">
      <xdr:nvSpPr>
        <xdr:cNvPr id="85" name="n_3aveValue【道路】&#10;有形固定資産減価償却率"/>
        <xdr:cNvSpPr txBox="1"/>
      </xdr:nvSpPr>
      <xdr:spPr>
        <a:xfrm>
          <a:off x="161100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69232</xdr:rowOff>
    </xdr:from>
    <xdr:ext cx="405111" cy="259045"/>
    <xdr:sp macro="" textlink="">
      <xdr:nvSpPr>
        <xdr:cNvPr id="86" name="n_4aveValue【道路】&#10;有形固定資産減価償却率"/>
        <xdr:cNvSpPr txBox="1"/>
      </xdr:nvSpPr>
      <xdr:spPr>
        <a:xfrm>
          <a:off x="83630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57167</xdr:rowOff>
    </xdr:from>
    <xdr:ext cx="405111" cy="259045"/>
    <xdr:sp macro="" textlink="">
      <xdr:nvSpPr>
        <xdr:cNvPr id="87" name="n_1mainValue【道路】&#10;有形固定資産減価償却率"/>
        <xdr:cNvSpPr txBox="1"/>
      </xdr:nvSpPr>
      <xdr:spPr>
        <a:xfrm>
          <a:off x="317056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32402</xdr:rowOff>
    </xdr:from>
    <xdr:ext cx="405111" cy="259045"/>
    <xdr:sp macro="" textlink="">
      <xdr:nvSpPr>
        <xdr:cNvPr id="88" name="n_2mainValue【道路】&#10;有形固定資産減価償却率"/>
        <xdr:cNvSpPr txBox="1"/>
      </xdr:nvSpPr>
      <xdr:spPr>
        <a:xfrm>
          <a:off x="2385704"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19067</xdr:rowOff>
    </xdr:from>
    <xdr:ext cx="405111" cy="259045"/>
    <xdr:sp macro="" textlink="">
      <xdr:nvSpPr>
        <xdr:cNvPr id="89" name="n_3mainValue【道路】&#10;有形固定資産減価償却率"/>
        <xdr:cNvSpPr txBox="1"/>
      </xdr:nvSpPr>
      <xdr:spPr>
        <a:xfrm>
          <a:off x="161100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1922</xdr:rowOff>
    </xdr:from>
    <xdr:ext cx="405111" cy="259045"/>
    <xdr:sp macro="" textlink="">
      <xdr:nvSpPr>
        <xdr:cNvPr id="90" name="n_4mainValue【道路】&#10;有形固定資産減価償却率"/>
        <xdr:cNvSpPr txBox="1"/>
      </xdr:nvSpPr>
      <xdr:spPr>
        <a:xfrm>
          <a:off x="83630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529992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3636</xdr:rowOff>
    </xdr:from>
    <xdr:to>
      <xdr:col>54</xdr:col>
      <xdr:colOff>189865</xdr:colOff>
      <xdr:row>41</xdr:row>
      <xdr:rowOff>144845</xdr:rowOff>
    </xdr:to>
    <xdr:cxnSp macro="">
      <xdr:nvCxnSpPr>
        <xdr:cNvPr id="116" name="直線コネクタ 115"/>
        <xdr:cNvCxnSpPr/>
      </xdr:nvCxnSpPr>
      <xdr:spPr>
        <a:xfrm flipV="1">
          <a:off x="9219565" y="5703396"/>
          <a:ext cx="0" cy="131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148672</xdr:rowOff>
    </xdr:from>
    <xdr:ext cx="469744" cy="259045"/>
    <xdr:sp macro="" textlink="">
      <xdr:nvSpPr>
        <xdr:cNvPr id="117" name="【道路】&#10;一人当たり延長最小値テキスト"/>
        <xdr:cNvSpPr txBox="1"/>
      </xdr:nvSpPr>
      <xdr:spPr>
        <a:xfrm>
          <a:off x="9258300" y="702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144845</xdr:rowOff>
    </xdr:from>
    <xdr:to>
      <xdr:col>55</xdr:col>
      <xdr:colOff>88900</xdr:colOff>
      <xdr:row>41</xdr:row>
      <xdr:rowOff>144845</xdr:rowOff>
    </xdr:to>
    <xdr:cxnSp macro="">
      <xdr:nvCxnSpPr>
        <xdr:cNvPr id="118" name="直線コネクタ 117"/>
        <xdr:cNvCxnSpPr/>
      </xdr:nvCxnSpPr>
      <xdr:spPr>
        <a:xfrm>
          <a:off x="9154160" y="70180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121763</xdr:rowOff>
    </xdr:from>
    <xdr:ext cx="534377" cy="259045"/>
    <xdr:sp macro="" textlink="">
      <xdr:nvSpPr>
        <xdr:cNvPr id="119" name="【道路】&#10;一人当たり延長最大値テキスト"/>
        <xdr:cNvSpPr txBox="1"/>
      </xdr:nvSpPr>
      <xdr:spPr>
        <a:xfrm>
          <a:off x="9258300" y="548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3636</xdr:rowOff>
    </xdr:from>
    <xdr:to>
      <xdr:col>55</xdr:col>
      <xdr:colOff>88900</xdr:colOff>
      <xdr:row>34</xdr:row>
      <xdr:rowOff>3636</xdr:rowOff>
    </xdr:to>
    <xdr:cxnSp macro="">
      <xdr:nvCxnSpPr>
        <xdr:cNvPr id="120" name="直線コネクタ 119"/>
        <xdr:cNvCxnSpPr/>
      </xdr:nvCxnSpPr>
      <xdr:spPr>
        <a:xfrm>
          <a:off x="9154160" y="57033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12468</xdr:rowOff>
    </xdr:from>
    <xdr:ext cx="534377" cy="259045"/>
    <xdr:sp macro="" textlink="">
      <xdr:nvSpPr>
        <xdr:cNvPr id="121" name="【道路】&#10;一人当たり延長平均値テキスト"/>
        <xdr:cNvSpPr txBox="1"/>
      </xdr:nvSpPr>
      <xdr:spPr>
        <a:xfrm>
          <a:off x="9258300" y="6382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161041</xdr:rowOff>
    </xdr:from>
    <xdr:to>
      <xdr:col>55</xdr:col>
      <xdr:colOff>50800</xdr:colOff>
      <xdr:row>39</xdr:row>
      <xdr:rowOff>91191</xdr:rowOff>
    </xdr:to>
    <xdr:sp macro="" textlink="">
      <xdr:nvSpPr>
        <xdr:cNvPr id="122" name="フローチャート: 判断 121"/>
        <xdr:cNvSpPr/>
      </xdr:nvSpPr>
      <xdr:spPr>
        <a:xfrm>
          <a:off x="9192260" y="65313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168422</xdr:rowOff>
    </xdr:from>
    <xdr:to>
      <xdr:col>50</xdr:col>
      <xdr:colOff>165100</xdr:colOff>
      <xdr:row>39</xdr:row>
      <xdr:rowOff>98572</xdr:rowOff>
    </xdr:to>
    <xdr:sp macro="" textlink="">
      <xdr:nvSpPr>
        <xdr:cNvPr id="123" name="フローチャート: 判断 122"/>
        <xdr:cNvSpPr/>
      </xdr:nvSpPr>
      <xdr:spPr>
        <a:xfrm>
          <a:off x="8445500" y="6538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41157</xdr:rowOff>
    </xdr:from>
    <xdr:to>
      <xdr:col>46</xdr:col>
      <xdr:colOff>38100</xdr:colOff>
      <xdr:row>39</xdr:row>
      <xdr:rowOff>142757</xdr:rowOff>
    </xdr:to>
    <xdr:sp macro="" textlink="">
      <xdr:nvSpPr>
        <xdr:cNvPr id="124" name="フローチャート: 判断 123"/>
        <xdr:cNvSpPr/>
      </xdr:nvSpPr>
      <xdr:spPr>
        <a:xfrm>
          <a:off x="7670800" y="65791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64426</xdr:rowOff>
    </xdr:from>
    <xdr:to>
      <xdr:col>41</xdr:col>
      <xdr:colOff>101600</xdr:colOff>
      <xdr:row>39</xdr:row>
      <xdr:rowOff>166026</xdr:rowOff>
    </xdr:to>
    <xdr:sp macro="" textlink="">
      <xdr:nvSpPr>
        <xdr:cNvPr id="125" name="フローチャート: 判断 124"/>
        <xdr:cNvSpPr/>
      </xdr:nvSpPr>
      <xdr:spPr>
        <a:xfrm>
          <a:off x="6873240" y="66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46840</xdr:rowOff>
    </xdr:from>
    <xdr:to>
      <xdr:col>36</xdr:col>
      <xdr:colOff>165100</xdr:colOff>
      <xdr:row>39</xdr:row>
      <xdr:rowOff>148440</xdr:rowOff>
    </xdr:to>
    <xdr:sp macro="" textlink="">
      <xdr:nvSpPr>
        <xdr:cNvPr id="126" name="フローチャート: 判断 125"/>
        <xdr:cNvSpPr/>
      </xdr:nvSpPr>
      <xdr:spPr>
        <a:xfrm>
          <a:off x="6098540" y="65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113362</xdr:rowOff>
    </xdr:from>
    <xdr:to>
      <xdr:col>55</xdr:col>
      <xdr:colOff>50800</xdr:colOff>
      <xdr:row>41</xdr:row>
      <xdr:rowOff>43512</xdr:rowOff>
    </xdr:to>
    <xdr:sp macro="" textlink="">
      <xdr:nvSpPr>
        <xdr:cNvPr id="132" name="楕円 131"/>
        <xdr:cNvSpPr/>
      </xdr:nvSpPr>
      <xdr:spPr>
        <a:xfrm>
          <a:off x="9192260" y="68189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91789</xdr:rowOff>
    </xdr:from>
    <xdr:ext cx="534377" cy="259045"/>
    <xdr:sp macro="" textlink="">
      <xdr:nvSpPr>
        <xdr:cNvPr id="133" name="【道路】&#10;一人当たり延長該当値テキスト"/>
        <xdr:cNvSpPr txBox="1"/>
      </xdr:nvSpPr>
      <xdr:spPr>
        <a:xfrm>
          <a:off x="9258300" y="679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118424</xdr:rowOff>
    </xdr:from>
    <xdr:to>
      <xdr:col>50</xdr:col>
      <xdr:colOff>165100</xdr:colOff>
      <xdr:row>41</xdr:row>
      <xdr:rowOff>48574</xdr:rowOff>
    </xdr:to>
    <xdr:sp macro="" textlink="">
      <xdr:nvSpPr>
        <xdr:cNvPr id="134" name="楕円 133"/>
        <xdr:cNvSpPr/>
      </xdr:nvSpPr>
      <xdr:spPr>
        <a:xfrm>
          <a:off x="8445500" y="68240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164162</xdr:rowOff>
    </xdr:from>
    <xdr:to>
      <xdr:col>55</xdr:col>
      <xdr:colOff>0</xdr:colOff>
      <xdr:row>40</xdr:row>
      <xdr:rowOff>169224</xdr:rowOff>
    </xdr:to>
    <xdr:cxnSp macro="">
      <xdr:nvCxnSpPr>
        <xdr:cNvPr id="135" name="直線コネクタ 134"/>
        <xdr:cNvCxnSpPr/>
      </xdr:nvCxnSpPr>
      <xdr:spPr>
        <a:xfrm flipV="1">
          <a:off x="8496300" y="6869762"/>
          <a:ext cx="7239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123078</xdr:rowOff>
    </xdr:from>
    <xdr:to>
      <xdr:col>46</xdr:col>
      <xdr:colOff>38100</xdr:colOff>
      <xdr:row>41</xdr:row>
      <xdr:rowOff>53228</xdr:rowOff>
    </xdr:to>
    <xdr:sp macro="" textlink="">
      <xdr:nvSpPr>
        <xdr:cNvPr id="136" name="楕円 135"/>
        <xdr:cNvSpPr/>
      </xdr:nvSpPr>
      <xdr:spPr>
        <a:xfrm>
          <a:off x="7670800" y="68286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169224</xdr:rowOff>
    </xdr:from>
    <xdr:to>
      <xdr:col>50</xdr:col>
      <xdr:colOff>114300</xdr:colOff>
      <xdr:row>41</xdr:row>
      <xdr:rowOff>2428</xdr:rowOff>
    </xdr:to>
    <xdr:cxnSp macro="">
      <xdr:nvCxnSpPr>
        <xdr:cNvPr id="137" name="直線コネクタ 136"/>
        <xdr:cNvCxnSpPr/>
      </xdr:nvCxnSpPr>
      <xdr:spPr>
        <a:xfrm flipV="1">
          <a:off x="7713980" y="6874824"/>
          <a:ext cx="782320" cy="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126164</xdr:rowOff>
    </xdr:from>
    <xdr:to>
      <xdr:col>41</xdr:col>
      <xdr:colOff>101600</xdr:colOff>
      <xdr:row>41</xdr:row>
      <xdr:rowOff>56314</xdr:rowOff>
    </xdr:to>
    <xdr:sp macro="" textlink="">
      <xdr:nvSpPr>
        <xdr:cNvPr id="138" name="楕円 137"/>
        <xdr:cNvSpPr/>
      </xdr:nvSpPr>
      <xdr:spPr>
        <a:xfrm>
          <a:off x="6873240" y="68317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2428</xdr:rowOff>
    </xdr:from>
    <xdr:to>
      <xdr:col>45</xdr:col>
      <xdr:colOff>177800</xdr:colOff>
      <xdr:row>41</xdr:row>
      <xdr:rowOff>5514</xdr:rowOff>
    </xdr:to>
    <xdr:cxnSp macro="">
      <xdr:nvCxnSpPr>
        <xdr:cNvPr id="139" name="直線コネクタ 138"/>
        <xdr:cNvCxnSpPr/>
      </xdr:nvCxnSpPr>
      <xdr:spPr>
        <a:xfrm flipV="1">
          <a:off x="6924040" y="6875668"/>
          <a:ext cx="78994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127535</xdr:rowOff>
    </xdr:from>
    <xdr:to>
      <xdr:col>36</xdr:col>
      <xdr:colOff>165100</xdr:colOff>
      <xdr:row>41</xdr:row>
      <xdr:rowOff>57685</xdr:rowOff>
    </xdr:to>
    <xdr:sp macro="" textlink="">
      <xdr:nvSpPr>
        <xdr:cNvPr id="140" name="楕円 139"/>
        <xdr:cNvSpPr/>
      </xdr:nvSpPr>
      <xdr:spPr>
        <a:xfrm>
          <a:off x="6098540" y="6833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5514</xdr:rowOff>
    </xdr:from>
    <xdr:to>
      <xdr:col>41</xdr:col>
      <xdr:colOff>50800</xdr:colOff>
      <xdr:row>41</xdr:row>
      <xdr:rowOff>6885</xdr:rowOff>
    </xdr:to>
    <xdr:cxnSp macro="">
      <xdr:nvCxnSpPr>
        <xdr:cNvPr id="141" name="直線コネクタ 140"/>
        <xdr:cNvCxnSpPr/>
      </xdr:nvCxnSpPr>
      <xdr:spPr>
        <a:xfrm flipV="1">
          <a:off x="6149340" y="6878754"/>
          <a:ext cx="7747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115099</xdr:rowOff>
    </xdr:from>
    <xdr:ext cx="534377" cy="259045"/>
    <xdr:sp macro="" textlink="">
      <xdr:nvSpPr>
        <xdr:cNvPr id="142" name="n_1aveValue【道路】&#10;一人当たり延長"/>
        <xdr:cNvSpPr txBox="1"/>
      </xdr:nvSpPr>
      <xdr:spPr>
        <a:xfrm>
          <a:off x="8239271" y="631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159284</xdr:rowOff>
    </xdr:from>
    <xdr:ext cx="534377" cy="259045"/>
    <xdr:sp macro="" textlink="">
      <xdr:nvSpPr>
        <xdr:cNvPr id="143" name="n_2aveValue【道路】&#10;一人当たり延長"/>
        <xdr:cNvSpPr txBox="1"/>
      </xdr:nvSpPr>
      <xdr:spPr>
        <a:xfrm>
          <a:off x="7477271" y="636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11103</xdr:rowOff>
    </xdr:from>
    <xdr:ext cx="534377" cy="259045"/>
    <xdr:sp macro="" textlink="">
      <xdr:nvSpPr>
        <xdr:cNvPr id="144" name="n_3aveValue【道路】&#10;一人当たり延長"/>
        <xdr:cNvSpPr txBox="1"/>
      </xdr:nvSpPr>
      <xdr:spPr>
        <a:xfrm>
          <a:off x="6702571" y="638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164967</xdr:rowOff>
    </xdr:from>
    <xdr:ext cx="534377" cy="259045"/>
    <xdr:sp macro="" textlink="">
      <xdr:nvSpPr>
        <xdr:cNvPr id="145" name="n_4aveValue【道路】&#10;一人当たり延長"/>
        <xdr:cNvSpPr txBox="1"/>
      </xdr:nvSpPr>
      <xdr:spPr>
        <a:xfrm>
          <a:off x="5905011" y="636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39701</xdr:rowOff>
    </xdr:from>
    <xdr:ext cx="534377" cy="259045"/>
    <xdr:sp macro="" textlink="">
      <xdr:nvSpPr>
        <xdr:cNvPr id="146" name="n_1mainValue【道路】&#10;一人当たり延長"/>
        <xdr:cNvSpPr txBox="1"/>
      </xdr:nvSpPr>
      <xdr:spPr>
        <a:xfrm>
          <a:off x="8239271" y="691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44355</xdr:rowOff>
    </xdr:from>
    <xdr:ext cx="534377" cy="259045"/>
    <xdr:sp macro="" textlink="">
      <xdr:nvSpPr>
        <xdr:cNvPr id="147" name="n_2mainValue【道路】&#10;一人当たり延長"/>
        <xdr:cNvSpPr txBox="1"/>
      </xdr:nvSpPr>
      <xdr:spPr>
        <a:xfrm>
          <a:off x="7477271" y="691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47441</xdr:rowOff>
    </xdr:from>
    <xdr:ext cx="534377" cy="259045"/>
    <xdr:sp macro="" textlink="">
      <xdr:nvSpPr>
        <xdr:cNvPr id="148" name="n_3mainValue【道路】&#10;一人当たり延長"/>
        <xdr:cNvSpPr txBox="1"/>
      </xdr:nvSpPr>
      <xdr:spPr>
        <a:xfrm>
          <a:off x="6702571" y="692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48812</xdr:rowOff>
    </xdr:from>
    <xdr:ext cx="534377" cy="259045"/>
    <xdr:sp macro="" textlink="">
      <xdr:nvSpPr>
        <xdr:cNvPr id="149" name="n_4mainValue【道路】&#10;一人当たり延長"/>
        <xdr:cNvSpPr txBox="1"/>
      </xdr:nvSpPr>
      <xdr:spPr>
        <a:xfrm>
          <a:off x="5905011" y="692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13063</xdr:rowOff>
    </xdr:to>
    <xdr:cxnSp macro="">
      <xdr:nvCxnSpPr>
        <xdr:cNvPr id="175" name="直線コネクタ 174"/>
        <xdr:cNvCxnSpPr/>
      </xdr:nvCxnSpPr>
      <xdr:spPr>
        <a:xfrm flipV="1">
          <a:off x="4086225" y="9269185"/>
          <a:ext cx="0" cy="1472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6" name="【橋りょう・トンネル】&#10;有形固定資産減価償却率最小値テキスト"/>
        <xdr:cNvSpPr txBox="1"/>
      </xdr:nvSpPr>
      <xdr:spPr>
        <a:xfrm>
          <a:off x="4124960" y="1074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7" name="直線コネクタ 176"/>
        <xdr:cNvCxnSpPr/>
      </xdr:nvCxnSpPr>
      <xdr:spPr>
        <a:xfrm>
          <a:off x="4020820" y="107420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340478" cy="259045"/>
    <xdr:sp macro="" textlink="">
      <xdr:nvSpPr>
        <xdr:cNvPr id="178" name="【橋りょう・トンネル】&#10;有形固定資産減価償却率最大値テキスト"/>
        <xdr:cNvSpPr txBox="1"/>
      </xdr:nvSpPr>
      <xdr:spPr>
        <a:xfrm>
          <a:off x="4124960" y="90520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79" name="直線コネクタ 178"/>
        <xdr:cNvCxnSpPr/>
      </xdr:nvCxnSpPr>
      <xdr:spPr>
        <a:xfrm>
          <a:off x="4020820" y="92691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136633</xdr:rowOff>
    </xdr:from>
    <xdr:ext cx="405111" cy="259045"/>
    <xdr:sp macro="" textlink="">
      <xdr:nvSpPr>
        <xdr:cNvPr id="180" name="【橋りょう・トンネル】&#10;有形固定資産減価償却率平均値テキスト"/>
        <xdr:cNvSpPr txBox="1"/>
      </xdr:nvSpPr>
      <xdr:spPr>
        <a:xfrm>
          <a:off x="4124960" y="10195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1" name="フローチャート: 判断 180"/>
        <xdr:cNvSpPr/>
      </xdr:nvSpPr>
      <xdr:spPr>
        <a:xfrm>
          <a:off x="4036060" y="102166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2" name="フローチャート: 判断 181"/>
        <xdr:cNvSpPr/>
      </xdr:nvSpPr>
      <xdr:spPr>
        <a:xfrm>
          <a:off x="3312160" y="10185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3" name="フローチャート: 判断 182"/>
        <xdr:cNvSpPr/>
      </xdr:nvSpPr>
      <xdr:spPr>
        <a:xfrm>
          <a:off x="2514600" y="1019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84" name="フローチャート: 判断 183"/>
        <xdr:cNvSpPr/>
      </xdr:nvSpPr>
      <xdr:spPr>
        <a:xfrm>
          <a:off x="1739900" y="101855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85" name="フローチャート: 判断 184"/>
        <xdr:cNvSpPr/>
      </xdr:nvSpPr>
      <xdr:spPr>
        <a:xfrm>
          <a:off x="965200" y="101414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138612</xdr:rowOff>
    </xdr:from>
    <xdr:to>
      <xdr:col>24</xdr:col>
      <xdr:colOff>114300</xdr:colOff>
      <xdr:row>61</xdr:row>
      <xdr:rowOff>68762</xdr:rowOff>
    </xdr:to>
    <xdr:sp macro="" textlink="">
      <xdr:nvSpPr>
        <xdr:cNvPr id="191" name="楕円 190"/>
        <xdr:cNvSpPr/>
      </xdr:nvSpPr>
      <xdr:spPr>
        <a:xfrm>
          <a:off x="4036060" y="101970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161489</xdr:rowOff>
    </xdr:from>
    <xdr:ext cx="405111" cy="259045"/>
    <xdr:sp macro="" textlink="">
      <xdr:nvSpPr>
        <xdr:cNvPr id="192" name="【橋りょう・トンネル】&#10;有形固定資産減価償却率該当値テキスト"/>
        <xdr:cNvSpPr txBox="1"/>
      </xdr:nvSpPr>
      <xdr:spPr>
        <a:xfrm>
          <a:off x="4124960"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110853</xdr:rowOff>
    </xdr:from>
    <xdr:to>
      <xdr:col>20</xdr:col>
      <xdr:colOff>38100</xdr:colOff>
      <xdr:row>61</xdr:row>
      <xdr:rowOff>41003</xdr:rowOff>
    </xdr:to>
    <xdr:sp macro="" textlink="">
      <xdr:nvSpPr>
        <xdr:cNvPr id="193" name="楕円 192"/>
        <xdr:cNvSpPr/>
      </xdr:nvSpPr>
      <xdr:spPr>
        <a:xfrm>
          <a:off x="3312160" y="101692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161653</xdr:rowOff>
    </xdr:from>
    <xdr:to>
      <xdr:col>24</xdr:col>
      <xdr:colOff>63500</xdr:colOff>
      <xdr:row>61</xdr:row>
      <xdr:rowOff>17962</xdr:rowOff>
    </xdr:to>
    <xdr:cxnSp macro="">
      <xdr:nvCxnSpPr>
        <xdr:cNvPr id="194" name="直線コネクタ 193"/>
        <xdr:cNvCxnSpPr/>
      </xdr:nvCxnSpPr>
      <xdr:spPr>
        <a:xfrm>
          <a:off x="3355340" y="10220053"/>
          <a:ext cx="73152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81462</xdr:rowOff>
    </xdr:from>
    <xdr:to>
      <xdr:col>15</xdr:col>
      <xdr:colOff>101600</xdr:colOff>
      <xdr:row>61</xdr:row>
      <xdr:rowOff>11612</xdr:rowOff>
    </xdr:to>
    <xdr:sp macro="" textlink="">
      <xdr:nvSpPr>
        <xdr:cNvPr id="195" name="楕円 194"/>
        <xdr:cNvSpPr/>
      </xdr:nvSpPr>
      <xdr:spPr>
        <a:xfrm>
          <a:off x="2514600" y="101398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132262</xdr:rowOff>
    </xdr:from>
    <xdr:to>
      <xdr:col>19</xdr:col>
      <xdr:colOff>177800</xdr:colOff>
      <xdr:row>60</xdr:row>
      <xdr:rowOff>161653</xdr:rowOff>
    </xdr:to>
    <xdr:cxnSp macro="">
      <xdr:nvCxnSpPr>
        <xdr:cNvPr id="196" name="直線コネクタ 195"/>
        <xdr:cNvCxnSpPr/>
      </xdr:nvCxnSpPr>
      <xdr:spPr>
        <a:xfrm>
          <a:off x="2565400" y="10190662"/>
          <a:ext cx="78994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53703</xdr:rowOff>
    </xdr:from>
    <xdr:to>
      <xdr:col>10</xdr:col>
      <xdr:colOff>165100</xdr:colOff>
      <xdr:row>60</xdr:row>
      <xdr:rowOff>155303</xdr:rowOff>
    </xdr:to>
    <xdr:sp macro="" textlink="">
      <xdr:nvSpPr>
        <xdr:cNvPr id="197" name="楕円 196"/>
        <xdr:cNvSpPr/>
      </xdr:nvSpPr>
      <xdr:spPr>
        <a:xfrm>
          <a:off x="17399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104503</xdr:rowOff>
    </xdr:from>
    <xdr:to>
      <xdr:col>15</xdr:col>
      <xdr:colOff>50800</xdr:colOff>
      <xdr:row>60</xdr:row>
      <xdr:rowOff>132262</xdr:rowOff>
    </xdr:to>
    <xdr:cxnSp macro="">
      <xdr:nvCxnSpPr>
        <xdr:cNvPr id="198" name="直線コネクタ 197"/>
        <xdr:cNvCxnSpPr/>
      </xdr:nvCxnSpPr>
      <xdr:spPr>
        <a:xfrm>
          <a:off x="1790700" y="10162903"/>
          <a:ext cx="7747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25944</xdr:rowOff>
    </xdr:from>
    <xdr:to>
      <xdr:col>6</xdr:col>
      <xdr:colOff>38100</xdr:colOff>
      <xdr:row>60</xdr:row>
      <xdr:rowOff>127544</xdr:rowOff>
    </xdr:to>
    <xdr:sp macro="" textlink="">
      <xdr:nvSpPr>
        <xdr:cNvPr id="199" name="楕円 198"/>
        <xdr:cNvSpPr/>
      </xdr:nvSpPr>
      <xdr:spPr>
        <a:xfrm>
          <a:off x="965200" y="100843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76744</xdr:rowOff>
    </xdr:from>
    <xdr:to>
      <xdr:col>10</xdr:col>
      <xdr:colOff>114300</xdr:colOff>
      <xdr:row>60</xdr:row>
      <xdr:rowOff>104503</xdr:rowOff>
    </xdr:to>
    <xdr:cxnSp macro="">
      <xdr:nvCxnSpPr>
        <xdr:cNvPr id="200" name="直線コネクタ 199"/>
        <xdr:cNvCxnSpPr/>
      </xdr:nvCxnSpPr>
      <xdr:spPr>
        <a:xfrm>
          <a:off x="1008380" y="10135144"/>
          <a:ext cx="7823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201" name="n_1aveValue【橋りょう・トンネル】&#10;有形固定資産減価償却率"/>
        <xdr:cNvSpPr txBox="1"/>
      </xdr:nvSpPr>
      <xdr:spPr>
        <a:xfrm>
          <a:off x="3170564" y="10274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2" name="n_2aveValue【橋りょう・トンネル】&#10;有形固定資産減価償却率"/>
        <xdr:cNvSpPr txBox="1"/>
      </xdr:nvSpPr>
      <xdr:spPr>
        <a:xfrm>
          <a:off x="2385704" y="10281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48458</xdr:rowOff>
    </xdr:from>
    <xdr:ext cx="405111" cy="259045"/>
    <xdr:sp macro="" textlink="">
      <xdr:nvSpPr>
        <xdr:cNvPr id="203" name="n_3aveValue【橋りょう・トンネル】&#10;有形固定資産減価償却率"/>
        <xdr:cNvSpPr txBox="1"/>
      </xdr:nvSpPr>
      <xdr:spPr>
        <a:xfrm>
          <a:off x="1611004" y="10274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4371</xdr:rowOff>
    </xdr:from>
    <xdr:ext cx="405111" cy="259045"/>
    <xdr:sp macro="" textlink="">
      <xdr:nvSpPr>
        <xdr:cNvPr id="204" name="n_4aveValue【橋りょう・トンネル】&#10;有形固定資産減価償却率"/>
        <xdr:cNvSpPr txBox="1"/>
      </xdr:nvSpPr>
      <xdr:spPr>
        <a:xfrm>
          <a:off x="836304" y="10230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57530</xdr:rowOff>
    </xdr:from>
    <xdr:ext cx="405111" cy="259045"/>
    <xdr:sp macro="" textlink="">
      <xdr:nvSpPr>
        <xdr:cNvPr id="205" name="n_1mainValue【橋りょう・トンネル】&#10;有形固定資産減価償却率"/>
        <xdr:cNvSpPr txBox="1"/>
      </xdr:nvSpPr>
      <xdr:spPr>
        <a:xfrm>
          <a:off x="3170564" y="9948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28139</xdr:rowOff>
    </xdr:from>
    <xdr:ext cx="405111" cy="259045"/>
    <xdr:sp macro="" textlink="">
      <xdr:nvSpPr>
        <xdr:cNvPr id="206" name="n_2mainValue【橋りょう・トンネル】&#10;有形固定資産減価償却率"/>
        <xdr:cNvSpPr txBox="1"/>
      </xdr:nvSpPr>
      <xdr:spPr>
        <a:xfrm>
          <a:off x="2385704" y="991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380</xdr:rowOff>
    </xdr:from>
    <xdr:ext cx="405111" cy="259045"/>
    <xdr:sp macro="" textlink="">
      <xdr:nvSpPr>
        <xdr:cNvPr id="207" name="n_3mainValue【橋りょう・トンネル】&#10;有形固定資産減価償却率"/>
        <xdr:cNvSpPr txBox="1"/>
      </xdr:nvSpPr>
      <xdr:spPr>
        <a:xfrm>
          <a:off x="1611004" y="9891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144071</xdr:rowOff>
    </xdr:from>
    <xdr:ext cx="405111" cy="259045"/>
    <xdr:sp macro="" textlink="">
      <xdr:nvSpPr>
        <xdr:cNvPr id="208" name="n_4mainValue【橋りょう・トンネル】&#10;有形固定資産減価償却率"/>
        <xdr:cNvSpPr txBox="1"/>
      </xdr:nvSpPr>
      <xdr:spPr>
        <a:xfrm>
          <a:off x="836304" y="986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20" name="テキスト ボックス 219"/>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2" name="テキスト ボックス 221"/>
        <xdr:cNvSpPr txBox="1"/>
      </xdr:nvSpPr>
      <xdr:spPr>
        <a:xfrm>
          <a:off x="520976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4" name="テキスト ボックス 223"/>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6" name="テキスト ボックス 225"/>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138566</xdr:rowOff>
    </xdr:from>
    <xdr:to>
      <xdr:col>54</xdr:col>
      <xdr:colOff>189865</xdr:colOff>
      <xdr:row>63</xdr:row>
      <xdr:rowOff>165667</xdr:rowOff>
    </xdr:to>
    <xdr:cxnSp macro="">
      <xdr:nvCxnSpPr>
        <xdr:cNvPr id="230" name="直線コネクタ 229"/>
        <xdr:cNvCxnSpPr/>
      </xdr:nvCxnSpPr>
      <xdr:spPr>
        <a:xfrm flipV="1">
          <a:off x="9219565" y="9358766"/>
          <a:ext cx="0" cy="136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169494</xdr:rowOff>
    </xdr:from>
    <xdr:ext cx="534377" cy="259045"/>
    <xdr:sp macro="" textlink="">
      <xdr:nvSpPr>
        <xdr:cNvPr id="231" name="【橋りょう・トンネル】&#10;一人当たり有形固定資産（償却資産）額最小値テキスト"/>
        <xdr:cNvSpPr txBox="1"/>
      </xdr:nvSpPr>
      <xdr:spPr>
        <a:xfrm>
          <a:off x="9258300" y="107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165667</xdr:rowOff>
    </xdr:from>
    <xdr:to>
      <xdr:col>55</xdr:col>
      <xdr:colOff>88900</xdr:colOff>
      <xdr:row>63</xdr:row>
      <xdr:rowOff>165667</xdr:rowOff>
    </xdr:to>
    <xdr:cxnSp macro="">
      <xdr:nvCxnSpPr>
        <xdr:cNvPr id="232" name="直線コネクタ 231"/>
        <xdr:cNvCxnSpPr/>
      </xdr:nvCxnSpPr>
      <xdr:spPr>
        <a:xfrm>
          <a:off x="9154160" y="107269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85243</xdr:rowOff>
    </xdr:from>
    <xdr:ext cx="690189" cy="259045"/>
    <xdr:sp macro="" textlink="">
      <xdr:nvSpPr>
        <xdr:cNvPr id="233" name="【橋りょう・トンネル】&#10;一人当たり有形固定資産（償却資産）額最大値テキスト"/>
        <xdr:cNvSpPr txBox="1"/>
      </xdr:nvSpPr>
      <xdr:spPr>
        <a:xfrm>
          <a:off x="9258300" y="9137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138566</xdr:rowOff>
    </xdr:from>
    <xdr:to>
      <xdr:col>55</xdr:col>
      <xdr:colOff>88900</xdr:colOff>
      <xdr:row>55</xdr:row>
      <xdr:rowOff>138566</xdr:rowOff>
    </xdr:to>
    <xdr:cxnSp macro="">
      <xdr:nvCxnSpPr>
        <xdr:cNvPr id="234" name="直線コネクタ 233"/>
        <xdr:cNvCxnSpPr/>
      </xdr:nvCxnSpPr>
      <xdr:spPr>
        <a:xfrm>
          <a:off x="9154160" y="93587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36660</xdr:rowOff>
    </xdr:from>
    <xdr:ext cx="599010" cy="259045"/>
    <xdr:sp macro="" textlink="">
      <xdr:nvSpPr>
        <xdr:cNvPr id="235" name="【橋りょう・トンネル】&#10;一人当たり有形固定資産（償却資産）額平均値テキスト"/>
        <xdr:cNvSpPr txBox="1"/>
      </xdr:nvSpPr>
      <xdr:spPr>
        <a:xfrm>
          <a:off x="9258300" y="10262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13783</xdr:rowOff>
    </xdr:from>
    <xdr:to>
      <xdr:col>55</xdr:col>
      <xdr:colOff>50800</xdr:colOff>
      <xdr:row>62</xdr:row>
      <xdr:rowOff>115383</xdr:rowOff>
    </xdr:to>
    <xdr:sp macro="" textlink="">
      <xdr:nvSpPr>
        <xdr:cNvPr id="236" name="フローチャート: 判断 235"/>
        <xdr:cNvSpPr/>
      </xdr:nvSpPr>
      <xdr:spPr>
        <a:xfrm>
          <a:off x="9192260" y="104074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24219</xdr:rowOff>
    </xdr:from>
    <xdr:to>
      <xdr:col>50</xdr:col>
      <xdr:colOff>165100</xdr:colOff>
      <xdr:row>62</xdr:row>
      <xdr:rowOff>125819</xdr:rowOff>
    </xdr:to>
    <xdr:sp macro="" textlink="">
      <xdr:nvSpPr>
        <xdr:cNvPr id="237" name="フローチャート: 判断 236"/>
        <xdr:cNvSpPr/>
      </xdr:nvSpPr>
      <xdr:spPr>
        <a:xfrm>
          <a:off x="8445500" y="1041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46737</xdr:rowOff>
    </xdr:from>
    <xdr:to>
      <xdr:col>46</xdr:col>
      <xdr:colOff>38100</xdr:colOff>
      <xdr:row>62</xdr:row>
      <xdr:rowOff>148337</xdr:rowOff>
    </xdr:to>
    <xdr:sp macro="" textlink="">
      <xdr:nvSpPr>
        <xdr:cNvPr id="238" name="フローチャート: 判断 237"/>
        <xdr:cNvSpPr/>
      </xdr:nvSpPr>
      <xdr:spPr>
        <a:xfrm>
          <a:off x="7670800" y="104404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78325</xdr:rowOff>
    </xdr:from>
    <xdr:to>
      <xdr:col>41</xdr:col>
      <xdr:colOff>101600</xdr:colOff>
      <xdr:row>63</xdr:row>
      <xdr:rowOff>8475</xdr:rowOff>
    </xdr:to>
    <xdr:sp macro="" textlink="">
      <xdr:nvSpPr>
        <xdr:cNvPr id="239" name="フローチャート: 判断 238"/>
        <xdr:cNvSpPr/>
      </xdr:nvSpPr>
      <xdr:spPr>
        <a:xfrm>
          <a:off x="6873240" y="10472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43507</xdr:rowOff>
    </xdr:from>
    <xdr:to>
      <xdr:col>36</xdr:col>
      <xdr:colOff>165100</xdr:colOff>
      <xdr:row>62</xdr:row>
      <xdr:rowOff>145107</xdr:rowOff>
    </xdr:to>
    <xdr:sp macro="" textlink="">
      <xdr:nvSpPr>
        <xdr:cNvPr id="240" name="フローチャート: 判断 239"/>
        <xdr:cNvSpPr/>
      </xdr:nvSpPr>
      <xdr:spPr>
        <a:xfrm>
          <a:off x="6098540" y="1043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73213</xdr:rowOff>
    </xdr:from>
    <xdr:to>
      <xdr:col>55</xdr:col>
      <xdr:colOff>50800</xdr:colOff>
      <xdr:row>64</xdr:row>
      <xdr:rowOff>3363</xdr:rowOff>
    </xdr:to>
    <xdr:sp macro="" textlink="">
      <xdr:nvSpPr>
        <xdr:cNvPr id="246" name="楕円 245"/>
        <xdr:cNvSpPr/>
      </xdr:nvSpPr>
      <xdr:spPr>
        <a:xfrm>
          <a:off x="9192260" y="106345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159590</xdr:rowOff>
    </xdr:from>
    <xdr:ext cx="599010" cy="259045"/>
    <xdr:sp macro="" textlink="">
      <xdr:nvSpPr>
        <xdr:cNvPr id="247" name="【橋りょう・トンネル】&#10;一人当たり有形固定資産（償却資産）額該当値テキスト"/>
        <xdr:cNvSpPr txBox="1"/>
      </xdr:nvSpPr>
      <xdr:spPr>
        <a:xfrm>
          <a:off x="9258300" y="1055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74044</xdr:rowOff>
    </xdr:from>
    <xdr:to>
      <xdr:col>50</xdr:col>
      <xdr:colOff>165100</xdr:colOff>
      <xdr:row>64</xdr:row>
      <xdr:rowOff>4194</xdr:rowOff>
    </xdr:to>
    <xdr:sp macro="" textlink="">
      <xdr:nvSpPr>
        <xdr:cNvPr id="248" name="楕円 247"/>
        <xdr:cNvSpPr/>
      </xdr:nvSpPr>
      <xdr:spPr>
        <a:xfrm>
          <a:off x="8445500" y="106353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124013</xdr:rowOff>
    </xdr:from>
    <xdr:to>
      <xdr:col>55</xdr:col>
      <xdr:colOff>0</xdr:colOff>
      <xdr:row>63</xdr:row>
      <xdr:rowOff>124844</xdr:rowOff>
    </xdr:to>
    <xdr:cxnSp macro="">
      <xdr:nvCxnSpPr>
        <xdr:cNvPr id="249" name="直線コネクタ 248"/>
        <xdr:cNvCxnSpPr/>
      </xdr:nvCxnSpPr>
      <xdr:spPr>
        <a:xfrm flipV="1">
          <a:off x="8496300" y="10685333"/>
          <a:ext cx="723900" cy="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74746</xdr:rowOff>
    </xdr:from>
    <xdr:to>
      <xdr:col>46</xdr:col>
      <xdr:colOff>38100</xdr:colOff>
      <xdr:row>64</xdr:row>
      <xdr:rowOff>4896</xdr:rowOff>
    </xdr:to>
    <xdr:sp macro="" textlink="">
      <xdr:nvSpPr>
        <xdr:cNvPr id="250" name="楕円 249"/>
        <xdr:cNvSpPr/>
      </xdr:nvSpPr>
      <xdr:spPr>
        <a:xfrm>
          <a:off x="7670800" y="106360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124844</xdr:rowOff>
    </xdr:from>
    <xdr:to>
      <xdr:col>50</xdr:col>
      <xdr:colOff>114300</xdr:colOff>
      <xdr:row>63</xdr:row>
      <xdr:rowOff>125546</xdr:rowOff>
    </xdr:to>
    <xdr:cxnSp macro="">
      <xdr:nvCxnSpPr>
        <xdr:cNvPr id="251" name="直線コネクタ 250"/>
        <xdr:cNvCxnSpPr/>
      </xdr:nvCxnSpPr>
      <xdr:spPr>
        <a:xfrm flipV="1">
          <a:off x="7713980" y="10686164"/>
          <a:ext cx="78232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74535</xdr:rowOff>
    </xdr:from>
    <xdr:to>
      <xdr:col>41</xdr:col>
      <xdr:colOff>101600</xdr:colOff>
      <xdr:row>64</xdr:row>
      <xdr:rowOff>4685</xdr:rowOff>
    </xdr:to>
    <xdr:sp macro="" textlink="">
      <xdr:nvSpPr>
        <xdr:cNvPr id="252" name="楕円 251"/>
        <xdr:cNvSpPr/>
      </xdr:nvSpPr>
      <xdr:spPr>
        <a:xfrm>
          <a:off x="6873240" y="10635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125335</xdr:rowOff>
    </xdr:from>
    <xdr:to>
      <xdr:col>45</xdr:col>
      <xdr:colOff>177800</xdr:colOff>
      <xdr:row>63</xdr:row>
      <xdr:rowOff>125546</xdr:rowOff>
    </xdr:to>
    <xdr:cxnSp macro="">
      <xdr:nvCxnSpPr>
        <xdr:cNvPr id="253" name="直線コネクタ 252"/>
        <xdr:cNvCxnSpPr/>
      </xdr:nvCxnSpPr>
      <xdr:spPr>
        <a:xfrm>
          <a:off x="6924040" y="10686655"/>
          <a:ext cx="78994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74209</xdr:rowOff>
    </xdr:from>
    <xdr:to>
      <xdr:col>36</xdr:col>
      <xdr:colOff>165100</xdr:colOff>
      <xdr:row>64</xdr:row>
      <xdr:rowOff>4359</xdr:rowOff>
    </xdr:to>
    <xdr:sp macro="" textlink="">
      <xdr:nvSpPr>
        <xdr:cNvPr id="254" name="楕円 253"/>
        <xdr:cNvSpPr/>
      </xdr:nvSpPr>
      <xdr:spPr>
        <a:xfrm>
          <a:off x="6098540" y="106355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125009</xdr:rowOff>
    </xdr:from>
    <xdr:to>
      <xdr:col>41</xdr:col>
      <xdr:colOff>50800</xdr:colOff>
      <xdr:row>63</xdr:row>
      <xdr:rowOff>125335</xdr:rowOff>
    </xdr:to>
    <xdr:cxnSp macro="">
      <xdr:nvCxnSpPr>
        <xdr:cNvPr id="255" name="直線コネクタ 254"/>
        <xdr:cNvCxnSpPr/>
      </xdr:nvCxnSpPr>
      <xdr:spPr>
        <a:xfrm>
          <a:off x="6149340" y="10686329"/>
          <a:ext cx="7747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142346</xdr:rowOff>
    </xdr:from>
    <xdr:ext cx="599010" cy="259045"/>
    <xdr:sp macro="" textlink="">
      <xdr:nvSpPr>
        <xdr:cNvPr id="256" name="n_1aveValue【橋りょう・トンネル】&#10;一人当たり有形固定資産（償却資産）額"/>
        <xdr:cNvSpPr txBox="1"/>
      </xdr:nvSpPr>
      <xdr:spPr>
        <a:xfrm>
          <a:off x="8214575" y="1020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164864</xdr:rowOff>
    </xdr:from>
    <xdr:ext cx="599010" cy="259045"/>
    <xdr:sp macro="" textlink="">
      <xdr:nvSpPr>
        <xdr:cNvPr id="257" name="n_2aveValue【橋りょう・トンネル】&#10;一人当たり有形固定資産（償却資産）額"/>
        <xdr:cNvSpPr txBox="1"/>
      </xdr:nvSpPr>
      <xdr:spPr>
        <a:xfrm>
          <a:off x="7444955" y="1022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25002</xdr:rowOff>
    </xdr:from>
    <xdr:ext cx="599010" cy="259045"/>
    <xdr:sp macro="" textlink="">
      <xdr:nvSpPr>
        <xdr:cNvPr id="258" name="n_3aveValue【橋りょう・トンネル】&#10;一人当たり有形固定資産（償却資産）額"/>
        <xdr:cNvSpPr txBox="1"/>
      </xdr:nvSpPr>
      <xdr:spPr>
        <a:xfrm>
          <a:off x="6670255" y="1025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161634</xdr:rowOff>
    </xdr:from>
    <xdr:ext cx="599010" cy="259045"/>
    <xdr:sp macro="" textlink="">
      <xdr:nvSpPr>
        <xdr:cNvPr id="259" name="n_4aveValue【橋りょう・トンネル】&#10;一人当たり有形固定資産（償却資産）額"/>
        <xdr:cNvSpPr txBox="1"/>
      </xdr:nvSpPr>
      <xdr:spPr>
        <a:xfrm>
          <a:off x="5872695" y="10220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166771</xdr:rowOff>
    </xdr:from>
    <xdr:ext cx="599010" cy="259045"/>
    <xdr:sp macro="" textlink="">
      <xdr:nvSpPr>
        <xdr:cNvPr id="260" name="n_1mainValue【橋りょう・トンネル】&#10;一人当たり有形固定資産（償却資産）額"/>
        <xdr:cNvSpPr txBox="1"/>
      </xdr:nvSpPr>
      <xdr:spPr>
        <a:xfrm>
          <a:off x="8214575" y="1072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167473</xdr:rowOff>
    </xdr:from>
    <xdr:ext cx="599010" cy="259045"/>
    <xdr:sp macro="" textlink="">
      <xdr:nvSpPr>
        <xdr:cNvPr id="261" name="n_2mainValue【橋りょう・トンネル】&#10;一人当たり有形固定資産（償却資産）額"/>
        <xdr:cNvSpPr txBox="1"/>
      </xdr:nvSpPr>
      <xdr:spPr>
        <a:xfrm>
          <a:off x="7444955" y="10728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167262</xdr:rowOff>
    </xdr:from>
    <xdr:ext cx="599010" cy="259045"/>
    <xdr:sp macro="" textlink="">
      <xdr:nvSpPr>
        <xdr:cNvPr id="262" name="n_3mainValue【橋りょう・トンネル】&#10;一人当たり有形固定資産（償却資産）額"/>
        <xdr:cNvSpPr txBox="1"/>
      </xdr:nvSpPr>
      <xdr:spPr>
        <a:xfrm>
          <a:off x="6670255" y="1072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166936</xdr:rowOff>
    </xdr:from>
    <xdr:ext cx="599010" cy="259045"/>
    <xdr:sp macro="" textlink="">
      <xdr:nvSpPr>
        <xdr:cNvPr id="263" name="n_4mainValue【橋りょう・トンネル】&#10;一人当たり有形固定資産（償却資産）額"/>
        <xdr:cNvSpPr txBox="1"/>
      </xdr:nvSpPr>
      <xdr:spPr>
        <a:xfrm>
          <a:off x="5872695" y="1072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28575</xdr:rowOff>
    </xdr:from>
    <xdr:to>
      <xdr:col>24</xdr:col>
      <xdr:colOff>62865</xdr:colOff>
      <xdr:row>86</xdr:row>
      <xdr:rowOff>114300</xdr:rowOff>
    </xdr:to>
    <xdr:cxnSp macro="">
      <xdr:nvCxnSpPr>
        <xdr:cNvPr id="288" name="直線コネクタ 287"/>
        <xdr:cNvCxnSpPr/>
      </xdr:nvCxnSpPr>
      <xdr:spPr>
        <a:xfrm flipV="1">
          <a:off x="4086225" y="1293685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146702</xdr:rowOff>
    </xdr:from>
    <xdr:ext cx="405111" cy="259045"/>
    <xdr:sp macro="" textlink="">
      <xdr:nvSpPr>
        <xdr:cNvPr id="291" name="【公営住宅】&#10;有形固定資産減価償却率最大値テキスト"/>
        <xdr:cNvSpPr txBox="1"/>
      </xdr:nvSpPr>
      <xdr:spPr>
        <a:xfrm>
          <a:off x="4124960" y="12719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28575</xdr:rowOff>
    </xdr:from>
    <xdr:to>
      <xdr:col>24</xdr:col>
      <xdr:colOff>152400</xdr:colOff>
      <xdr:row>77</xdr:row>
      <xdr:rowOff>28575</xdr:rowOff>
    </xdr:to>
    <xdr:cxnSp macro="">
      <xdr:nvCxnSpPr>
        <xdr:cNvPr id="292" name="直線コネクタ 291"/>
        <xdr:cNvCxnSpPr/>
      </xdr:nvCxnSpPr>
      <xdr:spPr>
        <a:xfrm>
          <a:off x="4020820" y="129368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93" name="【公営住宅】&#10;有形固定資産減価償却率平均値テキスト"/>
        <xdr:cNvSpPr txBox="1"/>
      </xdr:nvSpPr>
      <xdr:spPr>
        <a:xfrm>
          <a:off x="4124960" y="13794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4" name="フローチャート: 判断 293"/>
        <xdr:cNvSpPr/>
      </xdr:nvSpPr>
      <xdr:spPr>
        <a:xfrm>
          <a:off x="4036060" y="1381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84455</xdr:rowOff>
    </xdr:from>
    <xdr:to>
      <xdr:col>20</xdr:col>
      <xdr:colOff>38100</xdr:colOff>
      <xdr:row>83</xdr:row>
      <xdr:rowOff>14605</xdr:rowOff>
    </xdr:to>
    <xdr:sp macro="" textlink="">
      <xdr:nvSpPr>
        <xdr:cNvPr id="295" name="フローチャート: 判断 294"/>
        <xdr:cNvSpPr/>
      </xdr:nvSpPr>
      <xdr:spPr>
        <a:xfrm>
          <a:off x="3312160" y="13830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96" name="フローチャート: 判断 295"/>
        <xdr:cNvSpPr/>
      </xdr:nvSpPr>
      <xdr:spPr>
        <a:xfrm>
          <a:off x="251460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7" name="フローチャート: 判断 296"/>
        <xdr:cNvSpPr/>
      </xdr:nvSpPr>
      <xdr:spPr>
        <a:xfrm>
          <a:off x="1739900" y="1378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xdr:cNvSpPr/>
      </xdr:nvSpPr>
      <xdr:spPr>
        <a:xfrm>
          <a:off x="965200" y="138023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304" name="楕円 303"/>
        <xdr:cNvSpPr/>
      </xdr:nvSpPr>
      <xdr:spPr>
        <a:xfrm>
          <a:off x="4036060" y="137242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168291</xdr:rowOff>
    </xdr:from>
    <xdr:ext cx="405111" cy="259045"/>
    <xdr:sp macro="" textlink="">
      <xdr:nvSpPr>
        <xdr:cNvPr id="305" name="【公営住宅】&#10;有形固定資産減価償却率該当値テキスト"/>
        <xdr:cNvSpPr txBox="1"/>
      </xdr:nvSpPr>
      <xdr:spPr>
        <a:xfrm>
          <a:off x="4124960"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103505</xdr:rowOff>
    </xdr:from>
    <xdr:to>
      <xdr:col>20</xdr:col>
      <xdr:colOff>38100</xdr:colOff>
      <xdr:row>82</xdr:row>
      <xdr:rowOff>33655</xdr:rowOff>
    </xdr:to>
    <xdr:sp macro="" textlink="">
      <xdr:nvSpPr>
        <xdr:cNvPr id="306" name="楕円 305"/>
        <xdr:cNvSpPr/>
      </xdr:nvSpPr>
      <xdr:spPr>
        <a:xfrm>
          <a:off x="3312160" y="136823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154305</xdr:rowOff>
    </xdr:from>
    <xdr:to>
      <xdr:col>24</xdr:col>
      <xdr:colOff>63500</xdr:colOff>
      <xdr:row>82</xdr:row>
      <xdr:rowOff>24764</xdr:rowOff>
    </xdr:to>
    <xdr:cxnSp macro="">
      <xdr:nvCxnSpPr>
        <xdr:cNvPr id="307" name="直線コネクタ 306"/>
        <xdr:cNvCxnSpPr/>
      </xdr:nvCxnSpPr>
      <xdr:spPr>
        <a:xfrm>
          <a:off x="3355340" y="13733145"/>
          <a:ext cx="73152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61595</xdr:rowOff>
    </xdr:from>
    <xdr:to>
      <xdr:col>15</xdr:col>
      <xdr:colOff>101600</xdr:colOff>
      <xdr:row>81</xdr:row>
      <xdr:rowOff>163195</xdr:rowOff>
    </xdr:to>
    <xdr:sp macro="" textlink="">
      <xdr:nvSpPr>
        <xdr:cNvPr id="308" name="楕円 307"/>
        <xdr:cNvSpPr/>
      </xdr:nvSpPr>
      <xdr:spPr>
        <a:xfrm>
          <a:off x="2514600" y="1364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112395</xdr:rowOff>
    </xdr:from>
    <xdr:to>
      <xdr:col>19</xdr:col>
      <xdr:colOff>177800</xdr:colOff>
      <xdr:row>81</xdr:row>
      <xdr:rowOff>154305</xdr:rowOff>
    </xdr:to>
    <xdr:cxnSp macro="">
      <xdr:nvCxnSpPr>
        <xdr:cNvPr id="309" name="直線コネクタ 308"/>
        <xdr:cNvCxnSpPr/>
      </xdr:nvCxnSpPr>
      <xdr:spPr>
        <a:xfrm>
          <a:off x="2565400" y="13691235"/>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19686</xdr:rowOff>
    </xdr:from>
    <xdr:to>
      <xdr:col>10</xdr:col>
      <xdr:colOff>165100</xdr:colOff>
      <xdr:row>81</xdr:row>
      <xdr:rowOff>121286</xdr:rowOff>
    </xdr:to>
    <xdr:sp macro="" textlink="">
      <xdr:nvSpPr>
        <xdr:cNvPr id="310" name="楕円 309"/>
        <xdr:cNvSpPr/>
      </xdr:nvSpPr>
      <xdr:spPr>
        <a:xfrm>
          <a:off x="1739900" y="1359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70486</xdr:rowOff>
    </xdr:from>
    <xdr:to>
      <xdr:col>15</xdr:col>
      <xdr:colOff>50800</xdr:colOff>
      <xdr:row>81</xdr:row>
      <xdr:rowOff>112395</xdr:rowOff>
    </xdr:to>
    <xdr:cxnSp macro="">
      <xdr:nvCxnSpPr>
        <xdr:cNvPr id="311" name="直線コネクタ 310"/>
        <xdr:cNvCxnSpPr/>
      </xdr:nvCxnSpPr>
      <xdr:spPr>
        <a:xfrm>
          <a:off x="1790700" y="13649326"/>
          <a:ext cx="7747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151130</xdr:rowOff>
    </xdr:from>
    <xdr:to>
      <xdr:col>6</xdr:col>
      <xdr:colOff>38100</xdr:colOff>
      <xdr:row>81</xdr:row>
      <xdr:rowOff>81280</xdr:rowOff>
    </xdr:to>
    <xdr:sp macro="" textlink="">
      <xdr:nvSpPr>
        <xdr:cNvPr id="312" name="楕円 311"/>
        <xdr:cNvSpPr/>
      </xdr:nvSpPr>
      <xdr:spPr>
        <a:xfrm>
          <a:off x="965200" y="13562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30480</xdr:rowOff>
    </xdr:from>
    <xdr:to>
      <xdr:col>10</xdr:col>
      <xdr:colOff>114300</xdr:colOff>
      <xdr:row>81</xdr:row>
      <xdr:rowOff>70486</xdr:rowOff>
    </xdr:to>
    <xdr:cxnSp macro="">
      <xdr:nvCxnSpPr>
        <xdr:cNvPr id="313" name="直線コネクタ 312"/>
        <xdr:cNvCxnSpPr/>
      </xdr:nvCxnSpPr>
      <xdr:spPr>
        <a:xfrm>
          <a:off x="1008380" y="13609320"/>
          <a:ext cx="78232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5732</xdr:rowOff>
    </xdr:from>
    <xdr:ext cx="405111" cy="259045"/>
    <xdr:sp macro="" textlink="">
      <xdr:nvSpPr>
        <xdr:cNvPr id="314" name="n_1aveValue【公営住宅】&#10;有形固定資産減価償却率"/>
        <xdr:cNvSpPr txBox="1"/>
      </xdr:nvSpPr>
      <xdr:spPr>
        <a:xfrm>
          <a:off x="3170564" y="1391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148607</xdr:rowOff>
    </xdr:from>
    <xdr:ext cx="405111" cy="259045"/>
    <xdr:sp macro="" textlink="">
      <xdr:nvSpPr>
        <xdr:cNvPr id="315" name="n_2aveValue【公営住宅】&#10;有形固定資産減価償却率"/>
        <xdr:cNvSpPr txBox="1"/>
      </xdr:nvSpPr>
      <xdr:spPr>
        <a:xfrm>
          <a:off x="2385704" y="1389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16" name="n_3aveValue【公営住宅】&#10;有形固定資産減価償却率"/>
        <xdr:cNvSpPr txBox="1"/>
      </xdr:nvSpPr>
      <xdr:spPr>
        <a:xfrm>
          <a:off x="1611004" y="13879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7" name="n_4aveValue【公営住宅】&#10;有形固定資産減価償却率"/>
        <xdr:cNvSpPr txBox="1"/>
      </xdr:nvSpPr>
      <xdr:spPr>
        <a:xfrm>
          <a:off x="836304" y="1389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50182</xdr:rowOff>
    </xdr:from>
    <xdr:ext cx="405111" cy="259045"/>
    <xdr:sp macro="" textlink="">
      <xdr:nvSpPr>
        <xdr:cNvPr id="318" name="n_1mainValue【公営住宅】&#10;有形固定資産減価償却率"/>
        <xdr:cNvSpPr txBox="1"/>
      </xdr:nvSpPr>
      <xdr:spPr>
        <a:xfrm>
          <a:off x="317056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8272</xdr:rowOff>
    </xdr:from>
    <xdr:ext cx="405111" cy="259045"/>
    <xdr:sp macro="" textlink="">
      <xdr:nvSpPr>
        <xdr:cNvPr id="319" name="n_2mainValue【公営住宅】&#10;有形固定資産減価償却率"/>
        <xdr:cNvSpPr txBox="1"/>
      </xdr:nvSpPr>
      <xdr:spPr>
        <a:xfrm>
          <a:off x="2385704"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137813</xdr:rowOff>
    </xdr:from>
    <xdr:ext cx="405111" cy="259045"/>
    <xdr:sp macro="" textlink="">
      <xdr:nvSpPr>
        <xdr:cNvPr id="320" name="n_3mainValue【公営住宅】&#10;有形固定資産減価償却率"/>
        <xdr:cNvSpPr txBox="1"/>
      </xdr:nvSpPr>
      <xdr:spPr>
        <a:xfrm>
          <a:off x="1611004" y="1338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97807</xdr:rowOff>
    </xdr:from>
    <xdr:ext cx="405111" cy="259045"/>
    <xdr:sp macro="" textlink="">
      <xdr:nvSpPr>
        <xdr:cNvPr id="321" name="n_4mainValue【公営住宅】&#10;有形固定資産減価償却率"/>
        <xdr:cNvSpPr txBox="1"/>
      </xdr:nvSpPr>
      <xdr:spPr>
        <a:xfrm>
          <a:off x="836304" y="1334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xdr:cNvSpPr txBox="1"/>
      </xdr:nvSpPr>
      <xdr:spPr>
        <a:xfrm>
          <a:off x="5364041" y="1316774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xdr:cNvSpPr txBox="1"/>
      </xdr:nvSpPr>
      <xdr:spPr>
        <a:xfrm>
          <a:off x="5364041" y="128487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79248</xdr:rowOff>
    </xdr:from>
    <xdr:to>
      <xdr:col>54</xdr:col>
      <xdr:colOff>189865</xdr:colOff>
      <xdr:row>86</xdr:row>
      <xdr:rowOff>157299</xdr:rowOff>
    </xdr:to>
    <xdr:cxnSp macro="">
      <xdr:nvCxnSpPr>
        <xdr:cNvPr id="347" name="直線コネクタ 346"/>
        <xdr:cNvCxnSpPr/>
      </xdr:nvCxnSpPr>
      <xdr:spPr>
        <a:xfrm flipV="1">
          <a:off x="9219565" y="13155168"/>
          <a:ext cx="0" cy="141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161126</xdr:rowOff>
    </xdr:from>
    <xdr:ext cx="469744" cy="259045"/>
    <xdr:sp macro="" textlink="">
      <xdr:nvSpPr>
        <xdr:cNvPr id="348" name="【公営住宅】&#10;一人当たり面積最小値テキスト"/>
        <xdr:cNvSpPr txBox="1"/>
      </xdr:nvSpPr>
      <xdr:spPr>
        <a:xfrm>
          <a:off x="9258300" y="1457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157299</xdr:rowOff>
    </xdr:from>
    <xdr:to>
      <xdr:col>55</xdr:col>
      <xdr:colOff>88900</xdr:colOff>
      <xdr:row>86</xdr:row>
      <xdr:rowOff>157299</xdr:rowOff>
    </xdr:to>
    <xdr:cxnSp macro="">
      <xdr:nvCxnSpPr>
        <xdr:cNvPr id="349" name="直線コネクタ 348"/>
        <xdr:cNvCxnSpPr/>
      </xdr:nvCxnSpPr>
      <xdr:spPr>
        <a:xfrm>
          <a:off x="9154160" y="14574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25925</xdr:rowOff>
    </xdr:from>
    <xdr:ext cx="534377" cy="259045"/>
    <xdr:sp macro="" textlink="">
      <xdr:nvSpPr>
        <xdr:cNvPr id="350" name="【公営住宅】&#10;一人当たり面積最大値テキスト"/>
        <xdr:cNvSpPr txBox="1"/>
      </xdr:nvSpPr>
      <xdr:spPr>
        <a:xfrm>
          <a:off x="9258300" y="1293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79248</xdr:rowOff>
    </xdr:from>
    <xdr:to>
      <xdr:col>55</xdr:col>
      <xdr:colOff>88900</xdr:colOff>
      <xdr:row>78</xdr:row>
      <xdr:rowOff>79248</xdr:rowOff>
    </xdr:to>
    <xdr:cxnSp macro="">
      <xdr:nvCxnSpPr>
        <xdr:cNvPr id="351" name="直線コネクタ 350"/>
        <xdr:cNvCxnSpPr/>
      </xdr:nvCxnSpPr>
      <xdr:spPr>
        <a:xfrm>
          <a:off x="9154160" y="13155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162468</xdr:rowOff>
    </xdr:from>
    <xdr:ext cx="469744" cy="259045"/>
    <xdr:sp macro="" textlink="">
      <xdr:nvSpPr>
        <xdr:cNvPr id="352" name="【公営住宅】&#10;一人当たり面積平均値テキスト"/>
        <xdr:cNvSpPr txBox="1"/>
      </xdr:nvSpPr>
      <xdr:spPr>
        <a:xfrm>
          <a:off x="9258300" y="142442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139591</xdr:rowOff>
    </xdr:from>
    <xdr:to>
      <xdr:col>55</xdr:col>
      <xdr:colOff>50800</xdr:colOff>
      <xdr:row>86</xdr:row>
      <xdr:rowOff>69741</xdr:rowOff>
    </xdr:to>
    <xdr:sp macro="" textlink="">
      <xdr:nvSpPr>
        <xdr:cNvPr id="353" name="フローチャート: 判断 352"/>
        <xdr:cNvSpPr/>
      </xdr:nvSpPr>
      <xdr:spPr>
        <a:xfrm>
          <a:off x="9192260" y="143889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129902</xdr:rowOff>
    </xdr:from>
    <xdr:to>
      <xdr:col>50</xdr:col>
      <xdr:colOff>165100</xdr:colOff>
      <xdr:row>86</xdr:row>
      <xdr:rowOff>60052</xdr:rowOff>
    </xdr:to>
    <xdr:sp macro="" textlink="">
      <xdr:nvSpPr>
        <xdr:cNvPr id="354" name="フローチャート: 判断 353"/>
        <xdr:cNvSpPr/>
      </xdr:nvSpPr>
      <xdr:spPr>
        <a:xfrm>
          <a:off x="8445500" y="14379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143075</xdr:rowOff>
    </xdr:from>
    <xdr:to>
      <xdr:col>46</xdr:col>
      <xdr:colOff>38100</xdr:colOff>
      <xdr:row>86</xdr:row>
      <xdr:rowOff>73225</xdr:rowOff>
    </xdr:to>
    <xdr:sp macro="" textlink="">
      <xdr:nvSpPr>
        <xdr:cNvPr id="355" name="フローチャート: 判断 354"/>
        <xdr:cNvSpPr/>
      </xdr:nvSpPr>
      <xdr:spPr>
        <a:xfrm>
          <a:off x="7670800" y="143924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144599</xdr:rowOff>
    </xdr:from>
    <xdr:to>
      <xdr:col>41</xdr:col>
      <xdr:colOff>101600</xdr:colOff>
      <xdr:row>86</xdr:row>
      <xdr:rowOff>74749</xdr:rowOff>
    </xdr:to>
    <xdr:sp macro="" textlink="">
      <xdr:nvSpPr>
        <xdr:cNvPr id="356" name="フローチャート: 判断 355"/>
        <xdr:cNvSpPr/>
      </xdr:nvSpPr>
      <xdr:spPr>
        <a:xfrm>
          <a:off x="6873240" y="143939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144272</xdr:rowOff>
    </xdr:from>
    <xdr:to>
      <xdr:col>36</xdr:col>
      <xdr:colOff>165100</xdr:colOff>
      <xdr:row>86</xdr:row>
      <xdr:rowOff>74422</xdr:rowOff>
    </xdr:to>
    <xdr:sp macro="" textlink="">
      <xdr:nvSpPr>
        <xdr:cNvPr id="357" name="フローチャート: 判断 356"/>
        <xdr:cNvSpPr/>
      </xdr:nvSpPr>
      <xdr:spPr>
        <a:xfrm>
          <a:off x="6098540" y="143936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106499</xdr:rowOff>
    </xdr:from>
    <xdr:to>
      <xdr:col>55</xdr:col>
      <xdr:colOff>50800</xdr:colOff>
      <xdr:row>87</xdr:row>
      <xdr:rowOff>36649</xdr:rowOff>
    </xdr:to>
    <xdr:sp macro="" textlink="">
      <xdr:nvSpPr>
        <xdr:cNvPr id="363" name="楕円 362"/>
        <xdr:cNvSpPr/>
      </xdr:nvSpPr>
      <xdr:spPr>
        <a:xfrm>
          <a:off x="9192260" y="145235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21426</xdr:rowOff>
    </xdr:from>
    <xdr:ext cx="469744" cy="259045"/>
    <xdr:sp macro="" textlink="">
      <xdr:nvSpPr>
        <xdr:cNvPr id="364" name="【公営住宅】&#10;一人当たり面積該当値テキスト"/>
        <xdr:cNvSpPr txBox="1"/>
      </xdr:nvSpPr>
      <xdr:spPr>
        <a:xfrm>
          <a:off x="9258300" y="1443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106716</xdr:rowOff>
    </xdr:from>
    <xdr:to>
      <xdr:col>50</xdr:col>
      <xdr:colOff>165100</xdr:colOff>
      <xdr:row>87</xdr:row>
      <xdr:rowOff>36866</xdr:rowOff>
    </xdr:to>
    <xdr:sp macro="" textlink="">
      <xdr:nvSpPr>
        <xdr:cNvPr id="365" name="楕円 364"/>
        <xdr:cNvSpPr/>
      </xdr:nvSpPr>
      <xdr:spPr>
        <a:xfrm>
          <a:off x="8445500" y="145237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157299</xdr:rowOff>
    </xdr:from>
    <xdr:to>
      <xdr:col>55</xdr:col>
      <xdr:colOff>0</xdr:colOff>
      <xdr:row>86</xdr:row>
      <xdr:rowOff>157516</xdr:rowOff>
    </xdr:to>
    <xdr:cxnSp macro="">
      <xdr:nvCxnSpPr>
        <xdr:cNvPr id="366" name="直線コネクタ 365"/>
        <xdr:cNvCxnSpPr/>
      </xdr:nvCxnSpPr>
      <xdr:spPr>
        <a:xfrm flipV="1">
          <a:off x="8496300" y="14574339"/>
          <a:ext cx="7239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106935</xdr:rowOff>
    </xdr:from>
    <xdr:to>
      <xdr:col>46</xdr:col>
      <xdr:colOff>38100</xdr:colOff>
      <xdr:row>87</xdr:row>
      <xdr:rowOff>37085</xdr:rowOff>
    </xdr:to>
    <xdr:sp macro="" textlink="">
      <xdr:nvSpPr>
        <xdr:cNvPr id="367" name="楕円 366"/>
        <xdr:cNvSpPr/>
      </xdr:nvSpPr>
      <xdr:spPr>
        <a:xfrm>
          <a:off x="7670800" y="145239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157516</xdr:rowOff>
    </xdr:from>
    <xdr:to>
      <xdr:col>50</xdr:col>
      <xdr:colOff>114300</xdr:colOff>
      <xdr:row>86</xdr:row>
      <xdr:rowOff>157735</xdr:rowOff>
    </xdr:to>
    <xdr:cxnSp macro="">
      <xdr:nvCxnSpPr>
        <xdr:cNvPr id="368" name="直線コネクタ 367"/>
        <xdr:cNvCxnSpPr/>
      </xdr:nvCxnSpPr>
      <xdr:spPr>
        <a:xfrm flipV="1">
          <a:off x="7713980" y="14574556"/>
          <a:ext cx="78232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106824</xdr:rowOff>
    </xdr:from>
    <xdr:to>
      <xdr:col>41</xdr:col>
      <xdr:colOff>101600</xdr:colOff>
      <xdr:row>87</xdr:row>
      <xdr:rowOff>36974</xdr:rowOff>
    </xdr:to>
    <xdr:sp macro="" textlink="">
      <xdr:nvSpPr>
        <xdr:cNvPr id="369" name="楕円 368"/>
        <xdr:cNvSpPr/>
      </xdr:nvSpPr>
      <xdr:spPr>
        <a:xfrm>
          <a:off x="6873240" y="145238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157624</xdr:rowOff>
    </xdr:from>
    <xdr:to>
      <xdr:col>45</xdr:col>
      <xdr:colOff>177800</xdr:colOff>
      <xdr:row>86</xdr:row>
      <xdr:rowOff>157735</xdr:rowOff>
    </xdr:to>
    <xdr:cxnSp macro="">
      <xdr:nvCxnSpPr>
        <xdr:cNvPr id="370" name="直線コネクタ 369"/>
        <xdr:cNvCxnSpPr/>
      </xdr:nvCxnSpPr>
      <xdr:spPr>
        <a:xfrm>
          <a:off x="6924040" y="14574664"/>
          <a:ext cx="789940" cy="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106716</xdr:rowOff>
    </xdr:from>
    <xdr:to>
      <xdr:col>36</xdr:col>
      <xdr:colOff>165100</xdr:colOff>
      <xdr:row>87</xdr:row>
      <xdr:rowOff>36866</xdr:rowOff>
    </xdr:to>
    <xdr:sp macro="" textlink="">
      <xdr:nvSpPr>
        <xdr:cNvPr id="371" name="楕円 370"/>
        <xdr:cNvSpPr/>
      </xdr:nvSpPr>
      <xdr:spPr>
        <a:xfrm>
          <a:off x="6098540" y="145237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157516</xdr:rowOff>
    </xdr:from>
    <xdr:to>
      <xdr:col>41</xdr:col>
      <xdr:colOff>50800</xdr:colOff>
      <xdr:row>86</xdr:row>
      <xdr:rowOff>157624</xdr:rowOff>
    </xdr:to>
    <xdr:cxnSp macro="">
      <xdr:nvCxnSpPr>
        <xdr:cNvPr id="372" name="直線コネクタ 371"/>
        <xdr:cNvCxnSpPr/>
      </xdr:nvCxnSpPr>
      <xdr:spPr>
        <a:xfrm>
          <a:off x="6149340" y="14574556"/>
          <a:ext cx="7747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76579</xdr:rowOff>
    </xdr:from>
    <xdr:ext cx="469744" cy="259045"/>
    <xdr:sp macro="" textlink="">
      <xdr:nvSpPr>
        <xdr:cNvPr id="373" name="n_1aveValue【公営住宅】&#10;一人当たり面積"/>
        <xdr:cNvSpPr txBox="1"/>
      </xdr:nvSpPr>
      <xdr:spPr>
        <a:xfrm>
          <a:off x="8271587" y="141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89752</xdr:rowOff>
    </xdr:from>
    <xdr:ext cx="469744" cy="259045"/>
    <xdr:sp macro="" textlink="">
      <xdr:nvSpPr>
        <xdr:cNvPr id="374" name="n_2aveValue【公営住宅】&#10;一人当たり面積"/>
        <xdr:cNvSpPr txBox="1"/>
      </xdr:nvSpPr>
      <xdr:spPr>
        <a:xfrm>
          <a:off x="7509587" y="1417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91276</xdr:rowOff>
    </xdr:from>
    <xdr:ext cx="469744" cy="259045"/>
    <xdr:sp macro="" textlink="">
      <xdr:nvSpPr>
        <xdr:cNvPr id="375" name="n_3aveValue【公営住宅】&#10;一人当たり面積"/>
        <xdr:cNvSpPr txBox="1"/>
      </xdr:nvSpPr>
      <xdr:spPr>
        <a:xfrm>
          <a:off x="6712027" y="1417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90949</xdr:rowOff>
    </xdr:from>
    <xdr:ext cx="469744" cy="259045"/>
    <xdr:sp macro="" textlink="">
      <xdr:nvSpPr>
        <xdr:cNvPr id="376" name="n_4aveValue【公営住宅】&#10;一人当たり面積"/>
        <xdr:cNvSpPr txBox="1"/>
      </xdr:nvSpPr>
      <xdr:spPr>
        <a:xfrm>
          <a:off x="5937327" y="1417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27993</xdr:rowOff>
    </xdr:from>
    <xdr:ext cx="469744" cy="259045"/>
    <xdr:sp macro="" textlink="">
      <xdr:nvSpPr>
        <xdr:cNvPr id="377" name="n_1mainValue【公営住宅】&#10;一人当たり面積"/>
        <xdr:cNvSpPr txBox="1"/>
      </xdr:nvSpPr>
      <xdr:spPr>
        <a:xfrm>
          <a:off x="8271587" y="1461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28212</xdr:rowOff>
    </xdr:from>
    <xdr:ext cx="469744" cy="259045"/>
    <xdr:sp macro="" textlink="">
      <xdr:nvSpPr>
        <xdr:cNvPr id="378" name="n_2mainValue【公営住宅】&#10;一人当たり面積"/>
        <xdr:cNvSpPr txBox="1"/>
      </xdr:nvSpPr>
      <xdr:spPr>
        <a:xfrm>
          <a:off x="7509587" y="1461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28101</xdr:rowOff>
    </xdr:from>
    <xdr:ext cx="469744" cy="259045"/>
    <xdr:sp macro="" textlink="">
      <xdr:nvSpPr>
        <xdr:cNvPr id="379" name="n_3mainValue【公営住宅】&#10;一人当たり面積"/>
        <xdr:cNvSpPr txBox="1"/>
      </xdr:nvSpPr>
      <xdr:spPr>
        <a:xfrm>
          <a:off x="6712027" y="1461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27993</xdr:rowOff>
    </xdr:from>
    <xdr:ext cx="469744" cy="259045"/>
    <xdr:sp macro="" textlink="">
      <xdr:nvSpPr>
        <xdr:cNvPr id="380" name="n_4mainValue【公営住宅】&#10;一人当たり面積"/>
        <xdr:cNvSpPr txBox="1"/>
      </xdr:nvSpPr>
      <xdr:spPr>
        <a:xfrm>
          <a:off x="5937327" y="1461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94161</xdr:rowOff>
    </xdr:from>
    <xdr:to>
      <xdr:col>85</xdr:col>
      <xdr:colOff>126364</xdr:colOff>
      <xdr:row>42</xdr:row>
      <xdr:rowOff>92528</xdr:rowOff>
    </xdr:to>
    <xdr:cxnSp macro="">
      <xdr:nvCxnSpPr>
        <xdr:cNvPr id="422" name="直線コネクタ 421"/>
        <xdr:cNvCxnSpPr/>
      </xdr:nvCxnSpPr>
      <xdr:spPr>
        <a:xfrm flipV="1">
          <a:off x="14375764" y="562628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40838</xdr:rowOff>
    </xdr:from>
    <xdr:ext cx="340478" cy="259045"/>
    <xdr:sp macro="" textlink="">
      <xdr:nvSpPr>
        <xdr:cNvPr id="425" name="【認定こども園・幼稚園・保育所】&#10;有形固定資産減価償却率最大値テキスト"/>
        <xdr:cNvSpPr txBox="1"/>
      </xdr:nvSpPr>
      <xdr:spPr>
        <a:xfrm>
          <a:off x="14414500" y="54053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94161</xdr:rowOff>
    </xdr:from>
    <xdr:to>
      <xdr:col>86</xdr:col>
      <xdr:colOff>25400</xdr:colOff>
      <xdr:row>33</xdr:row>
      <xdr:rowOff>94161</xdr:rowOff>
    </xdr:to>
    <xdr:cxnSp macro="">
      <xdr:nvCxnSpPr>
        <xdr:cNvPr id="426" name="直線コネクタ 425"/>
        <xdr:cNvCxnSpPr/>
      </xdr:nvCxnSpPr>
      <xdr:spPr>
        <a:xfrm>
          <a:off x="14287500" y="56262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30316</xdr:rowOff>
    </xdr:from>
    <xdr:ext cx="405111" cy="259045"/>
    <xdr:sp macro="" textlink="">
      <xdr:nvSpPr>
        <xdr:cNvPr id="427" name="【認定こども園・幼稚園・保育所】&#10;有形固定資産減価償却率平均値テキスト"/>
        <xdr:cNvSpPr txBox="1"/>
      </xdr:nvSpPr>
      <xdr:spPr>
        <a:xfrm>
          <a:off x="14414500" y="6232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8" name="フローチャート: 判断 427"/>
        <xdr:cNvSpPr/>
      </xdr:nvSpPr>
      <xdr:spPr>
        <a:xfrm>
          <a:off x="14325600" y="637775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149497</xdr:rowOff>
    </xdr:from>
    <xdr:to>
      <xdr:col>81</xdr:col>
      <xdr:colOff>101600</xdr:colOff>
      <xdr:row>38</xdr:row>
      <xdr:rowOff>79647</xdr:rowOff>
    </xdr:to>
    <xdr:sp macro="" textlink="">
      <xdr:nvSpPr>
        <xdr:cNvPr id="429" name="フローチャート: 判断 428"/>
        <xdr:cNvSpPr/>
      </xdr:nvSpPr>
      <xdr:spPr>
        <a:xfrm>
          <a:off x="13578840" y="63521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108676</xdr:rowOff>
    </xdr:from>
    <xdr:to>
      <xdr:col>76</xdr:col>
      <xdr:colOff>165100</xdr:colOff>
      <xdr:row>38</xdr:row>
      <xdr:rowOff>38826</xdr:rowOff>
    </xdr:to>
    <xdr:sp macro="" textlink="">
      <xdr:nvSpPr>
        <xdr:cNvPr id="430" name="フローチャート: 判断 429"/>
        <xdr:cNvSpPr/>
      </xdr:nvSpPr>
      <xdr:spPr>
        <a:xfrm>
          <a:off x="12804140" y="63113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431" name="フローチャート: 判断 430"/>
        <xdr:cNvSpPr/>
      </xdr:nvSpPr>
      <xdr:spPr>
        <a:xfrm>
          <a:off x="12029440" y="62362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40096</xdr:rowOff>
    </xdr:from>
    <xdr:to>
      <xdr:col>67</xdr:col>
      <xdr:colOff>101600</xdr:colOff>
      <xdr:row>37</xdr:row>
      <xdr:rowOff>141696</xdr:rowOff>
    </xdr:to>
    <xdr:sp macro="" textlink="">
      <xdr:nvSpPr>
        <xdr:cNvPr id="432" name="フローチャート: 判断 431"/>
        <xdr:cNvSpPr/>
      </xdr:nvSpPr>
      <xdr:spPr>
        <a:xfrm>
          <a:off x="11231880" y="624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85816</xdr:rowOff>
    </xdr:from>
    <xdr:to>
      <xdr:col>85</xdr:col>
      <xdr:colOff>177800</xdr:colOff>
      <xdr:row>40</xdr:row>
      <xdr:rowOff>15966</xdr:rowOff>
    </xdr:to>
    <xdr:sp macro="" textlink="">
      <xdr:nvSpPr>
        <xdr:cNvPr id="438" name="楕円 437"/>
        <xdr:cNvSpPr/>
      </xdr:nvSpPr>
      <xdr:spPr>
        <a:xfrm>
          <a:off x="14325600" y="662377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64243</xdr:rowOff>
    </xdr:from>
    <xdr:ext cx="405111" cy="259045"/>
    <xdr:sp macro="" textlink="">
      <xdr:nvSpPr>
        <xdr:cNvPr id="439" name="【認定こども園・幼稚園・保育所】&#10;有形固定資産減価償却率該当値テキスト"/>
        <xdr:cNvSpPr txBox="1"/>
      </xdr:nvSpPr>
      <xdr:spPr>
        <a:xfrm>
          <a:off x="14414500" y="660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43362</xdr:rowOff>
    </xdr:from>
    <xdr:to>
      <xdr:col>81</xdr:col>
      <xdr:colOff>101600</xdr:colOff>
      <xdr:row>39</xdr:row>
      <xdr:rowOff>144962</xdr:rowOff>
    </xdr:to>
    <xdr:sp macro="" textlink="">
      <xdr:nvSpPr>
        <xdr:cNvPr id="440" name="楕円 439"/>
        <xdr:cNvSpPr/>
      </xdr:nvSpPr>
      <xdr:spPr>
        <a:xfrm>
          <a:off x="1357884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94162</xdr:rowOff>
    </xdr:from>
    <xdr:to>
      <xdr:col>85</xdr:col>
      <xdr:colOff>127000</xdr:colOff>
      <xdr:row>39</xdr:row>
      <xdr:rowOff>136616</xdr:rowOff>
    </xdr:to>
    <xdr:cxnSp macro="">
      <xdr:nvCxnSpPr>
        <xdr:cNvPr id="441" name="直線コネクタ 440"/>
        <xdr:cNvCxnSpPr/>
      </xdr:nvCxnSpPr>
      <xdr:spPr>
        <a:xfrm>
          <a:off x="13629640" y="6632122"/>
          <a:ext cx="74676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162560</xdr:rowOff>
    </xdr:from>
    <xdr:to>
      <xdr:col>76</xdr:col>
      <xdr:colOff>165100</xdr:colOff>
      <xdr:row>39</xdr:row>
      <xdr:rowOff>92710</xdr:rowOff>
    </xdr:to>
    <xdr:sp macro="" textlink="">
      <xdr:nvSpPr>
        <xdr:cNvPr id="442" name="楕円 441"/>
        <xdr:cNvSpPr/>
      </xdr:nvSpPr>
      <xdr:spPr>
        <a:xfrm>
          <a:off x="12804140" y="6532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41910</xdr:rowOff>
    </xdr:from>
    <xdr:to>
      <xdr:col>81</xdr:col>
      <xdr:colOff>50800</xdr:colOff>
      <xdr:row>39</xdr:row>
      <xdr:rowOff>94162</xdr:rowOff>
    </xdr:to>
    <xdr:cxnSp macro="">
      <xdr:nvCxnSpPr>
        <xdr:cNvPr id="443" name="直線コネクタ 442"/>
        <xdr:cNvCxnSpPr/>
      </xdr:nvCxnSpPr>
      <xdr:spPr>
        <a:xfrm>
          <a:off x="12854940" y="6579870"/>
          <a:ext cx="7747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110309</xdr:rowOff>
    </xdr:from>
    <xdr:to>
      <xdr:col>72</xdr:col>
      <xdr:colOff>38100</xdr:colOff>
      <xdr:row>39</xdr:row>
      <xdr:rowOff>40459</xdr:rowOff>
    </xdr:to>
    <xdr:sp macro="" textlink="">
      <xdr:nvSpPr>
        <xdr:cNvPr id="444" name="楕円 443"/>
        <xdr:cNvSpPr/>
      </xdr:nvSpPr>
      <xdr:spPr>
        <a:xfrm>
          <a:off x="12029440" y="64806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161109</xdr:rowOff>
    </xdr:from>
    <xdr:to>
      <xdr:col>76</xdr:col>
      <xdr:colOff>114300</xdr:colOff>
      <xdr:row>39</xdr:row>
      <xdr:rowOff>41910</xdr:rowOff>
    </xdr:to>
    <xdr:cxnSp macro="">
      <xdr:nvCxnSpPr>
        <xdr:cNvPr id="445" name="直線コネクタ 444"/>
        <xdr:cNvCxnSpPr/>
      </xdr:nvCxnSpPr>
      <xdr:spPr>
        <a:xfrm>
          <a:off x="12072620" y="6531429"/>
          <a:ext cx="78232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82550</xdr:rowOff>
    </xdr:from>
    <xdr:to>
      <xdr:col>67</xdr:col>
      <xdr:colOff>101600</xdr:colOff>
      <xdr:row>39</xdr:row>
      <xdr:rowOff>12700</xdr:rowOff>
    </xdr:to>
    <xdr:sp macro="" textlink="">
      <xdr:nvSpPr>
        <xdr:cNvPr id="446" name="楕円 445"/>
        <xdr:cNvSpPr/>
      </xdr:nvSpPr>
      <xdr:spPr>
        <a:xfrm>
          <a:off x="11231880" y="645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133350</xdr:rowOff>
    </xdr:from>
    <xdr:to>
      <xdr:col>71</xdr:col>
      <xdr:colOff>177800</xdr:colOff>
      <xdr:row>38</xdr:row>
      <xdr:rowOff>161109</xdr:rowOff>
    </xdr:to>
    <xdr:cxnSp macro="">
      <xdr:nvCxnSpPr>
        <xdr:cNvPr id="447" name="直線コネクタ 446"/>
        <xdr:cNvCxnSpPr/>
      </xdr:nvCxnSpPr>
      <xdr:spPr>
        <a:xfrm>
          <a:off x="11282680" y="6503670"/>
          <a:ext cx="78994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96174</xdr:rowOff>
    </xdr:from>
    <xdr:ext cx="405111" cy="259045"/>
    <xdr:sp macro="" textlink="">
      <xdr:nvSpPr>
        <xdr:cNvPr id="448" name="n_1aveValue【認定こども園・幼稚園・保育所】&#10;有形固定資産減価償却率"/>
        <xdr:cNvSpPr txBox="1"/>
      </xdr:nvSpPr>
      <xdr:spPr>
        <a:xfrm>
          <a:off x="134372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55353</xdr:rowOff>
    </xdr:from>
    <xdr:ext cx="405111" cy="259045"/>
    <xdr:sp macro="" textlink="">
      <xdr:nvSpPr>
        <xdr:cNvPr id="449" name="n_2aveValue【認定こども園・幼稚園・保育所】&#10;有形固定資産減価償却率"/>
        <xdr:cNvSpPr txBox="1"/>
      </xdr:nvSpPr>
      <xdr:spPr>
        <a:xfrm>
          <a:off x="126752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450" name="n_3aveValue【認定こども園・幼稚園・保育所】&#10;有形固定資産減価償却率"/>
        <xdr:cNvSpPr txBox="1"/>
      </xdr:nvSpPr>
      <xdr:spPr>
        <a:xfrm>
          <a:off x="11900544" y="60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158223</xdr:rowOff>
    </xdr:from>
    <xdr:ext cx="405111" cy="259045"/>
    <xdr:sp macro="" textlink="">
      <xdr:nvSpPr>
        <xdr:cNvPr id="451" name="n_4aveValue【認定こども園・幼稚園・保育所】&#10;有形固定資産減価償却率"/>
        <xdr:cNvSpPr txBox="1"/>
      </xdr:nvSpPr>
      <xdr:spPr>
        <a:xfrm>
          <a:off x="11102984" y="602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136089</xdr:rowOff>
    </xdr:from>
    <xdr:ext cx="405111" cy="259045"/>
    <xdr:sp macro="" textlink="">
      <xdr:nvSpPr>
        <xdr:cNvPr id="452" name="n_1mainValue【認定こども園・幼稚園・保育所】&#10;有形固定資産減価償却率"/>
        <xdr:cNvSpPr txBox="1"/>
      </xdr:nvSpPr>
      <xdr:spPr>
        <a:xfrm>
          <a:off x="134372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83837</xdr:rowOff>
    </xdr:from>
    <xdr:ext cx="405111" cy="259045"/>
    <xdr:sp macro="" textlink="">
      <xdr:nvSpPr>
        <xdr:cNvPr id="453" name="n_2mainValue【認定こども園・幼稚園・保育所】&#10;有形固定資産減価償却率"/>
        <xdr:cNvSpPr txBox="1"/>
      </xdr:nvSpPr>
      <xdr:spPr>
        <a:xfrm>
          <a:off x="126752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31586</xdr:rowOff>
    </xdr:from>
    <xdr:ext cx="405111" cy="259045"/>
    <xdr:sp macro="" textlink="">
      <xdr:nvSpPr>
        <xdr:cNvPr id="454" name="n_3mainValue【認定こども園・幼稚園・保育所】&#10;有形固定資産減価償却率"/>
        <xdr:cNvSpPr txBox="1"/>
      </xdr:nvSpPr>
      <xdr:spPr>
        <a:xfrm>
          <a:off x="119005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3827</xdr:rowOff>
    </xdr:from>
    <xdr:ext cx="405111" cy="259045"/>
    <xdr:sp macro="" textlink="">
      <xdr:nvSpPr>
        <xdr:cNvPr id="455" name="n_4mainValue【認定こども園・幼稚園・保育所】&#10;有形固定資産減価償却率"/>
        <xdr:cNvSpPr txBox="1"/>
      </xdr:nvSpPr>
      <xdr:spPr>
        <a:xfrm>
          <a:off x="1110298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6" name="直線コネクタ 465"/>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7" name="テキスト ボックス 466"/>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8" name="直線コネクタ 467"/>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9" name="テキスト ボックス 468"/>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0" name="直線コネクタ 469"/>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1" name="テキスト ボックス 470"/>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2" name="直線コネクタ 471"/>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3" name="テキスト ボックス 472"/>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4" name="直線コネクタ 473"/>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5" name="テキスト ボックス 474"/>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6" name="直線コネクタ 475"/>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7" name="テキスト ボックス 476"/>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66403</xdr:rowOff>
    </xdr:to>
    <xdr:cxnSp macro="">
      <xdr:nvCxnSpPr>
        <xdr:cNvPr id="481" name="直線コネクタ 480"/>
        <xdr:cNvCxnSpPr/>
      </xdr:nvCxnSpPr>
      <xdr:spPr>
        <a:xfrm flipV="1">
          <a:off x="19509104" y="5753100"/>
          <a:ext cx="0" cy="135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82" name="【認定こども園・幼稚園・保育所】&#10;一人当たり面積最小値テキスト"/>
        <xdr:cNvSpPr txBox="1"/>
      </xdr:nvSpPr>
      <xdr:spPr>
        <a:xfrm>
          <a:off x="19547840" y="71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83" name="直線コネクタ 482"/>
        <xdr:cNvCxnSpPr/>
      </xdr:nvCxnSpPr>
      <xdr:spPr>
        <a:xfrm>
          <a:off x="19443700" y="71072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84" name="【認定こども園・幼稚園・保育所】&#10;一人当たり面積最大値テキスト"/>
        <xdr:cNvSpPr txBox="1"/>
      </xdr:nvSpPr>
      <xdr:spPr>
        <a:xfrm>
          <a:off x="19547840" y="553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85" name="直線コネクタ 484"/>
        <xdr:cNvCxnSpPr/>
      </xdr:nvCxnSpPr>
      <xdr:spPr>
        <a:xfrm>
          <a:off x="19443700" y="5753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7455</xdr:rowOff>
    </xdr:from>
    <xdr:ext cx="469744" cy="259045"/>
    <xdr:sp macro="" textlink="">
      <xdr:nvSpPr>
        <xdr:cNvPr id="486" name="【認定こども園・幼稚園・保育所】&#10;一人当たり面積平均値テキスト"/>
        <xdr:cNvSpPr txBox="1"/>
      </xdr:nvSpPr>
      <xdr:spPr>
        <a:xfrm>
          <a:off x="19547840" y="6377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156028</xdr:rowOff>
    </xdr:from>
    <xdr:to>
      <xdr:col>116</xdr:col>
      <xdr:colOff>114300</xdr:colOff>
      <xdr:row>39</xdr:row>
      <xdr:rowOff>86178</xdr:rowOff>
    </xdr:to>
    <xdr:sp macro="" textlink="">
      <xdr:nvSpPr>
        <xdr:cNvPr id="487" name="フローチャート: 判断 486"/>
        <xdr:cNvSpPr/>
      </xdr:nvSpPr>
      <xdr:spPr>
        <a:xfrm>
          <a:off x="19458940" y="65263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88" name="フローチャート: 判断 487"/>
        <xdr:cNvSpPr/>
      </xdr:nvSpPr>
      <xdr:spPr>
        <a:xfrm>
          <a:off x="18735040" y="65296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5806</xdr:rowOff>
    </xdr:from>
    <xdr:to>
      <xdr:col>107</xdr:col>
      <xdr:colOff>101600</xdr:colOff>
      <xdr:row>39</xdr:row>
      <xdr:rowOff>107406</xdr:rowOff>
    </xdr:to>
    <xdr:sp macro="" textlink="">
      <xdr:nvSpPr>
        <xdr:cNvPr id="489" name="フローチャート: 判断 488"/>
        <xdr:cNvSpPr/>
      </xdr:nvSpPr>
      <xdr:spPr>
        <a:xfrm>
          <a:off x="1793748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46627</xdr:rowOff>
    </xdr:from>
    <xdr:to>
      <xdr:col>102</xdr:col>
      <xdr:colOff>165100</xdr:colOff>
      <xdr:row>39</xdr:row>
      <xdr:rowOff>148227</xdr:rowOff>
    </xdr:to>
    <xdr:sp macro="" textlink="">
      <xdr:nvSpPr>
        <xdr:cNvPr id="490" name="フローチャート: 判断 489"/>
        <xdr:cNvSpPr/>
      </xdr:nvSpPr>
      <xdr:spPr>
        <a:xfrm>
          <a:off x="1716278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149497</xdr:rowOff>
    </xdr:from>
    <xdr:to>
      <xdr:col>98</xdr:col>
      <xdr:colOff>38100</xdr:colOff>
      <xdr:row>39</xdr:row>
      <xdr:rowOff>79647</xdr:rowOff>
    </xdr:to>
    <xdr:sp macro="" textlink="">
      <xdr:nvSpPr>
        <xdr:cNvPr id="491" name="フローチャート: 判断 490"/>
        <xdr:cNvSpPr/>
      </xdr:nvSpPr>
      <xdr:spPr>
        <a:xfrm>
          <a:off x="16388080" y="65198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133169</xdr:rowOff>
    </xdr:from>
    <xdr:to>
      <xdr:col>116</xdr:col>
      <xdr:colOff>114300</xdr:colOff>
      <xdr:row>41</xdr:row>
      <xdr:rowOff>63319</xdr:rowOff>
    </xdr:to>
    <xdr:sp macro="" textlink="">
      <xdr:nvSpPr>
        <xdr:cNvPr id="497" name="楕円 496"/>
        <xdr:cNvSpPr/>
      </xdr:nvSpPr>
      <xdr:spPr>
        <a:xfrm>
          <a:off x="19458940" y="68387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111596</xdr:rowOff>
    </xdr:from>
    <xdr:ext cx="469744" cy="259045"/>
    <xdr:sp macro="" textlink="">
      <xdr:nvSpPr>
        <xdr:cNvPr id="498" name="【認定こども園・幼稚園・保育所】&#10;一人当たり面積該当値テキスト"/>
        <xdr:cNvSpPr txBox="1"/>
      </xdr:nvSpPr>
      <xdr:spPr>
        <a:xfrm>
          <a:off x="19547840" y="681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138067</xdr:rowOff>
    </xdr:from>
    <xdr:to>
      <xdr:col>112</xdr:col>
      <xdr:colOff>38100</xdr:colOff>
      <xdr:row>41</xdr:row>
      <xdr:rowOff>68217</xdr:rowOff>
    </xdr:to>
    <xdr:sp macro="" textlink="">
      <xdr:nvSpPr>
        <xdr:cNvPr id="499" name="楕円 498"/>
        <xdr:cNvSpPr/>
      </xdr:nvSpPr>
      <xdr:spPr>
        <a:xfrm>
          <a:off x="18735040" y="68436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12519</xdr:rowOff>
    </xdr:from>
    <xdr:to>
      <xdr:col>116</xdr:col>
      <xdr:colOff>63500</xdr:colOff>
      <xdr:row>41</xdr:row>
      <xdr:rowOff>17417</xdr:rowOff>
    </xdr:to>
    <xdr:cxnSp macro="">
      <xdr:nvCxnSpPr>
        <xdr:cNvPr id="500" name="直線コネクタ 499"/>
        <xdr:cNvCxnSpPr/>
      </xdr:nvCxnSpPr>
      <xdr:spPr>
        <a:xfrm flipV="1">
          <a:off x="18778220" y="6885759"/>
          <a:ext cx="73152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141333</xdr:rowOff>
    </xdr:from>
    <xdr:to>
      <xdr:col>107</xdr:col>
      <xdr:colOff>101600</xdr:colOff>
      <xdr:row>41</xdr:row>
      <xdr:rowOff>71483</xdr:rowOff>
    </xdr:to>
    <xdr:sp macro="" textlink="">
      <xdr:nvSpPr>
        <xdr:cNvPr id="501" name="楕円 500"/>
        <xdr:cNvSpPr/>
      </xdr:nvSpPr>
      <xdr:spPr>
        <a:xfrm>
          <a:off x="17937480" y="68469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17417</xdr:rowOff>
    </xdr:from>
    <xdr:to>
      <xdr:col>111</xdr:col>
      <xdr:colOff>177800</xdr:colOff>
      <xdr:row>41</xdr:row>
      <xdr:rowOff>20683</xdr:rowOff>
    </xdr:to>
    <xdr:cxnSp macro="">
      <xdr:nvCxnSpPr>
        <xdr:cNvPr id="502" name="直線コネクタ 501"/>
        <xdr:cNvCxnSpPr/>
      </xdr:nvCxnSpPr>
      <xdr:spPr>
        <a:xfrm flipV="1">
          <a:off x="17988280" y="6890657"/>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139700</xdr:rowOff>
    </xdr:from>
    <xdr:to>
      <xdr:col>102</xdr:col>
      <xdr:colOff>165100</xdr:colOff>
      <xdr:row>41</xdr:row>
      <xdr:rowOff>69850</xdr:rowOff>
    </xdr:to>
    <xdr:sp macro="" textlink="">
      <xdr:nvSpPr>
        <xdr:cNvPr id="503" name="楕円 502"/>
        <xdr:cNvSpPr/>
      </xdr:nvSpPr>
      <xdr:spPr>
        <a:xfrm>
          <a:off x="17162780" y="6845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19050</xdr:rowOff>
    </xdr:from>
    <xdr:to>
      <xdr:col>107</xdr:col>
      <xdr:colOff>50800</xdr:colOff>
      <xdr:row>41</xdr:row>
      <xdr:rowOff>20683</xdr:rowOff>
    </xdr:to>
    <xdr:cxnSp macro="">
      <xdr:nvCxnSpPr>
        <xdr:cNvPr id="504" name="直線コネクタ 503"/>
        <xdr:cNvCxnSpPr/>
      </xdr:nvCxnSpPr>
      <xdr:spPr>
        <a:xfrm>
          <a:off x="17213580" y="6892290"/>
          <a:ext cx="7747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138067</xdr:rowOff>
    </xdr:from>
    <xdr:to>
      <xdr:col>98</xdr:col>
      <xdr:colOff>38100</xdr:colOff>
      <xdr:row>41</xdr:row>
      <xdr:rowOff>68217</xdr:rowOff>
    </xdr:to>
    <xdr:sp macro="" textlink="">
      <xdr:nvSpPr>
        <xdr:cNvPr id="505" name="楕円 504"/>
        <xdr:cNvSpPr/>
      </xdr:nvSpPr>
      <xdr:spPr>
        <a:xfrm>
          <a:off x="16388080" y="68436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17417</xdr:rowOff>
    </xdr:from>
    <xdr:to>
      <xdr:col>102</xdr:col>
      <xdr:colOff>114300</xdr:colOff>
      <xdr:row>41</xdr:row>
      <xdr:rowOff>19050</xdr:rowOff>
    </xdr:to>
    <xdr:cxnSp macro="">
      <xdr:nvCxnSpPr>
        <xdr:cNvPr id="506" name="直線コネクタ 505"/>
        <xdr:cNvCxnSpPr/>
      </xdr:nvCxnSpPr>
      <xdr:spPr>
        <a:xfrm>
          <a:off x="16431260" y="6890657"/>
          <a:ext cx="7823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105971</xdr:rowOff>
    </xdr:from>
    <xdr:ext cx="469744" cy="259045"/>
    <xdr:sp macro="" textlink="">
      <xdr:nvSpPr>
        <xdr:cNvPr id="507" name="n_1aveValue【認定こども園・幼稚園・保育所】&#10;一人当たり面積"/>
        <xdr:cNvSpPr txBox="1"/>
      </xdr:nvSpPr>
      <xdr:spPr>
        <a:xfrm>
          <a:off x="18561127" y="630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123933</xdr:rowOff>
    </xdr:from>
    <xdr:ext cx="469744" cy="259045"/>
    <xdr:sp macro="" textlink="">
      <xdr:nvSpPr>
        <xdr:cNvPr id="508" name="n_2aveValue【認定こども園・幼稚園・保育所】&#10;一人当たり面積"/>
        <xdr:cNvSpPr txBox="1"/>
      </xdr:nvSpPr>
      <xdr:spPr>
        <a:xfrm>
          <a:off x="17776267" y="632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164754</xdr:rowOff>
    </xdr:from>
    <xdr:ext cx="469744" cy="259045"/>
    <xdr:sp macro="" textlink="">
      <xdr:nvSpPr>
        <xdr:cNvPr id="509" name="n_3aveValue【認定こども園・幼稚園・保育所】&#10;一人当たり面積"/>
        <xdr:cNvSpPr txBox="1"/>
      </xdr:nvSpPr>
      <xdr:spPr>
        <a:xfrm>
          <a:off x="17001567" y="636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96174</xdr:rowOff>
    </xdr:from>
    <xdr:ext cx="469744" cy="259045"/>
    <xdr:sp macro="" textlink="">
      <xdr:nvSpPr>
        <xdr:cNvPr id="510" name="n_4aveValue【認定こども園・幼稚園・保育所】&#10;一人当たり面積"/>
        <xdr:cNvSpPr txBox="1"/>
      </xdr:nvSpPr>
      <xdr:spPr>
        <a:xfrm>
          <a:off x="16226867" y="629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59344</xdr:rowOff>
    </xdr:from>
    <xdr:ext cx="469744" cy="259045"/>
    <xdr:sp macro="" textlink="">
      <xdr:nvSpPr>
        <xdr:cNvPr id="511" name="n_1mainValue【認定こども園・幼稚園・保育所】&#10;一人当たり面積"/>
        <xdr:cNvSpPr txBox="1"/>
      </xdr:nvSpPr>
      <xdr:spPr>
        <a:xfrm>
          <a:off x="185611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62610</xdr:rowOff>
    </xdr:from>
    <xdr:ext cx="469744" cy="259045"/>
    <xdr:sp macro="" textlink="">
      <xdr:nvSpPr>
        <xdr:cNvPr id="512" name="n_2mainValue【認定こども園・幼稚園・保育所】&#10;一人当たり面積"/>
        <xdr:cNvSpPr txBox="1"/>
      </xdr:nvSpPr>
      <xdr:spPr>
        <a:xfrm>
          <a:off x="17776267" y="693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60977</xdr:rowOff>
    </xdr:from>
    <xdr:ext cx="469744" cy="259045"/>
    <xdr:sp macro="" textlink="">
      <xdr:nvSpPr>
        <xdr:cNvPr id="513" name="n_3mainValue【認定こども園・幼稚園・保育所】&#10;一人当たり面積"/>
        <xdr:cNvSpPr txBox="1"/>
      </xdr:nvSpPr>
      <xdr:spPr>
        <a:xfrm>
          <a:off x="1700156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59344</xdr:rowOff>
    </xdr:from>
    <xdr:ext cx="469744" cy="259045"/>
    <xdr:sp macro="" textlink="">
      <xdr:nvSpPr>
        <xdr:cNvPr id="514" name="n_4mainValue【認定こども園・幼稚園・保育所】&#10;一人当たり面積"/>
        <xdr:cNvSpPr txBox="1"/>
      </xdr:nvSpPr>
      <xdr:spPr>
        <a:xfrm>
          <a:off x="1622686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116205</xdr:rowOff>
    </xdr:to>
    <xdr:cxnSp macro="">
      <xdr:nvCxnSpPr>
        <xdr:cNvPr id="539" name="直線コネクタ 538"/>
        <xdr:cNvCxnSpPr/>
      </xdr:nvCxnSpPr>
      <xdr:spPr>
        <a:xfrm flipV="1">
          <a:off x="14375764" y="9243060"/>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540" name="【学校施設】&#10;有形固定資産減価償却率最小値テキスト"/>
        <xdr:cNvSpPr txBox="1"/>
      </xdr:nvSpPr>
      <xdr:spPr>
        <a:xfrm>
          <a:off x="14414500"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541" name="直線コネクタ 540"/>
        <xdr:cNvCxnSpPr/>
      </xdr:nvCxnSpPr>
      <xdr:spPr>
        <a:xfrm>
          <a:off x="14287500" y="106775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42" name="【学校施設】&#10;有形固定資産減価償却率最大値テキスト"/>
        <xdr:cNvSpPr txBox="1"/>
      </xdr:nvSpPr>
      <xdr:spPr>
        <a:xfrm>
          <a:off x="14414500" y="9025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43" name="直線コネクタ 542"/>
        <xdr:cNvCxnSpPr/>
      </xdr:nvCxnSpPr>
      <xdr:spPr>
        <a:xfrm>
          <a:off x="14287500" y="9243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544" name="【学校施設】&#10;有形固定資産減価償却率平均値テキスト"/>
        <xdr:cNvSpPr txBox="1"/>
      </xdr:nvSpPr>
      <xdr:spPr>
        <a:xfrm>
          <a:off x="14414500" y="9895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45" name="フローチャート: 判断 544"/>
        <xdr:cNvSpPr/>
      </xdr:nvSpPr>
      <xdr:spPr>
        <a:xfrm>
          <a:off x="14325600" y="1004379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546" name="フローチャート: 判断 545"/>
        <xdr:cNvSpPr/>
      </xdr:nvSpPr>
      <xdr:spPr>
        <a:xfrm>
          <a:off x="1357884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7" name="フローチャート: 判断 546"/>
        <xdr:cNvSpPr/>
      </xdr:nvSpPr>
      <xdr:spPr>
        <a:xfrm>
          <a:off x="12804140" y="1004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48" name="フローチャート: 判断 547"/>
        <xdr:cNvSpPr/>
      </xdr:nvSpPr>
      <xdr:spPr>
        <a:xfrm>
          <a:off x="12029440" y="9996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549" name="フローチャート: 判断 548"/>
        <xdr:cNvSpPr/>
      </xdr:nvSpPr>
      <xdr:spPr>
        <a:xfrm>
          <a:off x="1123188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160655</xdr:rowOff>
    </xdr:from>
    <xdr:to>
      <xdr:col>85</xdr:col>
      <xdr:colOff>177800</xdr:colOff>
      <xdr:row>61</xdr:row>
      <xdr:rowOff>90805</xdr:rowOff>
    </xdr:to>
    <xdr:sp macro="" textlink="">
      <xdr:nvSpPr>
        <xdr:cNvPr id="555" name="楕円 554"/>
        <xdr:cNvSpPr/>
      </xdr:nvSpPr>
      <xdr:spPr>
        <a:xfrm>
          <a:off x="14325600" y="1021905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139082</xdr:rowOff>
    </xdr:from>
    <xdr:ext cx="405111" cy="259045"/>
    <xdr:sp macro="" textlink="">
      <xdr:nvSpPr>
        <xdr:cNvPr id="556" name="【学校施設】&#10;有形固定資産減価償却率該当値テキスト"/>
        <xdr:cNvSpPr txBox="1"/>
      </xdr:nvSpPr>
      <xdr:spPr>
        <a:xfrm>
          <a:off x="14414500" y="1019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118745</xdr:rowOff>
    </xdr:from>
    <xdr:to>
      <xdr:col>81</xdr:col>
      <xdr:colOff>101600</xdr:colOff>
      <xdr:row>61</xdr:row>
      <xdr:rowOff>48895</xdr:rowOff>
    </xdr:to>
    <xdr:sp macro="" textlink="">
      <xdr:nvSpPr>
        <xdr:cNvPr id="557" name="楕円 556"/>
        <xdr:cNvSpPr/>
      </xdr:nvSpPr>
      <xdr:spPr>
        <a:xfrm>
          <a:off x="13578840" y="10177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169545</xdr:rowOff>
    </xdr:from>
    <xdr:to>
      <xdr:col>85</xdr:col>
      <xdr:colOff>127000</xdr:colOff>
      <xdr:row>61</xdr:row>
      <xdr:rowOff>40005</xdr:rowOff>
    </xdr:to>
    <xdr:cxnSp macro="">
      <xdr:nvCxnSpPr>
        <xdr:cNvPr id="558" name="直線コネクタ 557"/>
        <xdr:cNvCxnSpPr/>
      </xdr:nvCxnSpPr>
      <xdr:spPr>
        <a:xfrm>
          <a:off x="13629640" y="10227945"/>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73025</xdr:rowOff>
    </xdr:from>
    <xdr:to>
      <xdr:col>76</xdr:col>
      <xdr:colOff>165100</xdr:colOff>
      <xdr:row>61</xdr:row>
      <xdr:rowOff>3175</xdr:rowOff>
    </xdr:to>
    <xdr:sp macro="" textlink="">
      <xdr:nvSpPr>
        <xdr:cNvPr id="559" name="楕円 558"/>
        <xdr:cNvSpPr/>
      </xdr:nvSpPr>
      <xdr:spPr>
        <a:xfrm>
          <a:off x="12804140" y="10131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123825</xdr:rowOff>
    </xdr:from>
    <xdr:to>
      <xdr:col>81</xdr:col>
      <xdr:colOff>50800</xdr:colOff>
      <xdr:row>60</xdr:row>
      <xdr:rowOff>169545</xdr:rowOff>
    </xdr:to>
    <xdr:cxnSp macro="">
      <xdr:nvCxnSpPr>
        <xdr:cNvPr id="560" name="直線コネクタ 559"/>
        <xdr:cNvCxnSpPr/>
      </xdr:nvCxnSpPr>
      <xdr:spPr>
        <a:xfrm>
          <a:off x="12854940" y="10182225"/>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25400</xdr:rowOff>
    </xdr:from>
    <xdr:to>
      <xdr:col>72</xdr:col>
      <xdr:colOff>38100</xdr:colOff>
      <xdr:row>60</xdr:row>
      <xdr:rowOff>127000</xdr:rowOff>
    </xdr:to>
    <xdr:sp macro="" textlink="">
      <xdr:nvSpPr>
        <xdr:cNvPr id="561" name="楕円 560"/>
        <xdr:cNvSpPr/>
      </xdr:nvSpPr>
      <xdr:spPr>
        <a:xfrm>
          <a:off x="12029440" y="100838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76200</xdr:rowOff>
    </xdr:from>
    <xdr:to>
      <xdr:col>76</xdr:col>
      <xdr:colOff>114300</xdr:colOff>
      <xdr:row>60</xdr:row>
      <xdr:rowOff>123825</xdr:rowOff>
    </xdr:to>
    <xdr:cxnSp macro="">
      <xdr:nvCxnSpPr>
        <xdr:cNvPr id="562" name="直線コネクタ 561"/>
        <xdr:cNvCxnSpPr/>
      </xdr:nvCxnSpPr>
      <xdr:spPr>
        <a:xfrm>
          <a:off x="12072620" y="10134600"/>
          <a:ext cx="7823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153035</xdr:rowOff>
    </xdr:from>
    <xdr:to>
      <xdr:col>67</xdr:col>
      <xdr:colOff>101600</xdr:colOff>
      <xdr:row>60</xdr:row>
      <xdr:rowOff>83185</xdr:rowOff>
    </xdr:to>
    <xdr:sp macro="" textlink="">
      <xdr:nvSpPr>
        <xdr:cNvPr id="563" name="楕円 562"/>
        <xdr:cNvSpPr/>
      </xdr:nvSpPr>
      <xdr:spPr>
        <a:xfrm>
          <a:off x="11231880" y="10043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32385</xdr:rowOff>
    </xdr:from>
    <xdr:to>
      <xdr:col>71</xdr:col>
      <xdr:colOff>177800</xdr:colOff>
      <xdr:row>60</xdr:row>
      <xdr:rowOff>76200</xdr:rowOff>
    </xdr:to>
    <xdr:cxnSp macro="">
      <xdr:nvCxnSpPr>
        <xdr:cNvPr id="564" name="直線コネクタ 563"/>
        <xdr:cNvCxnSpPr/>
      </xdr:nvCxnSpPr>
      <xdr:spPr>
        <a:xfrm>
          <a:off x="11282680" y="10090785"/>
          <a:ext cx="78994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120667</xdr:rowOff>
    </xdr:from>
    <xdr:ext cx="405111" cy="259045"/>
    <xdr:sp macro="" textlink="">
      <xdr:nvSpPr>
        <xdr:cNvPr id="565" name="n_1aveValue【学校施設】&#10;有形固定資産減価償却率"/>
        <xdr:cNvSpPr txBox="1"/>
      </xdr:nvSpPr>
      <xdr:spPr>
        <a:xfrm>
          <a:off x="134372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66" name="n_2aveValue【学校施設】&#10;有形固定資産減価償却率"/>
        <xdr:cNvSpPr txBox="1"/>
      </xdr:nvSpPr>
      <xdr:spPr>
        <a:xfrm>
          <a:off x="126752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567" name="n_3aveValue【学校施設】&#10;有形固定資産減価償却率"/>
        <xdr:cNvSpPr txBox="1"/>
      </xdr:nvSpPr>
      <xdr:spPr>
        <a:xfrm>
          <a:off x="119005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8272</xdr:rowOff>
    </xdr:from>
    <xdr:ext cx="405111" cy="259045"/>
    <xdr:sp macro="" textlink="">
      <xdr:nvSpPr>
        <xdr:cNvPr id="568" name="n_4aveValue【学校施設】&#10;有形固定資産減価償却率"/>
        <xdr:cNvSpPr txBox="1"/>
      </xdr:nvSpPr>
      <xdr:spPr>
        <a:xfrm>
          <a:off x="1110298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40022</xdr:rowOff>
    </xdr:from>
    <xdr:ext cx="405111" cy="259045"/>
    <xdr:sp macro="" textlink="">
      <xdr:nvSpPr>
        <xdr:cNvPr id="569" name="n_1mainValue【学校施設】&#10;有形固定資産減価償却率"/>
        <xdr:cNvSpPr txBox="1"/>
      </xdr:nvSpPr>
      <xdr:spPr>
        <a:xfrm>
          <a:off x="134372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165752</xdr:rowOff>
    </xdr:from>
    <xdr:ext cx="405111" cy="259045"/>
    <xdr:sp macro="" textlink="">
      <xdr:nvSpPr>
        <xdr:cNvPr id="570" name="n_2mainValue【学校施設】&#10;有形固定資産減価償却率"/>
        <xdr:cNvSpPr txBox="1"/>
      </xdr:nvSpPr>
      <xdr:spPr>
        <a:xfrm>
          <a:off x="12675244"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118127</xdr:rowOff>
    </xdr:from>
    <xdr:ext cx="405111" cy="259045"/>
    <xdr:sp macro="" textlink="">
      <xdr:nvSpPr>
        <xdr:cNvPr id="571" name="n_3mainValue【学校施設】&#10;有形固定資産減価償却率"/>
        <xdr:cNvSpPr txBox="1"/>
      </xdr:nvSpPr>
      <xdr:spPr>
        <a:xfrm>
          <a:off x="119005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74312</xdr:rowOff>
    </xdr:from>
    <xdr:ext cx="405111" cy="259045"/>
    <xdr:sp macro="" textlink="">
      <xdr:nvSpPr>
        <xdr:cNvPr id="572" name="n_4mainValue【学校施設】&#10;有形固定資産減価償却率"/>
        <xdr:cNvSpPr txBox="1"/>
      </xdr:nvSpPr>
      <xdr:spPr>
        <a:xfrm>
          <a:off x="1110298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4" name="テキスト ボックス 593"/>
        <xdr:cNvSpPr txBox="1"/>
      </xdr:nvSpPr>
      <xdr:spPr>
        <a:xfrm>
          <a:off x="1563072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6" name="テキスト ボックス 595"/>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598" name="直線コネクタ 597"/>
        <xdr:cNvCxnSpPr/>
      </xdr:nvCxnSpPr>
      <xdr:spPr>
        <a:xfrm flipV="1">
          <a:off x="19509104" y="9278003"/>
          <a:ext cx="0" cy="1460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599" name="【学校施設】&#10;一人当たり面積最小値テキスト"/>
        <xdr:cNvSpPr txBox="1"/>
      </xdr:nvSpPr>
      <xdr:spPr>
        <a:xfrm>
          <a:off x="19547840" y="1074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600" name="直線コネクタ 599"/>
        <xdr:cNvCxnSpPr/>
      </xdr:nvCxnSpPr>
      <xdr:spPr>
        <a:xfrm>
          <a:off x="19443700" y="107381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601" name="【学校施設】&#10;一人当たり面積最大値テキスト"/>
        <xdr:cNvSpPr txBox="1"/>
      </xdr:nvSpPr>
      <xdr:spPr>
        <a:xfrm>
          <a:off x="19547840" y="905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602" name="直線コネクタ 601"/>
        <xdr:cNvCxnSpPr/>
      </xdr:nvCxnSpPr>
      <xdr:spPr>
        <a:xfrm>
          <a:off x="19443700" y="92780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4244</xdr:rowOff>
    </xdr:from>
    <xdr:ext cx="469744" cy="259045"/>
    <xdr:sp macro="" textlink="">
      <xdr:nvSpPr>
        <xdr:cNvPr id="603" name="【学校施設】&#10;一人当たり面積平均値テキスト"/>
        <xdr:cNvSpPr txBox="1"/>
      </xdr:nvSpPr>
      <xdr:spPr>
        <a:xfrm>
          <a:off x="19547840" y="10230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604" name="フローチャート: 判断 603"/>
        <xdr:cNvSpPr/>
      </xdr:nvSpPr>
      <xdr:spPr>
        <a:xfrm>
          <a:off x="19458940" y="103788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3574</xdr:rowOff>
    </xdr:from>
    <xdr:to>
      <xdr:col>112</xdr:col>
      <xdr:colOff>38100</xdr:colOff>
      <xdr:row>62</xdr:row>
      <xdr:rowOff>105174</xdr:rowOff>
    </xdr:to>
    <xdr:sp macro="" textlink="">
      <xdr:nvSpPr>
        <xdr:cNvPr id="605" name="フローチャート: 判断 604"/>
        <xdr:cNvSpPr/>
      </xdr:nvSpPr>
      <xdr:spPr>
        <a:xfrm>
          <a:off x="18735040" y="103972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13535</xdr:rowOff>
    </xdr:from>
    <xdr:to>
      <xdr:col>107</xdr:col>
      <xdr:colOff>101600</xdr:colOff>
      <xdr:row>62</xdr:row>
      <xdr:rowOff>115135</xdr:rowOff>
    </xdr:to>
    <xdr:sp macro="" textlink="">
      <xdr:nvSpPr>
        <xdr:cNvPr id="606" name="フローチャート: 判断 605"/>
        <xdr:cNvSpPr/>
      </xdr:nvSpPr>
      <xdr:spPr>
        <a:xfrm>
          <a:off x="17937480" y="1040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28720</xdr:rowOff>
    </xdr:from>
    <xdr:to>
      <xdr:col>102</xdr:col>
      <xdr:colOff>165100</xdr:colOff>
      <xdr:row>62</xdr:row>
      <xdr:rowOff>130320</xdr:rowOff>
    </xdr:to>
    <xdr:sp macro="" textlink="">
      <xdr:nvSpPr>
        <xdr:cNvPr id="607" name="フローチャート: 判断 606"/>
        <xdr:cNvSpPr/>
      </xdr:nvSpPr>
      <xdr:spPr>
        <a:xfrm>
          <a:off x="17162780" y="104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28884</xdr:rowOff>
    </xdr:from>
    <xdr:to>
      <xdr:col>98</xdr:col>
      <xdr:colOff>38100</xdr:colOff>
      <xdr:row>62</xdr:row>
      <xdr:rowOff>130484</xdr:rowOff>
    </xdr:to>
    <xdr:sp macro="" textlink="">
      <xdr:nvSpPr>
        <xdr:cNvPr id="608" name="フローチャート: 判断 607"/>
        <xdr:cNvSpPr/>
      </xdr:nvSpPr>
      <xdr:spPr>
        <a:xfrm>
          <a:off x="16388080" y="104225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119017</xdr:rowOff>
    </xdr:from>
    <xdr:to>
      <xdr:col>116</xdr:col>
      <xdr:colOff>114300</xdr:colOff>
      <xdr:row>63</xdr:row>
      <xdr:rowOff>49167</xdr:rowOff>
    </xdr:to>
    <xdr:sp macro="" textlink="">
      <xdr:nvSpPr>
        <xdr:cNvPr id="614" name="楕円 613"/>
        <xdr:cNvSpPr/>
      </xdr:nvSpPr>
      <xdr:spPr>
        <a:xfrm>
          <a:off x="19458940" y="105126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97444</xdr:rowOff>
    </xdr:from>
    <xdr:ext cx="469744" cy="259045"/>
    <xdr:sp macro="" textlink="">
      <xdr:nvSpPr>
        <xdr:cNvPr id="615" name="【学校施設】&#10;一人当たり面積該当値テキスト"/>
        <xdr:cNvSpPr txBox="1"/>
      </xdr:nvSpPr>
      <xdr:spPr>
        <a:xfrm>
          <a:off x="19547840" y="1049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124406</xdr:rowOff>
    </xdr:from>
    <xdr:to>
      <xdr:col>112</xdr:col>
      <xdr:colOff>38100</xdr:colOff>
      <xdr:row>63</xdr:row>
      <xdr:rowOff>54556</xdr:rowOff>
    </xdr:to>
    <xdr:sp macro="" textlink="">
      <xdr:nvSpPr>
        <xdr:cNvPr id="616" name="楕円 615"/>
        <xdr:cNvSpPr/>
      </xdr:nvSpPr>
      <xdr:spPr>
        <a:xfrm>
          <a:off x="18735040" y="105180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169817</xdr:rowOff>
    </xdr:from>
    <xdr:to>
      <xdr:col>116</xdr:col>
      <xdr:colOff>63500</xdr:colOff>
      <xdr:row>63</xdr:row>
      <xdr:rowOff>3756</xdr:rowOff>
    </xdr:to>
    <xdr:cxnSp macro="">
      <xdr:nvCxnSpPr>
        <xdr:cNvPr id="617" name="直線コネクタ 616"/>
        <xdr:cNvCxnSpPr/>
      </xdr:nvCxnSpPr>
      <xdr:spPr>
        <a:xfrm flipV="1">
          <a:off x="18778220" y="10563497"/>
          <a:ext cx="731520" cy="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128815</xdr:rowOff>
    </xdr:from>
    <xdr:to>
      <xdr:col>107</xdr:col>
      <xdr:colOff>101600</xdr:colOff>
      <xdr:row>63</xdr:row>
      <xdr:rowOff>58965</xdr:rowOff>
    </xdr:to>
    <xdr:sp macro="" textlink="">
      <xdr:nvSpPr>
        <xdr:cNvPr id="618" name="楕円 617"/>
        <xdr:cNvSpPr/>
      </xdr:nvSpPr>
      <xdr:spPr>
        <a:xfrm>
          <a:off x="17937480" y="10522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3756</xdr:rowOff>
    </xdr:from>
    <xdr:to>
      <xdr:col>111</xdr:col>
      <xdr:colOff>177800</xdr:colOff>
      <xdr:row>63</xdr:row>
      <xdr:rowOff>8165</xdr:rowOff>
    </xdr:to>
    <xdr:cxnSp macro="">
      <xdr:nvCxnSpPr>
        <xdr:cNvPr id="619" name="直線コネクタ 618"/>
        <xdr:cNvCxnSpPr/>
      </xdr:nvCxnSpPr>
      <xdr:spPr>
        <a:xfrm flipV="1">
          <a:off x="17988280" y="10565076"/>
          <a:ext cx="78994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127508</xdr:rowOff>
    </xdr:from>
    <xdr:to>
      <xdr:col>102</xdr:col>
      <xdr:colOff>165100</xdr:colOff>
      <xdr:row>63</xdr:row>
      <xdr:rowOff>57658</xdr:rowOff>
    </xdr:to>
    <xdr:sp macro="" textlink="">
      <xdr:nvSpPr>
        <xdr:cNvPr id="620" name="楕円 619"/>
        <xdr:cNvSpPr/>
      </xdr:nvSpPr>
      <xdr:spPr>
        <a:xfrm>
          <a:off x="17162780" y="105211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6858</xdr:rowOff>
    </xdr:from>
    <xdr:to>
      <xdr:col>107</xdr:col>
      <xdr:colOff>50800</xdr:colOff>
      <xdr:row>63</xdr:row>
      <xdr:rowOff>8165</xdr:rowOff>
    </xdr:to>
    <xdr:cxnSp macro="">
      <xdr:nvCxnSpPr>
        <xdr:cNvPr id="621" name="直線コネクタ 620"/>
        <xdr:cNvCxnSpPr/>
      </xdr:nvCxnSpPr>
      <xdr:spPr>
        <a:xfrm>
          <a:off x="17213580" y="10568178"/>
          <a:ext cx="7747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125385</xdr:rowOff>
    </xdr:from>
    <xdr:to>
      <xdr:col>98</xdr:col>
      <xdr:colOff>38100</xdr:colOff>
      <xdr:row>63</xdr:row>
      <xdr:rowOff>55535</xdr:rowOff>
    </xdr:to>
    <xdr:sp macro="" textlink="">
      <xdr:nvSpPr>
        <xdr:cNvPr id="622" name="楕円 621"/>
        <xdr:cNvSpPr/>
      </xdr:nvSpPr>
      <xdr:spPr>
        <a:xfrm>
          <a:off x="16388080" y="105190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4735</xdr:rowOff>
    </xdr:from>
    <xdr:to>
      <xdr:col>102</xdr:col>
      <xdr:colOff>114300</xdr:colOff>
      <xdr:row>63</xdr:row>
      <xdr:rowOff>6858</xdr:rowOff>
    </xdr:to>
    <xdr:cxnSp macro="">
      <xdr:nvCxnSpPr>
        <xdr:cNvPr id="623" name="直線コネクタ 622"/>
        <xdr:cNvCxnSpPr/>
      </xdr:nvCxnSpPr>
      <xdr:spPr>
        <a:xfrm>
          <a:off x="16431260" y="10566055"/>
          <a:ext cx="78232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121701</xdr:rowOff>
    </xdr:from>
    <xdr:ext cx="469744" cy="259045"/>
    <xdr:sp macro="" textlink="">
      <xdr:nvSpPr>
        <xdr:cNvPr id="624" name="n_1aveValue【学校施設】&#10;一人当たり面積"/>
        <xdr:cNvSpPr txBox="1"/>
      </xdr:nvSpPr>
      <xdr:spPr>
        <a:xfrm>
          <a:off x="18561127" y="1018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131662</xdr:rowOff>
    </xdr:from>
    <xdr:ext cx="469744" cy="259045"/>
    <xdr:sp macro="" textlink="">
      <xdr:nvSpPr>
        <xdr:cNvPr id="625" name="n_2aveValue【学校施設】&#10;一人当たり面積"/>
        <xdr:cNvSpPr txBox="1"/>
      </xdr:nvSpPr>
      <xdr:spPr>
        <a:xfrm>
          <a:off x="17776267" y="1019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146847</xdr:rowOff>
    </xdr:from>
    <xdr:ext cx="469744" cy="259045"/>
    <xdr:sp macro="" textlink="">
      <xdr:nvSpPr>
        <xdr:cNvPr id="626" name="n_3aveValue【学校施設】&#10;一人当たり面積"/>
        <xdr:cNvSpPr txBox="1"/>
      </xdr:nvSpPr>
      <xdr:spPr>
        <a:xfrm>
          <a:off x="17001567" y="1020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147011</xdr:rowOff>
    </xdr:from>
    <xdr:ext cx="469744" cy="259045"/>
    <xdr:sp macro="" textlink="">
      <xdr:nvSpPr>
        <xdr:cNvPr id="627" name="n_4aveValue【学校施設】&#10;一人当たり面積"/>
        <xdr:cNvSpPr txBox="1"/>
      </xdr:nvSpPr>
      <xdr:spPr>
        <a:xfrm>
          <a:off x="16226867" y="1020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45683</xdr:rowOff>
    </xdr:from>
    <xdr:ext cx="469744" cy="259045"/>
    <xdr:sp macro="" textlink="">
      <xdr:nvSpPr>
        <xdr:cNvPr id="628" name="n_1mainValue【学校施設】&#10;一人当たり面積"/>
        <xdr:cNvSpPr txBox="1"/>
      </xdr:nvSpPr>
      <xdr:spPr>
        <a:xfrm>
          <a:off x="18561127" y="1060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50092</xdr:rowOff>
    </xdr:from>
    <xdr:ext cx="469744" cy="259045"/>
    <xdr:sp macro="" textlink="">
      <xdr:nvSpPr>
        <xdr:cNvPr id="629" name="n_2mainValue【学校施設】&#10;一人当たり面積"/>
        <xdr:cNvSpPr txBox="1"/>
      </xdr:nvSpPr>
      <xdr:spPr>
        <a:xfrm>
          <a:off x="17776267" y="1061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48785</xdr:rowOff>
    </xdr:from>
    <xdr:ext cx="469744" cy="259045"/>
    <xdr:sp macro="" textlink="">
      <xdr:nvSpPr>
        <xdr:cNvPr id="630" name="n_3mainValue【学校施設】&#10;一人当たり面積"/>
        <xdr:cNvSpPr txBox="1"/>
      </xdr:nvSpPr>
      <xdr:spPr>
        <a:xfrm>
          <a:off x="17001567" y="1061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46662</xdr:rowOff>
    </xdr:from>
    <xdr:ext cx="469744" cy="259045"/>
    <xdr:sp macro="" textlink="">
      <xdr:nvSpPr>
        <xdr:cNvPr id="631" name="n_4mainValue【学校施設】&#10;一人当たり面積"/>
        <xdr:cNvSpPr txBox="1"/>
      </xdr:nvSpPr>
      <xdr:spPr>
        <a:xfrm>
          <a:off x="16226867" y="1060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8" name="テキスト ボックス 657"/>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9" name="直線コネクタ 658"/>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60" name="テキスト ボックス 659"/>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1" name="直線コネクタ 660"/>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2" name="テキスト ボックス 661"/>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3" name="直線コネクタ 662"/>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4" name="テキスト ボックス 663"/>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5" name="直線コネクタ 664"/>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6" name="テキスト ボックス 665"/>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7" name="直線コネクタ 666"/>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8" name="テキスト ボックス 667"/>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70" name="テキスト ボックス 669"/>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57150</xdr:rowOff>
    </xdr:from>
    <xdr:to>
      <xdr:col>85</xdr:col>
      <xdr:colOff>126364</xdr:colOff>
      <xdr:row>108</xdr:row>
      <xdr:rowOff>152400</xdr:rowOff>
    </xdr:to>
    <xdr:cxnSp macro="">
      <xdr:nvCxnSpPr>
        <xdr:cNvPr id="672" name="直線コネクタ 671"/>
        <xdr:cNvCxnSpPr/>
      </xdr:nvCxnSpPr>
      <xdr:spPr>
        <a:xfrm flipV="1">
          <a:off x="14375764" y="1682115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73" name="【公民館】&#10;有形固定資産減価償却率最小値テキスト"/>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4" name="直線コネクタ 673"/>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3827</xdr:rowOff>
    </xdr:from>
    <xdr:ext cx="405111" cy="259045"/>
    <xdr:sp macro="" textlink="">
      <xdr:nvSpPr>
        <xdr:cNvPr id="675" name="【公民館】&#10;有形固定資産減価償却率最大値テキスト"/>
        <xdr:cNvSpPr txBox="1"/>
      </xdr:nvSpPr>
      <xdr:spPr>
        <a:xfrm>
          <a:off x="14414500" y="16600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57150</xdr:rowOff>
    </xdr:from>
    <xdr:to>
      <xdr:col>86</xdr:col>
      <xdr:colOff>25400</xdr:colOff>
      <xdr:row>100</xdr:row>
      <xdr:rowOff>57150</xdr:rowOff>
    </xdr:to>
    <xdr:cxnSp macro="">
      <xdr:nvCxnSpPr>
        <xdr:cNvPr id="676" name="直線コネクタ 675"/>
        <xdr:cNvCxnSpPr/>
      </xdr:nvCxnSpPr>
      <xdr:spPr>
        <a:xfrm>
          <a:off x="14287500" y="1682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45738</xdr:rowOff>
    </xdr:from>
    <xdr:ext cx="405111" cy="259045"/>
    <xdr:sp macro="" textlink="">
      <xdr:nvSpPr>
        <xdr:cNvPr id="677" name="【公民館】&#10;有形固定資産減価償却率平均値テキスト"/>
        <xdr:cNvSpPr txBox="1"/>
      </xdr:nvSpPr>
      <xdr:spPr>
        <a:xfrm>
          <a:off x="14414500" y="17647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67311</xdr:rowOff>
    </xdr:from>
    <xdr:to>
      <xdr:col>85</xdr:col>
      <xdr:colOff>177800</xdr:colOff>
      <xdr:row>105</xdr:row>
      <xdr:rowOff>168911</xdr:rowOff>
    </xdr:to>
    <xdr:sp macro="" textlink="">
      <xdr:nvSpPr>
        <xdr:cNvPr id="678" name="フローチャート: 判断 677"/>
        <xdr:cNvSpPr/>
      </xdr:nvSpPr>
      <xdr:spPr>
        <a:xfrm>
          <a:off x="14325600" y="1766951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679" name="フローチャート: 判断 678"/>
        <xdr:cNvSpPr/>
      </xdr:nvSpPr>
      <xdr:spPr>
        <a:xfrm>
          <a:off x="13578840" y="17562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680" name="フローチャート: 判断 679"/>
        <xdr:cNvSpPr/>
      </xdr:nvSpPr>
      <xdr:spPr>
        <a:xfrm>
          <a:off x="12804140" y="175513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681" name="フローチャート: 判断 680"/>
        <xdr:cNvSpPr/>
      </xdr:nvSpPr>
      <xdr:spPr>
        <a:xfrm>
          <a:off x="12029440" y="174999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84455</xdr:rowOff>
    </xdr:from>
    <xdr:to>
      <xdr:col>67</xdr:col>
      <xdr:colOff>101600</xdr:colOff>
      <xdr:row>105</xdr:row>
      <xdr:rowOff>14605</xdr:rowOff>
    </xdr:to>
    <xdr:sp macro="" textlink="">
      <xdr:nvSpPr>
        <xdr:cNvPr id="682" name="フローチャート: 判断 681"/>
        <xdr:cNvSpPr/>
      </xdr:nvSpPr>
      <xdr:spPr>
        <a:xfrm>
          <a:off x="11231880" y="17519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162561</xdr:rowOff>
    </xdr:from>
    <xdr:to>
      <xdr:col>85</xdr:col>
      <xdr:colOff>177800</xdr:colOff>
      <xdr:row>105</xdr:row>
      <xdr:rowOff>92711</xdr:rowOff>
    </xdr:to>
    <xdr:sp macro="" textlink="">
      <xdr:nvSpPr>
        <xdr:cNvPr id="688" name="楕円 687"/>
        <xdr:cNvSpPr/>
      </xdr:nvSpPr>
      <xdr:spPr>
        <a:xfrm>
          <a:off x="14325600" y="1759712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13988</xdr:rowOff>
    </xdr:from>
    <xdr:ext cx="405111" cy="259045"/>
    <xdr:sp macro="" textlink="">
      <xdr:nvSpPr>
        <xdr:cNvPr id="689" name="【公民館】&#10;有形固定資産減価償却率該当値テキスト"/>
        <xdr:cNvSpPr txBox="1"/>
      </xdr:nvSpPr>
      <xdr:spPr>
        <a:xfrm>
          <a:off x="14414500" y="17448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113030</xdr:rowOff>
    </xdr:from>
    <xdr:to>
      <xdr:col>81</xdr:col>
      <xdr:colOff>101600</xdr:colOff>
      <xdr:row>105</xdr:row>
      <xdr:rowOff>43180</xdr:rowOff>
    </xdr:to>
    <xdr:sp macro="" textlink="">
      <xdr:nvSpPr>
        <xdr:cNvPr id="690" name="楕円 689"/>
        <xdr:cNvSpPr/>
      </xdr:nvSpPr>
      <xdr:spPr>
        <a:xfrm>
          <a:off x="13578840" y="17547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163830</xdr:rowOff>
    </xdr:from>
    <xdr:to>
      <xdr:col>85</xdr:col>
      <xdr:colOff>127000</xdr:colOff>
      <xdr:row>105</xdr:row>
      <xdr:rowOff>41911</xdr:rowOff>
    </xdr:to>
    <xdr:cxnSp macro="">
      <xdr:nvCxnSpPr>
        <xdr:cNvPr id="691" name="直線コネクタ 690"/>
        <xdr:cNvCxnSpPr/>
      </xdr:nvCxnSpPr>
      <xdr:spPr>
        <a:xfrm>
          <a:off x="13629640" y="17598390"/>
          <a:ext cx="74676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692" name="楕円 691"/>
        <xdr:cNvSpPr/>
      </xdr:nvSpPr>
      <xdr:spPr>
        <a:xfrm>
          <a:off x="12804140" y="1750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118111</xdr:rowOff>
    </xdr:from>
    <xdr:to>
      <xdr:col>81</xdr:col>
      <xdr:colOff>50800</xdr:colOff>
      <xdr:row>104</xdr:row>
      <xdr:rowOff>163830</xdr:rowOff>
    </xdr:to>
    <xdr:cxnSp macro="">
      <xdr:nvCxnSpPr>
        <xdr:cNvPr id="693" name="直線コネクタ 692"/>
        <xdr:cNvCxnSpPr/>
      </xdr:nvCxnSpPr>
      <xdr:spPr>
        <a:xfrm>
          <a:off x="12854940" y="17552671"/>
          <a:ext cx="7747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17780</xdr:rowOff>
    </xdr:from>
    <xdr:to>
      <xdr:col>72</xdr:col>
      <xdr:colOff>38100</xdr:colOff>
      <xdr:row>104</xdr:row>
      <xdr:rowOff>119380</xdr:rowOff>
    </xdr:to>
    <xdr:sp macro="" textlink="">
      <xdr:nvSpPr>
        <xdr:cNvPr id="694" name="楕円 693"/>
        <xdr:cNvSpPr/>
      </xdr:nvSpPr>
      <xdr:spPr>
        <a:xfrm>
          <a:off x="12029440" y="174523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68580</xdr:rowOff>
    </xdr:from>
    <xdr:to>
      <xdr:col>76</xdr:col>
      <xdr:colOff>114300</xdr:colOff>
      <xdr:row>104</xdr:row>
      <xdr:rowOff>118111</xdr:rowOff>
    </xdr:to>
    <xdr:cxnSp macro="">
      <xdr:nvCxnSpPr>
        <xdr:cNvPr id="695" name="直線コネクタ 694"/>
        <xdr:cNvCxnSpPr/>
      </xdr:nvCxnSpPr>
      <xdr:spPr>
        <a:xfrm>
          <a:off x="12072620" y="17503140"/>
          <a:ext cx="78232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137795</xdr:rowOff>
    </xdr:from>
    <xdr:to>
      <xdr:col>67</xdr:col>
      <xdr:colOff>101600</xdr:colOff>
      <xdr:row>104</xdr:row>
      <xdr:rowOff>67945</xdr:rowOff>
    </xdr:to>
    <xdr:sp macro="" textlink="">
      <xdr:nvSpPr>
        <xdr:cNvPr id="696" name="楕円 695"/>
        <xdr:cNvSpPr/>
      </xdr:nvSpPr>
      <xdr:spPr>
        <a:xfrm>
          <a:off x="11231880" y="17404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17145</xdr:rowOff>
    </xdr:from>
    <xdr:to>
      <xdr:col>71</xdr:col>
      <xdr:colOff>177800</xdr:colOff>
      <xdr:row>104</xdr:row>
      <xdr:rowOff>68580</xdr:rowOff>
    </xdr:to>
    <xdr:cxnSp macro="">
      <xdr:nvCxnSpPr>
        <xdr:cNvPr id="697" name="直線コネクタ 696"/>
        <xdr:cNvCxnSpPr/>
      </xdr:nvCxnSpPr>
      <xdr:spPr>
        <a:xfrm>
          <a:off x="11282680" y="17451705"/>
          <a:ext cx="78994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49547</xdr:rowOff>
    </xdr:from>
    <xdr:ext cx="405111" cy="259045"/>
    <xdr:sp macro="" textlink="">
      <xdr:nvSpPr>
        <xdr:cNvPr id="698" name="n_1aveValue【公民館】&#10;有形固定資産減価償却率"/>
        <xdr:cNvSpPr txBox="1"/>
      </xdr:nvSpPr>
      <xdr:spPr>
        <a:xfrm>
          <a:off x="134372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699" name="n_2aveValue【公民館】&#10;有形固定資産減価償却率"/>
        <xdr:cNvSpPr txBox="1"/>
      </xdr:nvSpPr>
      <xdr:spPr>
        <a:xfrm>
          <a:off x="12675244"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158132</xdr:rowOff>
    </xdr:from>
    <xdr:ext cx="405111" cy="259045"/>
    <xdr:sp macro="" textlink="">
      <xdr:nvSpPr>
        <xdr:cNvPr id="700" name="n_3aveValue【公民館】&#10;有形固定資産減価償却率"/>
        <xdr:cNvSpPr txBox="1"/>
      </xdr:nvSpPr>
      <xdr:spPr>
        <a:xfrm>
          <a:off x="11900544" y="1759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5732</xdr:rowOff>
    </xdr:from>
    <xdr:ext cx="405111" cy="259045"/>
    <xdr:sp macro="" textlink="">
      <xdr:nvSpPr>
        <xdr:cNvPr id="701" name="n_4aveValue【公民館】&#10;有形固定資産減価償却率"/>
        <xdr:cNvSpPr txBox="1"/>
      </xdr:nvSpPr>
      <xdr:spPr>
        <a:xfrm>
          <a:off x="11102984" y="17607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59707</xdr:rowOff>
    </xdr:from>
    <xdr:ext cx="405111" cy="259045"/>
    <xdr:sp macro="" textlink="">
      <xdr:nvSpPr>
        <xdr:cNvPr id="702" name="n_1mainValue【公民館】&#10;有形固定資産減価償却率"/>
        <xdr:cNvSpPr txBox="1"/>
      </xdr:nvSpPr>
      <xdr:spPr>
        <a:xfrm>
          <a:off x="13437244"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13988</xdr:rowOff>
    </xdr:from>
    <xdr:ext cx="405111" cy="259045"/>
    <xdr:sp macro="" textlink="">
      <xdr:nvSpPr>
        <xdr:cNvPr id="703" name="n_2mainValue【公民館】&#10;有形固定資産減価償却率"/>
        <xdr:cNvSpPr txBox="1"/>
      </xdr:nvSpPr>
      <xdr:spPr>
        <a:xfrm>
          <a:off x="12675244" y="17280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135907</xdr:rowOff>
    </xdr:from>
    <xdr:ext cx="405111" cy="259045"/>
    <xdr:sp macro="" textlink="">
      <xdr:nvSpPr>
        <xdr:cNvPr id="704" name="n_3mainValue【公民館】&#10;有形固定資産減価償却率"/>
        <xdr:cNvSpPr txBox="1"/>
      </xdr:nvSpPr>
      <xdr:spPr>
        <a:xfrm>
          <a:off x="11900544" y="1723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84472</xdr:rowOff>
    </xdr:from>
    <xdr:ext cx="405111" cy="259045"/>
    <xdr:sp macro="" textlink="">
      <xdr:nvSpPr>
        <xdr:cNvPr id="705" name="n_4mainValue【公民館】&#10;有形固定資産減価償却率"/>
        <xdr:cNvSpPr txBox="1"/>
      </xdr:nvSpPr>
      <xdr:spPr>
        <a:xfrm>
          <a:off x="11102984" y="1718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7" name="正方形/長方形 706"/>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8" name="正方形/長方形 707"/>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9" name="正方形/長方形 708"/>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0" name="正方形/長方形 709"/>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1" name="正方形/長方形 710"/>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2" name="正方形/長方形 711"/>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4" name="テキスト ボックス 713"/>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6" name="直線コネクタ 715"/>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7" name="テキスト ボックス 716"/>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8" name="直線コネクタ 717"/>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9" name="テキスト ボックス 718"/>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0" name="直線コネクタ 719"/>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1" name="テキスト ボックス 720"/>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2" name="直線コネクタ 721"/>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3" name="テキスト ボックス 722"/>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4" name="直線コネクタ 723"/>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5" name="テキスト ボックス 724"/>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169545</xdr:rowOff>
    </xdr:from>
    <xdr:to>
      <xdr:col>116</xdr:col>
      <xdr:colOff>62864</xdr:colOff>
      <xdr:row>108</xdr:row>
      <xdr:rowOff>147447</xdr:rowOff>
    </xdr:to>
    <xdr:cxnSp macro="">
      <xdr:nvCxnSpPr>
        <xdr:cNvPr id="729" name="直線コネクタ 728"/>
        <xdr:cNvCxnSpPr/>
      </xdr:nvCxnSpPr>
      <xdr:spPr>
        <a:xfrm flipV="1">
          <a:off x="19509104" y="16765905"/>
          <a:ext cx="0" cy="1486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151274</xdr:rowOff>
    </xdr:from>
    <xdr:ext cx="469744" cy="259045"/>
    <xdr:sp macro="" textlink="">
      <xdr:nvSpPr>
        <xdr:cNvPr id="730" name="【公民館】&#10;一人当たり面積最小値テキスト"/>
        <xdr:cNvSpPr txBox="1"/>
      </xdr:nvSpPr>
      <xdr:spPr>
        <a:xfrm>
          <a:off x="19547840" y="1825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147447</xdr:rowOff>
    </xdr:from>
    <xdr:to>
      <xdr:col>116</xdr:col>
      <xdr:colOff>152400</xdr:colOff>
      <xdr:row>108</xdr:row>
      <xdr:rowOff>147447</xdr:rowOff>
    </xdr:to>
    <xdr:cxnSp macro="">
      <xdr:nvCxnSpPr>
        <xdr:cNvPr id="731" name="直線コネクタ 730"/>
        <xdr:cNvCxnSpPr/>
      </xdr:nvCxnSpPr>
      <xdr:spPr>
        <a:xfrm>
          <a:off x="19443700" y="182525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116222</xdr:rowOff>
    </xdr:from>
    <xdr:ext cx="469744" cy="259045"/>
    <xdr:sp macro="" textlink="">
      <xdr:nvSpPr>
        <xdr:cNvPr id="732" name="【公民館】&#10;一人当たり面積最大値テキスト"/>
        <xdr:cNvSpPr txBox="1"/>
      </xdr:nvSpPr>
      <xdr:spPr>
        <a:xfrm>
          <a:off x="19547840" y="16544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169545</xdr:rowOff>
    </xdr:from>
    <xdr:to>
      <xdr:col>116</xdr:col>
      <xdr:colOff>152400</xdr:colOff>
      <xdr:row>99</xdr:row>
      <xdr:rowOff>169545</xdr:rowOff>
    </xdr:to>
    <xdr:cxnSp macro="">
      <xdr:nvCxnSpPr>
        <xdr:cNvPr id="733" name="直線コネクタ 732"/>
        <xdr:cNvCxnSpPr/>
      </xdr:nvCxnSpPr>
      <xdr:spPr>
        <a:xfrm>
          <a:off x="19443700" y="16765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106951</xdr:rowOff>
    </xdr:from>
    <xdr:ext cx="469744" cy="259045"/>
    <xdr:sp macro="" textlink="">
      <xdr:nvSpPr>
        <xdr:cNvPr id="734" name="【公民館】&#10;一人当たり面積平均値テキスト"/>
        <xdr:cNvSpPr txBox="1"/>
      </xdr:nvSpPr>
      <xdr:spPr>
        <a:xfrm>
          <a:off x="19547840" y="17876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84074</xdr:rowOff>
    </xdr:from>
    <xdr:to>
      <xdr:col>116</xdr:col>
      <xdr:colOff>114300</xdr:colOff>
      <xdr:row>108</xdr:row>
      <xdr:rowOff>14224</xdr:rowOff>
    </xdr:to>
    <xdr:sp macro="" textlink="">
      <xdr:nvSpPr>
        <xdr:cNvPr id="735" name="フローチャート: 判断 734"/>
        <xdr:cNvSpPr/>
      </xdr:nvSpPr>
      <xdr:spPr>
        <a:xfrm>
          <a:off x="19458940" y="180215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102363</xdr:rowOff>
    </xdr:from>
    <xdr:to>
      <xdr:col>112</xdr:col>
      <xdr:colOff>38100</xdr:colOff>
      <xdr:row>108</xdr:row>
      <xdr:rowOff>32513</xdr:rowOff>
    </xdr:to>
    <xdr:sp macro="" textlink="">
      <xdr:nvSpPr>
        <xdr:cNvPr id="736" name="フローチャート: 判断 735"/>
        <xdr:cNvSpPr/>
      </xdr:nvSpPr>
      <xdr:spPr>
        <a:xfrm>
          <a:off x="18735040" y="180398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91312</xdr:rowOff>
    </xdr:from>
    <xdr:to>
      <xdr:col>107</xdr:col>
      <xdr:colOff>101600</xdr:colOff>
      <xdr:row>108</xdr:row>
      <xdr:rowOff>21462</xdr:rowOff>
    </xdr:to>
    <xdr:sp macro="" textlink="">
      <xdr:nvSpPr>
        <xdr:cNvPr id="737" name="フローチャート: 判断 736"/>
        <xdr:cNvSpPr/>
      </xdr:nvSpPr>
      <xdr:spPr>
        <a:xfrm>
          <a:off x="17937480" y="180287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738" name="フローチャート: 判断 737"/>
        <xdr:cNvSpPr/>
      </xdr:nvSpPr>
      <xdr:spPr>
        <a:xfrm>
          <a:off x="17162780" y="180428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104267</xdr:rowOff>
    </xdr:from>
    <xdr:to>
      <xdr:col>98</xdr:col>
      <xdr:colOff>38100</xdr:colOff>
      <xdr:row>108</xdr:row>
      <xdr:rowOff>34417</xdr:rowOff>
    </xdr:to>
    <xdr:sp macro="" textlink="">
      <xdr:nvSpPr>
        <xdr:cNvPr id="739" name="フローチャート: 判断 738"/>
        <xdr:cNvSpPr/>
      </xdr:nvSpPr>
      <xdr:spPr>
        <a:xfrm>
          <a:off x="16388080" y="180417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133223</xdr:rowOff>
    </xdr:from>
    <xdr:to>
      <xdr:col>116</xdr:col>
      <xdr:colOff>114300</xdr:colOff>
      <xdr:row>108</xdr:row>
      <xdr:rowOff>63373</xdr:rowOff>
    </xdr:to>
    <xdr:sp macro="" textlink="">
      <xdr:nvSpPr>
        <xdr:cNvPr id="745" name="楕円 744"/>
        <xdr:cNvSpPr/>
      </xdr:nvSpPr>
      <xdr:spPr>
        <a:xfrm>
          <a:off x="19458940" y="180707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111650</xdr:rowOff>
    </xdr:from>
    <xdr:ext cx="469744" cy="259045"/>
    <xdr:sp macro="" textlink="">
      <xdr:nvSpPr>
        <xdr:cNvPr id="746" name="【公民館】&#10;一人当たり面積該当値テキスト"/>
        <xdr:cNvSpPr txBox="1"/>
      </xdr:nvSpPr>
      <xdr:spPr>
        <a:xfrm>
          <a:off x="19547840" y="1804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135510</xdr:rowOff>
    </xdr:from>
    <xdr:to>
      <xdr:col>112</xdr:col>
      <xdr:colOff>38100</xdr:colOff>
      <xdr:row>108</xdr:row>
      <xdr:rowOff>65660</xdr:rowOff>
    </xdr:to>
    <xdr:sp macro="" textlink="">
      <xdr:nvSpPr>
        <xdr:cNvPr id="747" name="楕円 746"/>
        <xdr:cNvSpPr/>
      </xdr:nvSpPr>
      <xdr:spPr>
        <a:xfrm>
          <a:off x="18735040" y="180729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12573</xdr:rowOff>
    </xdr:from>
    <xdr:to>
      <xdr:col>116</xdr:col>
      <xdr:colOff>63500</xdr:colOff>
      <xdr:row>108</xdr:row>
      <xdr:rowOff>14860</xdr:rowOff>
    </xdr:to>
    <xdr:cxnSp macro="">
      <xdr:nvCxnSpPr>
        <xdr:cNvPr id="748" name="直線コネクタ 747"/>
        <xdr:cNvCxnSpPr/>
      </xdr:nvCxnSpPr>
      <xdr:spPr>
        <a:xfrm flipV="1">
          <a:off x="18778220" y="18117693"/>
          <a:ext cx="73152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137795</xdr:rowOff>
    </xdr:from>
    <xdr:to>
      <xdr:col>107</xdr:col>
      <xdr:colOff>101600</xdr:colOff>
      <xdr:row>108</xdr:row>
      <xdr:rowOff>67945</xdr:rowOff>
    </xdr:to>
    <xdr:sp macro="" textlink="">
      <xdr:nvSpPr>
        <xdr:cNvPr id="749" name="楕円 748"/>
        <xdr:cNvSpPr/>
      </xdr:nvSpPr>
      <xdr:spPr>
        <a:xfrm>
          <a:off x="17937480" y="18075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14860</xdr:rowOff>
    </xdr:from>
    <xdr:to>
      <xdr:col>111</xdr:col>
      <xdr:colOff>177800</xdr:colOff>
      <xdr:row>108</xdr:row>
      <xdr:rowOff>17145</xdr:rowOff>
    </xdr:to>
    <xdr:cxnSp macro="">
      <xdr:nvCxnSpPr>
        <xdr:cNvPr id="750" name="直線コネクタ 749"/>
        <xdr:cNvCxnSpPr/>
      </xdr:nvCxnSpPr>
      <xdr:spPr>
        <a:xfrm flipV="1">
          <a:off x="17988280" y="18119980"/>
          <a:ext cx="78994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137033</xdr:rowOff>
    </xdr:from>
    <xdr:to>
      <xdr:col>102</xdr:col>
      <xdr:colOff>165100</xdr:colOff>
      <xdr:row>108</xdr:row>
      <xdr:rowOff>67183</xdr:rowOff>
    </xdr:to>
    <xdr:sp macro="" textlink="">
      <xdr:nvSpPr>
        <xdr:cNvPr id="751" name="楕円 750"/>
        <xdr:cNvSpPr/>
      </xdr:nvSpPr>
      <xdr:spPr>
        <a:xfrm>
          <a:off x="17162780" y="180745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16383</xdr:rowOff>
    </xdr:from>
    <xdr:to>
      <xdr:col>107</xdr:col>
      <xdr:colOff>50800</xdr:colOff>
      <xdr:row>108</xdr:row>
      <xdr:rowOff>17145</xdr:rowOff>
    </xdr:to>
    <xdr:cxnSp macro="">
      <xdr:nvCxnSpPr>
        <xdr:cNvPr id="752" name="直線コネクタ 751"/>
        <xdr:cNvCxnSpPr/>
      </xdr:nvCxnSpPr>
      <xdr:spPr>
        <a:xfrm>
          <a:off x="17213580" y="18121503"/>
          <a:ext cx="7747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135889</xdr:rowOff>
    </xdr:from>
    <xdr:to>
      <xdr:col>98</xdr:col>
      <xdr:colOff>38100</xdr:colOff>
      <xdr:row>108</xdr:row>
      <xdr:rowOff>66039</xdr:rowOff>
    </xdr:to>
    <xdr:sp macro="" textlink="">
      <xdr:nvSpPr>
        <xdr:cNvPr id="753" name="楕円 752"/>
        <xdr:cNvSpPr/>
      </xdr:nvSpPr>
      <xdr:spPr>
        <a:xfrm>
          <a:off x="16388080" y="180733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15239</xdr:rowOff>
    </xdr:from>
    <xdr:to>
      <xdr:col>102</xdr:col>
      <xdr:colOff>114300</xdr:colOff>
      <xdr:row>108</xdr:row>
      <xdr:rowOff>16383</xdr:rowOff>
    </xdr:to>
    <xdr:cxnSp macro="">
      <xdr:nvCxnSpPr>
        <xdr:cNvPr id="754" name="直線コネクタ 753"/>
        <xdr:cNvCxnSpPr/>
      </xdr:nvCxnSpPr>
      <xdr:spPr>
        <a:xfrm>
          <a:off x="16431260" y="18120359"/>
          <a:ext cx="78232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49040</xdr:rowOff>
    </xdr:from>
    <xdr:ext cx="469744" cy="259045"/>
    <xdr:sp macro="" textlink="">
      <xdr:nvSpPr>
        <xdr:cNvPr id="755" name="n_1aveValue【公民館】&#10;一人当たり面積"/>
        <xdr:cNvSpPr txBox="1"/>
      </xdr:nvSpPr>
      <xdr:spPr>
        <a:xfrm>
          <a:off x="18561127" y="1781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37989</xdr:rowOff>
    </xdr:from>
    <xdr:ext cx="469744" cy="259045"/>
    <xdr:sp macro="" textlink="">
      <xdr:nvSpPr>
        <xdr:cNvPr id="756" name="n_2aveValue【公民館】&#10;一人当たり面積"/>
        <xdr:cNvSpPr txBox="1"/>
      </xdr:nvSpPr>
      <xdr:spPr>
        <a:xfrm>
          <a:off x="17776267" y="178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52088</xdr:rowOff>
    </xdr:from>
    <xdr:ext cx="469744" cy="259045"/>
    <xdr:sp macro="" textlink="">
      <xdr:nvSpPr>
        <xdr:cNvPr id="757" name="n_3aveValue【公民館】&#10;一人当たり面積"/>
        <xdr:cNvSpPr txBox="1"/>
      </xdr:nvSpPr>
      <xdr:spPr>
        <a:xfrm>
          <a:off x="17001567" y="1782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50944</xdr:rowOff>
    </xdr:from>
    <xdr:ext cx="469744" cy="259045"/>
    <xdr:sp macro="" textlink="">
      <xdr:nvSpPr>
        <xdr:cNvPr id="758" name="n_4aveValue【公民館】&#10;一人当たり面積"/>
        <xdr:cNvSpPr txBox="1"/>
      </xdr:nvSpPr>
      <xdr:spPr>
        <a:xfrm>
          <a:off x="16226867" y="1782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56787</xdr:rowOff>
    </xdr:from>
    <xdr:ext cx="469744" cy="259045"/>
    <xdr:sp macro="" textlink="">
      <xdr:nvSpPr>
        <xdr:cNvPr id="759" name="n_1mainValue【公民館】&#10;一人当たり面積"/>
        <xdr:cNvSpPr txBox="1"/>
      </xdr:nvSpPr>
      <xdr:spPr>
        <a:xfrm>
          <a:off x="18561127" y="181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59072</xdr:rowOff>
    </xdr:from>
    <xdr:ext cx="469744" cy="259045"/>
    <xdr:sp macro="" textlink="">
      <xdr:nvSpPr>
        <xdr:cNvPr id="760" name="n_2mainValue【公民館】&#10;一人当たり面積"/>
        <xdr:cNvSpPr txBox="1"/>
      </xdr:nvSpPr>
      <xdr:spPr>
        <a:xfrm>
          <a:off x="17776267" y="1816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58310</xdr:rowOff>
    </xdr:from>
    <xdr:ext cx="469744" cy="259045"/>
    <xdr:sp macro="" textlink="">
      <xdr:nvSpPr>
        <xdr:cNvPr id="761" name="n_3mainValue【公民館】&#10;一人当たり面積"/>
        <xdr:cNvSpPr txBox="1"/>
      </xdr:nvSpPr>
      <xdr:spPr>
        <a:xfrm>
          <a:off x="17001567" y="1816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57166</xdr:rowOff>
    </xdr:from>
    <xdr:ext cx="469744" cy="259045"/>
    <xdr:sp macro="" textlink="">
      <xdr:nvSpPr>
        <xdr:cNvPr id="762" name="n_4mainValue【公民館】&#10;一人当たり面積"/>
        <xdr:cNvSpPr txBox="1"/>
      </xdr:nvSpPr>
      <xdr:spPr>
        <a:xfrm>
          <a:off x="16226867"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減少に伴い一人当たりの数値が多少増加しているが、基本的には施設は変動していないため、一人当たりの資産は低い数値となっており、道路、教育施設（幼稚園含む）の老朽化が特に進んでいる。道路においては、近年の豪雨による被害を最小限にするため、雨水排水対策を最優先で実施しているが、事故防止のためにも危険な状況の道路については並行して改修を進める必要がある。教育施設については小中学校ありかた検討会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発足し、今後の幼小中学校の施設について方向性の検討が始まる。公営住宅のみ、有形固定資産償却率が平均よりも低い数値となっているが、どの施設についても、長寿命化計画をもとに施設改修を進めていくが、公共施設管理計画に沿って、その後の施設の在り方について早めに検討し、長期的な視点で事業の実施を判断していなかければならない。また、負担が同じ時期に集中しすぎないように、計画的な実施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8,023
7,520
12.87
4,070,481
3,847,271
210,321
2,537,351
2,709,187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138793</xdr:rowOff>
    </xdr:from>
    <xdr:to>
      <xdr:col>24</xdr:col>
      <xdr:colOff>62865</xdr:colOff>
      <xdr:row>64</xdr:row>
      <xdr:rowOff>130628</xdr:rowOff>
    </xdr:to>
    <xdr:cxnSp macro="">
      <xdr:nvCxnSpPr>
        <xdr:cNvPr id="74" name="直線コネクタ 73"/>
        <xdr:cNvCxnSpPr/>
      </xdr:nvCxnSpPr>
      <xdr:spPr>
        <a:xfrm flipV="1">
          <a:off x="4086225" y="935899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85470</xdr:rowOff>
    </xdr:from>
    <xdr:ext cx="340478" cy="259045"/>
    <xdr:sp macro="" textlink="">
      <xdr:nvSpPr>
        <xdr:cNvPr id="77" name="【体育館・プール】&#10;有形固定資産減価償却率最大値テキスト"/>
        <xdr:cNvSpPr txBox="1"/>
      </xdr:nvSpPr>
      <xdr:spPr>
        <a:xfrm>
          <a:off x="4124960" y="91380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138793</xdr:rowOff>
    </xdr:from>
    <xdr:to>
      <xdr:col>24</xdr:col>
      <xdr:colOff>152400</xdr:colOff>
      <xdr:row>55</xdr:row>
      <xdr:rowOff>138793</xdr:rowOff>
    </xdr:to>
    <xdr:cxnSp macro="">
      <xdr:nvCxnSpPr>
        <xdr:cNvPr id="78" name="直線コネクタ 77"/>
        <xdr:cNvCxnSpPr/>
      </xdr:nvCxnSpPr>
      <xdr:spPr>
        <a:xfrm>
          <a:off x="4020820" y="93589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89280</xdr:rowOff>
    </xdr:from>
    <xdr:ext cx="405111" cy="259045"/>
    <xdr:sp macro="" textlink="">
      <xdr:nvSpPr>
        <xdr:cNvPr id="79" name="【体育館・プール】&#10;有形固定資産減価償却率平均値テキスト"/>
        <xdr:cNvSpPr txBox="1"/>
      </xdr:nvSpPr>
      <xdr:spPr>
        <a:xfrm>
          <a:off x="4124960" y="103153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80" name="フローチャート: 判断 79"/>
        <xdr:cNvSpPr/>
      </xdr:nvSpPr>
      <xdr:spPr>
        <a:xfrm>
          <a:off x="4036060" y="103368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145143</xdr:rowOff>
    </xdr:from>
    <xdr:to>
      <xdr:col>20</xdr:col>
      <xdr:colOff>38100</xdr:colOff>
      <xdr:row>62</xdr:row>
      <xdr:rowOff>75293</xdr:rowOff>
    </xdr:to>
    <xdr:sp macro="" textlink="">
      <xdr:nvSpPr>
        <xdr:cNvPr id="81" name="フローチャート: 判断 80"/>
        <xdr:cNvSpPr/>
      </xdr:nvSpPr>
      <xdr:spPr>
        <a:xfrm>
          <a:off x="3312160" y="103711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110853</xdr:rowOff>
    </xdr:from>
    <xdr:to>
      <xdr:col>15</xdr:col>
      <xdr:colOff>101600</xdr:colOff>
      <xdr:row>62</xdr:row>
      <xdr:rowOff>41003</xdr:rowOff>
    </xdr:to>
    <xdr:sp macro="" textlink="">
      <xdr:nvSpPr>
        <xdr:cNvPr id="82" name="フローチャート: 判断 81"/>
        <xdr:cNvSpPr/>
      </xdr:nvSpPr>
      <xdr:spPr>
        <a:xfrm>
          <a:off x="2514600" y="103368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58601</xdr:rowOff>
    </xdr:from>
    <xdr:to>
      <xdr:col>10</xdr:col>
      <xdr:colOff>165100</xdr:colOff>
      <xdr:row>61</xdr:row>
      <xdr:rowOff>160201</xdr:rowOff>
    </xdr:to>
    <xdr:sp macro="" textlink="">
      <xdr:nvSpPr>
        <xdr:cNvPr id="83" name="フローチャート: 判断 82"/>
        <xdr:cNvSpPr/>
      </xdr:nvSpPr>
      <xdr:spPr>
        <a:xfrm>
          <a:off x="1739900" y="1028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84" name="フローチャート: 判断 83"/>
        <xdr:cNvSpPr/>
      </xdr:nvSpPr>
      <xdr:spPr>
        <a:xfrm>
          <a:off x="965200" y="102585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90" name="楕円 89"/>
        <xdr:cNvSpPr/>
      </xdr:nvSpPr>
      <xdr:spPr>
        <a:xfrm>
          <a:off x="403606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52087</xdr:rowOff>
    </xdr:from>
    <xdr:ext cx="405111" cy="259045"/>
    <xdr:sp macro="" textlink="">
      <xdr:nvSpPr>
        <xdr:cNvPr id="91" name="【体育館・プール】&#10;有形固定資産減価償却率該当値テキスト"/>
        <xdr:cNvSpPr txBox="1"/>
      </xdr:nvSpPr>
      <xdr:spPr>
        <a:xfrm>
          <a:off x="4124960"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154940</xdr:rowOff>
    </xdr:from>
    <xdr:to>
      <xdr:col>20</xdr:col>
      <xdr:colOff>38100</xdr:colOff>
      <xdr:row>61</xdr:row>
      <xdr:rowOff>85090</xdr:rowOff>
    </xdr:to>
    <xdr:sp macro="" textlink="">
      <xdr:nvSpPr>
        <xdr:cNvPr id="92" name="楕円 91"/>
        <xdr:cNvSpPr/>
      </xdr:nvSpPr>
      <xdr:spPr>
        <a:xfrm>
          <a:off x="3312160" y="102133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34290</xdr:rowOff>
    </xdr:from>
    <xdr:to>
      <xdr:col>24</xdr:col>
      <xdr:colOff>63500</xdr:colOff>
      <xdr:row>61</xdr:row>
      <xdr:rowOff>80010</xdr:rowOff>
    </xdr:to>
    <xdr:cxnSp macro="">
      <xdr:nvCxnSpPr>
        <xdr:cNvPr id="93" name="直線コネクタ 92"/>
        <xdr:cNvCxnSpPr/>
      </xdr:nvCxnSpPr>
      <xdr:spPr>
        <a:xfrm>
          <a:off x="3355340" y="10260330"/>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109220</xdr:rowOff>
    </xdr:from>
    <xdr:to>
      <xdr:col>15</xdr:col>
      <xdr:colOff>101600</xdr:colOff>
      <xdr:row>61</xdr:row>
      <xdr:rowOff>39370</xdr:rowOff>
    </xdr:to>
    <xdr:sp macro="" textlink="">
      <xdr:nvSpPr>
        <xdr:cNvPr id="94" name="楕円 93"/>
        <xdr:cNvSpPr/>
      </xdr:nvSpPr>
      <xdr:spPr>
        <a:xfrm>
          <a:off x="2514600" y="10167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160020</xdr:rowOff>
    </xdr:from>
    <xdr:to>
      <xdr:col>19</xdr:col>
      <xdr:colOff>177800</xdr:colOff>
      <xdr:row>61</xdr:row>
      <xdr:rowOff>34290</xdr:rowOff>
    </xdr:to>
    <xdr:cxnSp macro="">
      <xdr:nvCxnSpPr>
        <xdr:cNvPr id="95" name="直線コネクタ 94"/>
        <xdr:cNvCxnSpPr/>
      </xdr:nvCxnSpPr>
      <xdr:spPr>
        <a:xfrm>
          <a:off x="2565400" y="1021842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61867</xdr:rowOff>
    </xdr:from>
    <xdr:to>
      <xdr:col>10</xdr:col>
      <xdr:colOff>165100</xdr:colOff>
      <xdr:row>60</xdr:row>
      <xdr:rowOff>163467</xdr:rowOff>
    </xdr:to>
    <xdr:sp macro="" textlink="">
      <xdr:nvSpPr>
        <xdr:cNvPr id="96" name="楕円 95"/>
        <xdr:cNvSpPr/>
      </xdr:nvSpPr>
      <xdr:spPr>
        <a:xfrm>
          <a:off x="17399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112667</xdr:rowOff>
    </xdr:from>
    <xdr:to>
      <xdr:col>15</xdr:col>
      <xdr:colOff>50800</xdr:colOff>
      <xdr:row>60</xdr:row>
      <xdr:rowOff>160020</xdr:rowOff>
    </xdr:to>
    <xdr:cxnSp macro="">
      <xdr:nvCxnSpPr>
        <xdr:cNvPr id="97" name="直線コネクタ 96"/>
        <xdr:cNvCxnSpPr/>
      </xdr:nvCxnSpPr>
      <xdr:spPr>
        <a:xfrm>
          <a:off x="1790700" y="10171067"/>
          <a:ext cx="7747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32476</xdr:rowOff>
    </xdr:from>
    <xdr:to>
      <xdr:col>6</xdr:col>
      <xdr:colOff>38100</xdr:colOff>
      <xdr:row>60</xdr:row>
      <xdr:rowOff>134076</xdr:rowOff>
    </xdr:to>
    <xdr:sp macro="" textlink="">
      <xdr:nvSpPr>
        <xdr:cNvPr id="98" name="楕円 97"/>
        <xdr:cNvSpPr/>
      </xdr:nvSpPr>
      <xdr:spPr>
        <a:xfrm>
          <a:off x="965200" y="100908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83276</xdr:rowOff>
    </xdr:from>
    <xdr:to>
      <xdr:col>10</xdr:col>
      <xdr:colOff>114300</xdr:colOff>
      <xdr:row>60</xdr:row>
      <xdr:rowOff>112667</xdr:rowOff>
    </xdr:to>
    <xdr:cxnSp macro="">
      <xdr:nvCxnSpPr>
        <xdr:cNvPr id="99" name="直線コネクタ 98"/>
        <xdr:cNvCxnSpPr/>
      </xdr:nvCxnSpPr>
      <xdr:spPr>
        <a:xfrm>
          <a:off x="1008380" y="10141676"/>
          <a:ext cx="78232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66420</xdr:rowOff>
    </xdr:from>
    <xdr:ext cx="405111" cy="259045"/>
    <xdr:sp macro="" textlink="">
      <xdr:nvSpPr>
        <xdr:cNvPr id="100" name="n_1aveValue【体育館・プール】&#10;有形固定資産減価償却率"/>
        <xdr:cNvSpPr txBox="1"/>
      </xdr:nvSpPr>
      <xdr:spPr>
        <a:xfrm>
          <a:off x="3170564" y="10460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32130</xdr:rowOff>
    </xdr:from>
    <xdr:ext cx="405111" cy="259045"/>
    <xdr:sp macro="" textlink="">
      <xdr:nvSpPr>
        <xdr:cNvPr id="101" name="n_2aveValue【体育館・プール】&#10;有形固定資産減価償却率"/>
        <xdr:cNvSpPr txBox="1"/>
      </xdr:nvSpPr>
      <xdr:spPr>
        <a:xfrm>
          <a:off x="2385704" y="10425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151328</xdr:rowOff>
    </xdr:from>
    <xdr:ext cx="405111" cy="259045"/>
    <xdr:sp macro="" textlink="">
      <xdr:nvSpPr>
        <xdr:cNvPr id="102" name="n_3aveValue【体育館・プール】&#10;有形固定資産減価償却率"/>
        <xdr:cNvSpPr txBox="1"/>
      </xdr:nvSpPr>
      <xdr:spPr>
        <a:xfrm>
          <a:off x="1611004" y="10377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125203</xdr:rowOff>
    </xdr:from>
    <xdr:ext cx="405111" cy="259045"/>
    <xdr:sp macro="" textlink="">
      <xdr:nvSpPr>
        <xdr:cNvPr id="103" name="n_4aveValue【体育館・プール】&#10;有形固定資産減価償却率"/>
        <xdr:cNvSpPr txBox="1"/>
      </xdr:nvSpPr>
      <xdr:spPr>
        <a:xfrm>
          <a:off x="836304" y="1035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101617</xdr:rowOff>
    </xdr:from>
    <xdr:ext cx="405111" cy="259045"/>
    <xdr:sp macro="" textlink="">
      <xdr:nvSpPr>
        <xdr:cNvPr id="104" name="n_1mainValue【体育館・プール】&#10;有形固定資産減価償却率"/>
        <xdr:cNvSpPr txBox="1"/>
      </xdr:nvSpPr>
      <xdr:spPr>
        <a:xfrm>
          <a:off x="317056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105" name="n_2mainValue【体育館・プール】&#10;有形固定資産減価償却率"/>
        <xdr:cNvSpPr txBox="1"/>
      </xdr:nvSpPr>
      <xdr:spPr>
        <a:xfrm>
          <a:off x="238570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8544</xdr:rowOff>
    </xdr:from>
    <xdr:ext cx="405111" cy="259045"/>
    <xdr:sp macro="" textlink="">
      <xdr:nvSpPr>
        <xdr:cNvPr id="106" name="n_3mainValue【体育館・プール】&#10;有形固定資産減価償却率"/>
        <xdr:cNvSpPr txBox="1"/>
      </xdr:nvSpPr>
      <xdr:spPr>
        <a:xfrm>
          <a:off x="1611004" y="9899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150603</xdr:rowOff>
    </xdr:from>
    <xdr:ext cx="405111" cy="259045"/>
    <xdr:sp macro="" textlink="">
      <xdr:nvSpPr>
        <xdr:cNvPr id="107" name="n_4mainValue【体育館・プール】&#10;有形固定資産減価償却率"/>
        <xdr:cNvSpPr txBox="1"/>
      </xdr:nvSpPr>
      <xdr:spPr>
        <a:xfrm>
          <a:off x="836304" y="987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133894</xdr:rowOff>
    </xdr:from>
    <xdr:to>
      <xdr:col>54</xdr:col>
      <xdr:colOff>189865</xdr:colOff>
      <xdr:row>63</xdr:row>
      <xdr:rowOff>167096</xdr:rowOff>
    </xdr:to>
    <xdr:cxnSp macro="">
      <xdr:nvCxnSpPr>
        <xdr:cNvPr id="133" name="直線コネクタ 132"/>
        <xdr:cNvCxnSpPr/>
      </xdr:nvCxnSpPr>
      <xdr:spPr>
        <a:xfrm flipV="1">
          <a:off x="9219565" y="9186454"/>
          <a:ext cx="0" cy="1541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170923</xdr:rowOff>
    </xdr:from>
    <xdr:ext cx="469744" cy="259045"/>
    <xdr:sp macro="" textlink="">
      <xdr:nvSpPr>
        <xdr:cNvPr id="134" name="【体育館・プール】&#10;一人当たり面積最小値テキスト"/>
        <xdr:cNvSpPr txBox="1"/>
      </xdr:nvSpPr>
      <xdr:spPr>
        <a:xfrm>
          <a:off x="9258300" y="1073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167096</xdr:rowOff>
    </xdr:from>
    <xdr:to>
      <xdr:col>55</xdr:col>
      <xdr:colOff>88900</xdr:colOff>
      <xdr:row>63</xdr:row>
      <xdr:rowOff>167096</xdr:rowOff>
    </xdr:to>
    <xdr:cxnSp macro="">
      <xdr:nvCxnSpPr>
        <xdr:cNvPr id="135" name="直線コネクタ 134"/>
        <xdr:cNvCxnSpPr/>
      </xdr:nvCxnSpPr>
      <xdr:spPr>
        <a:xfrm>
          <a:off x="9154160" y="107284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80571</xdr:rowOff>
    </xdr:from>
    <xdr:ext cx="469744" cy="259045"/>
    <xdr:sp macro="" textlink="">
      <xdr:nvSpPr>
        <xdr:cNvPr id="136" name="【体育館・プール】&#10;一人当たり面積最大値テキスト"/>
        <xdr:cNvSpPr txBox="1"/>
      </xdr:nvSpPr>
      <xdr:spPr>
        <a:xfrm>
          <a:off x="9258300" y="896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133894</xdr:rowOff>
    </xdr:from>
    <xdr:to>
      <xdr:col>55</xdr:col>
      <xdr:colOff>88900</xdr:colOff>
      <xdr:row>54</xdr:row>
      <xdr:rowOff>133894</xdr:rowOff>
    </xdr:to>
    <xdr:cxnSp macro="">
      <xdr:nvCxnSpPr>
        <xdr:cNvPr id="137" name="直線コネクタ 136"/>
        <xdr:cNvCxnSpPr/>
      </xdr:nvCxnSpPr>
      <xdr:spPr>
        <a:xfrm>
          <a:off x="9154160" y="91864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128831</xdr:rowOff>
    </xdr:from>
    <xdr:ext cx="469744" cy="259045"/>
    <xdr:sp macro="" textlink="">
      <xdr:nvSpPr>
        <xdr:cNvPr id="138" name="【体育館・プール】&#10;一人当たり面積平均値テキスト"/>
        <xdr:cNvSpPr txBox="1"/>
      </xdr:nvSpPr>
      <xdr:spPr>
        <a:xfrm>
          <a:off x="9258300" y="10019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139" name="フローチャート: 判断 138"/>
        <xdr:cNvSpPr/>
      </xdr:nvSpPr>
      <xdr:spPr>
        <a:xfrm>
          <a:off x="9192260" y="101643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140" name="フローチャート: 判断 139"/>
        <xdr:cNvSpPr/>
      </xdr:nvSpPr>
      <xdr:spPr>
        <a:xfrm>
          <a:off x="8445500" y="10137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137523</xdr:rowOff>
    </xdr:from>
    <xdr:to>
      <xdr:col>46</xdr:col>
      <xdr:colOff>38100</xdr:colOff>
      <xdr:row>61</xdr:row>
      <xdr:rowOff>67673</xdr:rowOff>
    </xdr:to>
    <xdr:sp macro="" textlink="">
      <xdr:nvSpPr>
        <xdr:cNvPr id="141" name="フローチャート: 判断 140"/>
        <xdr:cNvSpPr/>
      </xdr:nvSpPr>
      <xdr:spPr>
        <a:xfrm>
          <a:off x="7670800" y="101959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3084</xdr:rowOff>
    </xdr:from>
    <xdr:to>
      <xdr:col>41</xdr:col>
      <xdr:colOff>101600</xdr:colOff>
      <xdr:row>61</xdr:row>
      <xdr:rowOff>104684</xdr:rowOff>
    </xdr:to>
    <xdr:sp macro="" textlink="">
      <xdr:nvSpPr>
        <xdr:cNvPr id="142" name="フローチャート: 判断 141"/>
        <xdr:cNvSpPr/>
      </xdr:nvSpPr>
      <xdr:spPr>
        <a:xfrm>
          <a:off x="6873240" y="1022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17235</xdr:rowOff>
    </xdr:from>
    <xdr:to>
      <xdr:col>36</xdr:col>
      <xdr:colOff>165100</xdr:colOff>
      <xdr:row>61</xdr:row>
      <xdr:rowOff>118835</xdr:rowOff>
    </xdr:to>
    <xdr:sp macro="" textlink="">
      <xdr:nvSpPr>
        <xdr:cNvPr id="143" name="フローチャート: 判断 142"/>
        <xdr:cNvSpPr/>
      </xdr:nvSpPr>
      <xdr:spPr>
        <a:xfrm>
          <a:off x="6098540" y="10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113030</xdr:rowOff>
    </xdr:from>
    <xdr:to>
      <xdr:col>55</xdr:col>
      <xdr:colOff>50800</xdr:colOff>
      <xdr:row>64</xdr:row>
      <xdr:rowOff>43180</xdr:rowOff>
    </xdr:to>
    <xdr:sp macro="" textlink="">
      <xdr:nvSpPr>
        <xdr:cNvPr id="149" name="楕円 148"/>
        <xdr:cNvSpPr/>
      </xdr:nvSpPr>
      <xdr:spPr>
        <a:xfrm>
          <a:off x="9192260" y="106743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27957</xdr:rowOff>
    </xdr:from>
    <xdr:ext cx="469744" cy="259045"/>
    <xdr:sp macro="" textlink="">
      <xdr:nvSpPr>
        <xdr:cNvPr id="150" name="【体育館・プール】&#10;一人当たり面積該当値テキスト"/>
        <xdr:cNvSpPr txBox="1"/>
      </xdr:nvSpPr>
      <xdr:spPr>
        <a:xfrm>
          <a:off x="9258300" y="1058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115207</xdr:rowOff>
    </xdr:from>
    <xdr:to>
      <xdr:col>50</xdr:col>
      <xdr:colOff>165100</xdr:colOff>
      <xdr:row>64</xdr:row>
      <xdr:rowOff>45357</xdr:rowOff>
    </xdr:to>
    <xdr:sp macro="" textlink="">
      <xdr:nvSpPr>
        <xdr:cNvPr id="151" name="楕円 150"/>
        <xdr:cNvSpPr/>
      </xdr:nvSpPr>
      <xdr:spPr>
        <a:xfrm>
          <a:off x="8445500" y="106765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163830</xdr:rowOff>
    </xdr:from>
    <xdr:to>
      <xdr:col>55</xdr:col>
      <xdr:colOff>0</xdr:colOff>
      <xdr:row>63</xdr:row>
      <xdr:rowOff>166007</xdr:rowOff>
    </xdr:to>
    <xdr:cxnSp macro="">
      <xdr:nvCxnSpPr>
        <xdr:cNvPr id="152" name="直線コネクタ 151"/>
        <xdr:cNvCxnSpPr/>
      </xdr:nvCxnSpPr>
      <xdr:spPr>
        <a:xfrm flipV="1">
          <a:off x="8496300" y="10725150"/>
          <a:ext cx="7239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117384</xdr:rowOff>
    </xdr:from>
    <xdr:to>
      <xdr:col>46</xdr:col>
      <xdr:colOff>38100</xdr:colOff>
      <xdr:row>64</xdr:row>
      <xdr:rowOff>47534</xdr:rowOff>
    </xdr:to>
    <xdr:sp macro="" textlink="">
      <xdr:nvSpPr>
        <xdr:cNvPr id="153" name="楕円 152"/>
        <xdr:cNvSpPr/>
      </xdr:nvSpPr>
      <xdr:spPr>
        <a:xfrm>
          <a:off x="7670800" y="106787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166007</xdr:rowOff>
    </xdr:from>
    <xdr:to>
      <xdr:col>50</xdr:col>
      <xdr:colOff>114300</xdr:colOff>
      <xdr:row>63</xdr:row>
      <xdr:rowOff>168184</xdr:rowOff>
    </xdr:to>
    <xdr:cxnSp macro="">
      <xdr:nvCxnSpPr>
        <xdr:cNvPr id="154" name="直線コネクタ 153"/>
        <xdr:cNvCxnSpPr/>
      </xdr:nvCxnSpPr>
      <xdr:spPr>
        <a:xfrm flipV="1">
          <a:off x="7713980" y="10727327"/>
          <a:ext cx="78232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117384</xdr:rowOff>
    </xdr:from>
    <xdr:to>
      <xdr:col>41</xdr:col>
      <xdr:colOff>101600</xdr:colOff>
      <xdr:row>64</xdr:row>
      <xdr:rowOff>47534</xdr:rowOff>
    </xdr:to>
    <xdr:sp macro="" textlink="">
      <xdr:nvSpPr>
        <xdr:cNvPr id="155" name="楕円 154"/>
        <xdr:cNvSpPr/>
      </xdr:nvSpPr>
      <xdr:spPr>
        <a:xfrm>
          <a:off x="6873240" y="106787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168184</xdr:rowOff>
    </xdr:from>
    <xdr:to>
      <xdr:col>45</xdr:col>
      <xdr:colOff>177800</xdr:colOff>
      <xdr:row>63</xdr:row>
      <xdr:rowOff>168184</xdr:rowOff>
    </xdr:to>
    <xdr:cxnSp macro="">
      <xdr:nvCxnSpPr>
        <xdr:cNvPr id="156" name="直線コネクタ 155"/>
        <xdr:cNvCxnSpPr/>
      </xdr:nvCxnSpPr>
      <xdr:spPr>
        <a:xfrm>
          <a:off x="6924040" y="1072950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116296</xdr:rowOff>
    </xdr:from>
    <xdr:to>
      <xdr:col>36</xdr:col>
      <xdr:colOff>165100</xdr:colOff>
      <xdr:row>64</xdr:row>
      <xdr:rowOff>46446</xdr:rowOff>
    </xdr:to>
    <xdr:sp macro="" textlink="">
      <xdr:nvSpPr>
        <xdr:cNvPr id="157" name="楕円 156"/>
        <xdr:cNvSpPr/>
      </xdr:nvSpPr>
      <xdr:spPr>
        <a:xfrm>
          <a:off x="6098540" y="106776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167096</xdr:rowOff>
    </xdr:from>
    <xdr:to>
      <xdr:col>41</xdr:col>
      <xdr:colOff>50800</xdr:colOff>
      <xdr:row>63</xdr:row>
      <xdr:rowOff>168184</xdr:rowOff>
    </xdr:to>
    <xdr:cxnSp macro="">
      <xdr:nvCxnSpPr>
        <xdr:cNvPr id="158" name="直線コネクタ 157"/>
        <xdr:cNvCxnSpPr/>
      </xdr:nvCxnSpPr>
      <xdr:spPr>
        <a:xfrm>
          <a:off x="6149340" y="10728416"/>
          <a:ext cx="7747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25417</xdr:rowOff>
    </xdr:from>
    <xdr:ext cx="469744" cy="259045"/>
    <xdr:sp macro="" textlink="">
      <xdr:nvSpPr>
        <xdr:cNvPr id="159" name="n_1aveValue【体育館・プール】&#10;一人当たり面積"/>
        <xdr:cNvSpPr txBox="1"/>
      </xdr:nvSpPr>
      <xdr:spPr>
        <a:xfrm>
          <a:off x="8271587" y="991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84200</xdr:rowOff>
    </xdr:from>
    <xdr:ext cx="469744" cy="259045"/>
    <xdr:sp macro="" textlink="">
      <xdr:nvSpPr>
        <xdr:cNvPr id="160" name="n_2aveValue【体育館・プール】&#10;一人当たり面積"/>
        <xdr:cNvSpPr txBox="1"/>
      </xdr:nvSpPr>
      <xdr:spPr>
        <a:xfrm>
          <a:off x="7509587" y="997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121211</xdr:rowOff>
    </xdr:from>
    <xdr:ext cx="469744" cy="259045"/>
    <xdr:sp macro="" textlink="">
      <xdr:nvSpPr>
        <xdr:cNvPr id="161" name="n_3aveValue【体育館・プール】&#10;一人当たり面積"/>
        <xdr:cNvSpPr txBox="1"/>
      </xdr:nvSpPr>
      <xdr:spPr>
        <a:xfrm>
          <a:off x="6712027" y="1001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135362</xdr:rowOff>
    </xdr:from>
    <xdr:ext cx="469744" cy="259045"/>
    <xdr:sp macro="" textlink="">
      <xdr:nvSpPr>
        <xdr:cNvPr id="162" name="n_4aveValue【体育館・プール】&#10;一人当たり面積"/>
        <xdr:cNvSpPr txBox="1"/>
      </xdr:nvSpPr>
      <xdr:spPr>
        <a:xfrm>
          <a:off x="5937327" y="1002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36484</xdr:rowOff>
    </xdr:from>
    <xdr:ext cx="469744" cy="259045"/>
    <xdr:sp macro="" textlink="">
      <xdr:nvSpPr>
        <xdr:cNvPr id="163" name="n_1mainValue【体育館・プール】&#10;一人当たり面積"/>
        <xdr:cNvSpPr txBox="1"/>
      </xdr:nvSpPr>
      <xdr:spPr>
        <a:xfrm>
          <a:off x="8271587" y="1076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38661</xdr:rowOff>
    </xdr:from>
    <xdr:ext cx="469744" cy="259045"/>
    <xdr:sp macro="" textlink="">
      <xdr:nvSpPr>
        <xdr:cNvPr id="164" name="n_2mainValue【体育館・プール】&#10;一人当たり面積"/>
        <xdr:cNvSpPr txBox="1"/>
      </xdr:nvSpPr>
      <xdr:spPr>
        <a:xfrm>
          <a:off x="7509587" y="1076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38661</xdr:rowOff>
    </xdr:from>
    <xdr:ext cx="469744" cy="259045"/>
    <xdr:sp macro="" textlink="">
      <xdr:nvSpPr>
        <xdr:cNvPr id="165" name="n_3mainValue【体育館・プール】&#10;一人当たり面積"/>
        <xdr:cNvSpPr txBox="1"/>
      </xdr:nvSpPr>
      <xdr:spPr>
        <a:xfrm>
          <a:off x="6712027" y="1076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37573</xdr:rowOff>
    </xdr:from>
    <xdr:ext cx="469744" cy="259045"/>
    <xdr:sp macro="" textlink="">
      <xdr:nvSpPr>
        <xdr:cNvPr id="166" name="n_4mainValue【体育館・プール】&#10;一人当たり面積"/>
        <xdr:cNvSpPr txBox="1"/>
      </xdr:nvSpPr>
      <xdr:spPr>
        <a:xfrm>
          <a:off x="5937327" y="1076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114300</xdr:rowOff>
    </xdr:to>
    <xdr:cxnSp macro="">
      <xdr:nvCxnSpPr>
        <xdr:cNvPr id="191" name="直線コネクタ 190"/>
        <xdr:cNvCxnSpPr/>
      </xdr:nvCxnSpPr>
      <xdr:spPr>
        <a:xfrm flipV="1">
          <a:off x="4086225" y="131140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194" name="【福祉施設】&#10;有形固定資産減価償却率最大値テキスト"/>
        <xdr:cNvSpPr txBox="1"/>
      </xdr:nvSpPr>
      <xdr:spPr>
        <a:xfrm>
          <a:off x="4124960" y="1289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95" name="直線コネクタ 194"/>
        <xdr:cNvCxnSpPr/>
      </xdr:nvCxnSpPr>
      <xdr:spPr>
        <a:xfrm>
          <a:off x="4020820" y="1311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76216</xdr:rowOff>
    </xdr:from>
    <xdr:ext cx="405111" cy="259045"/>
    <xdr:sp macro="" textlink="">
      <xdr:nvSpPr>
        <xdr:cNvPr id="196" name="【福祉施設】&#10;有形固定資産減価償却率平均値テキスト"/>
        <xdr:cNvSpPr txBox="1"/>
      </xdr:nvSpPr>
      <xdr:spPr>
        <a:xfrm>
          <a:off x="4124960" y="136550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197" name="フローチャート: 判断 196"/>
        <xdr:cNvSpPr/>
      </xdr:nvSpPr>
      <xdr:spPr>
        <a:xfrm>
          <a:off x="4036060" y="13676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198" name="フローチャート: 判断 197"/>
        <xdr:cNvSpPr/>
      </xdr:nvSpPr>
      <xdr:spPr>
        <a:xfrm>
          <a:off x="3312160" y="137166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199" name="フローチャート: 判断 198"/>
        <xdr:cNvSpPr/>
      </xdr:nvSpPr>
      <xdr:spPr>
        <a:xfrm>
          <a:off x="2514600" y="137128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61595</xdr:rowOff>
    </xdr:from>
    <xdr:to>
      <xdr:col>10</xdr:col>
      <xdr:colOff>165100</xdr:colOff>
      <xdr:row>81</xdr:row>
      <xdr:rowOff>163195</xdr:rowOff>
    </xdr:to>
    <xdr:sp macro="" textlink="">
      <xdr:nvSpPr>
        <xdr:cNvPr id="200" name="フローチャート: 判断 199"/>
        <xdr:cNvSpPr/>
      </xdr:nvSpPr>
      <xdr:spPr>
        <a:xfrm>
          <a:off x="1739900" y="1364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74930</xdr:rowOff>
    </xdr:from>
    <xdr:to>
      <xdr:col>6</xdr:col>
      <xdr:colOff>38100</xdr:colOff>
      <xdr:row>82</xdr:row>
      <xdr:rowOff>5080</xdr:rowOff>
    </xdr:to>
    <xdr:sp macro="" textlink="">
      <xdr:nvSpPr>
        <xdr:cNvPr id="201" name="フローチャート: 判断 200"/>
        <xdr:cNvSpPr/>
      </xdr:nvSpPr>
      <xdr:spPr>
        <a:xfrm>
          <a:off x="965200" y="13653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31114</xdr:rowOff>
    </xdr:from>
    <xdr:to>
      <xdr:col>24</xdr:col>
      <xdr:colOff>114300</xdr:colOff>
      <xdr:row>80</xdr:row>
      <xdr:rowOff>132714</xdr:rowOff>
    </xdr:to>
    <xdr:sp macro="" textlink="">
      <xdr:nvSpPr>
        <xdr:cNvPr id="207" name="楕円 206"/>
        <xdr:cNvSpPr/>
      </xdr:nvSpPr>
      <xdr:spPr>
        <a:xfrm>
          <a:off x="4036060" y="1344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53991</xdr:rowOff>
    </xdr:from>
    <xdr:ext cx="405111" cy="259045"/>
    <xdr:sp macro="" textlink="">
      <xdr:nvSpPr>
        <xdr:cNvPr id="208" name="【福祉施設】&#10;有形固定資産減価償却率該当値テキスト"/>
        <xdr:cNvSpPr txBox="1"/>
      </xdr:nvSpPr>
      <xdr:spPr>
        <a:xfrm>
          <a:off x="4124960" y="13297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141605</xdr:rowOff>
    </xdr:from>
    <xdr:to>
      <xdr:col>20</xdr:col>
      <xdr:colOff>38100</xdr:colOff>
      <xdr:row>80</xdr:row>
      <xdr:rowOff>71755</xdr:rowOff>
    </xdr:to>
    <xdr:sp macro="" textlink="">
      <xdr:nvSpPr>
        <xdr:cNvPr id="209" name="楕円 208"/>
        <xdr:cNvSpPr/>
      </xdr:nvSpPr>
      <xdr:spPr>
        <a:xfrm>
          <a:off x="3312160" y="133851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20955</xdr:rowOff>
    </xdr:from>
    <xdr:to>
      <xdr:col>24</xdr:col>
      <xdr:colOff>63500</xdr:colOff>
      <xdr:row>80</xdr:row>
      <xdr:rowOff>81914</xdr:rowOff>
    </xdr:to>
    <xdr:cxnSp macro="">
      <xdr:nvCxnSpPr>
        <xdr:cNvPr id="210" name="直線コネクタ 209"/>
        <xdr:cNvCxnSpPr/>
      </xdr:nvCxnSpPr>
      <xdr:spPr>
        <a:xfrm>
          <a:off x="3355340" y="13432155"/>
          <a:ext cx="73152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88264</xdr:rowOff>
    </xdr:from>
    <xdr:to>
      <xdr:col>15</xdr:col>
      <xdr:colOff>101600</xdr:colOff>
      <xdr:row>80</xdr:row>
      <xdr:rowOff>18414</xdr:rowOff>
    </xdr:to>
    <xdr:sp macro="" textlink="">
      <xdr:nvSpPr>
        <xdr:cNvPr id="211" name="楕円 210"/>
        <xdr:cNvSpPr/>
      </xdr:nvSpPr>
      <xdr:spPr>
        <a:xfrm>
          <a:off x="2514600" y="133318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139064</xdr:rowOff>
    </xdr:from>
    <xdr:to>
      <xdr:col>19</xdr:col>
      <xdr:colOff>177800</xdr:colOff>
      <xdr:row>80</xdr:row>
      <xdr:rowOff>20955</xdr:rowOff>
    </xdr:to>
    <xdr:cxnSp macro="">
      <xdr:nvCxnSpPr>
        <xdr:cNvPr id="212" name="直線コネクタ 211"/>
        <xdr:cNvCxnSpPr/>
      </xdr:nvCxnSpPr>
      <xdr:spPr>
        <a:xfrm>
          <a:off x="2565400" y="13382624"/>
          <a:ext cx="78994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168275</xdr:rowOff>
    </xdr:from>
    <xdr:to>
      <xdr:col>10</xdr:col>
      <xdr:colOff>165100</xdr:colOff>
      <xdr:row>80</xdr:row>
      <xdr:rowOff>98425</xdr:rowOff>
    </xdr:to>
    <xdr:sp macro="" textlink="">
      <xdr:nvSpPr>
        <xdr:cNvPr id="213" name="楕円 212"/>
        <xdr:cNvSpPr/>
      </xdr:nvSpPr>
      <xdr:spPr>
        <a:xfrm>
          <a:off x="1739900" y="13411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139064</xdr:rowOff>
    </xdr:from>
    <xdr:to>
      <xdr:col>15</xdr:col>
      <xdr:colOff>50800</xdr:colOff>
      <xdr:row>80</xdr:row>
      <xdr:rowOff>47625</xdr:rowOff>
    </xdr:to>
    <xdr:cxnSp macro="">
      <xdr:nvCxnSpPr>
        <xdr:cNvPr id="214" name="直線コネクタ 213"/>
        <xdr:cNvCxnSpPr/>
      </xdr:nvCxnSpPr>
      <xdr:spPr>
        <a:xfrm flipV="1">
          <a:off x="1790700" y="13382624"/>
          <a:ext cx="77470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141605</xdr:rowOff>
    </xdr:from>
    <xdr:to>
      <xdr:col>6</xdr:col>
      <xdr:colOff>38100</xdr:colOff>
      <xdr:row>80</xdr:row>
      <xdr:rowOff>71755</xdr:rowOff>
    </xdr:to>
    <xdr:sp macro="" textlink="">
      <xdr:nvSpPr>
        <xdr:cNvPr id="215" name="楕円 214"/>
        <xdr:cNvSpPr/>
      </xdr:nvSpPr>
      <xdr:spPr>
        <a:xfrm>
          <a:off x="965200" y="133851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20955</xdr:rowOff>
    </xdr:from>
    <xdr:to>
      <xdr:col>10</xdr:col>
      <xdr:colOff>114300</xdr:colOff>
      <xdr:row>80</xdr:row>
      <xdr:rowOff>47625</xdr:rowOff>
    </xdr:to>
    <xdr:cxnSp macro="">
      <xdr:nvCxnSpPr>
        <xdr:cNvPr id="216" name="直線コネクタ 215"/>
        <xdr:cNvCxnSpPr/>
      </xdr:nvCxnSpPr>
      <xdr:spPr>
        <a:xfrm>
          <a:off x="1008380" y="13432155"/>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59072</xdr:rowOff>
    </xdr:from>
    <xdr:ext cx="405111" cy="259045"/>
    <xdr:sp macro="" textlink="">
      <xdr:nvSpPr>
        <xdr:cNvPr id="217" name="n_1aveValue【福祉施設】&#10;有形固定資産減価償却率"/>
        <xdr:cNvSpPr txBox="1"/>
      </xdr:nvSpPr>
      <xdr:spPr>
        <a:xfrm>
          <a:off x="3170564" y="13805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218" name="n_2aveValue【福祉施設】&#10;有形固定資産減価償却率"/>
        <xdr:cNvSpPr txBox="1"/>
      </xdr:nvSpPr>
      <xdr:spPr>
        <a:xfrm>
          <a:off x="2385704" y="13801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154322</xdr:rowOff>
    </xdr:from>
    <xdr:ext cx="405111" cy="259045"/>
    <xdr:sp macro="" textlink="">
      <xdr:nvSpPr>
        <xdr:cNvPr id="219" name="n_3aveValue【福祉施設】&#10;有形固定資産減価償却率"/>
        <xdr:cNvSpPr txBox="1"/>
      </xdr:nvSpPr>
      <xdr:spPr>
        <a:xfrm>
          <a:off x="1611004" y="13733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167657</xdr:rowOff>
    </xdr:from>
    <xdr:ext cx="405111" cy="259045"/>
    <xdr:sp macro="" textlink="">
      <xdr:nvSpPr>
        <xdr:cNvPr id="220" name="n_4aveValue【福祉施設】&#10;有形固定資産減価償却率"/>
        <xdr:cNvSpPr txBox="1"/>
      </xdr:nvSpPr>
      <xdr:spPr>
        <a:xfrm>
          <a:off x="836304" y="1374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88282</xdr:rowOff>
    </xdr:from>
    <xdr:ext cx="405111" cy="259045"/>
    <xdr:sp macro="" textlink="">
      <xdr:nvSpPr>
        <xdr:cNvPr id="221" name="n_1mainValue【福祉施設】&#10;有形固定資産減価償却率"/>
        <xdr:cNvSpPr txBox="1"/>
      </xdr:nvSpPr>
      <xdr:spPr>
        <a:xfrm>
          <a:off x="3170564" y="1316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34941</xdr:rowOff>
    </xdr:from>
    <xdr:ext cx="405111" cy="259045"/>
    <xdr:sp macro="" textlink="">
      <xdr:nvSpPr>
        <xdr:cNvPr id="222" name="n_2mainValue【福祉施設】&#10;有形固定資産減価償却率"/>
        <xdr:cNvSpPr txBox="1"/>
      </xdr:nvSpPr>
      <xdr:spPr>
        <a:xfrm>
          <a:off x="2385704" y="13110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114952</xdr:rowOff>
    </xdr:from>
    <xdr:ext cx="405111" cy="259045"/>
    <xdr:sp macro="" textlink="">
      <xdr:nvSpPr>
        <xdr:cNvPr id="223" name="n_3mainValue【福祉施設】&#10;有形固定資産減価償却率"/>
        <xdr:cNvSpPr txBox="1"/>
      </xdr:nvSpPr>
      <xdr:spPr>
        <a:xfrm>
          <a:off x="1611004" y="1319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88282</xdr:rowOff>
    </xdr:from>
    <xdr:ext cx="405111" cy="259045"/>
    <xdr:sp macro="" textlink="">
      <xdr:nvSpPr>
        <xdr:cNvPr id="224" name="n_4mainValue【福祉施設】&#10;有形固定資産減価償却率"/>
        <xdr:cNvSpPr txBox="1"/>
      </xdr:nvSpPr>
      <xdr:spPr>
        <a:xfrm>
          <a:off x="836304" y="1316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5" name="直線コネクタ 234"/>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6" name="テキスト ボックス 235"/>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7" name="直線コネクタ 236"/>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8" name="テキスト ボックス 237"/>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9" name="直線コネクタ 238"/>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40" name="テキスト ボックス 239"/>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41" name="直線コネクタ 240"/>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2" name="テキスト ボックス 241"/>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3" name="直線コネクタ 242"/>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4" name="テキスト ボックス 243"/>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5" name="直線コネクタ 244"/>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6" name="テキスト ボックス 245"/>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7" name="直線コネクタ 246"/>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8" name="テキスト ボックス 247"/>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9"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145324</xdr:rowOff>
    </xdr:from>
    <xdr:to>
      <xdr:col>54</xdr:col>
      <xdr:colOff>189865</xdr:colOff>
      <xdr:row>86</xdr:row>
      <xdr:rowOff>131718</xdr:rowOff>
    </xdr:to>
    <xdr:cxnSp macro="">
      <xdr:nvCxnSpPr>
        <xdr:cNvPr id="250" name="直線コネクタ 249"/>
        <xdr:cNvCxnSpPr/>
      </xdr:nvCxnSpPr>
      <xdr:spPr>
        <a:xfrm flipV="1">
          <a:off x="9219565" y="13053604"/>
          <a:ext cx="0" cy="1495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135545</xdr:rowOff>
    </xdr:from>
    <xdr:ext cx="469744" cy="259045"/>
    <xdr:sp macro="" textlink="">
      <xdr:nvSpPr>
        <xdr:cNvPr id="251" name="【福祉施設】&#10;一人当たり面積最小値テキスト"/>
        <xdr:cNvSpPr txBox="1"/>
      </xdr:nvSpPr>
      <xdr:spPr>
        <a:xfrm>
          <a:off x="9258300" y="1455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131718</xdr:rowOff>
    </xdr:from>
    <xdr:to>
      <xdr:col>55</xdr:col>
      <xdr:colOff>88900</xdr:colOff>
      <xdr:row>86</xdr:row>
      <xdr:rowOff>131718</xdr:rowOff>
    </xdr:to>
    <xdr:cxnSp macro="">
      <xdr:nvCxnSpPr>
        <xdr:cNvPr id="252" name="直線コネクタ 251"/>
        <xdr:cNvCxnSpPr/>
      </xdr:nvCxnSpPr>
      <xdr:spPr>
        <a:xfrm>
          <a:off x="9154160" y="145487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92001</xdr:rowOff>
    </xdr:from>
    <xdr:ext cx="469744" cy="259045"/>
    <xdr:sp macro="" textlink="">
      <xdr:nvSpPr>
        <xdr:cNvPr id="253" name="【福祉施設】&#10;一人当たり面積最大値テキスト"/>
        <xdr:cNvSpPr txBox="1"/>
      </xdr:nvSpPr>
      <xdr:spPr>
        <a:xfrm>
          <a:off x="9258300" y="1283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145324</xdr:rowOff>
    </xdr:from>
    <xdr:to>
      <xdr:col>55</xdr:col>
      <xdr:colOff>88900</xdr:colOff>
      <xdr:row>77</xdr:row>
      <xdr:rowOff>145324</xdr:rowOff>
    </xdr:to>
    <xdr:cxnSp macro="">
      <xdr:nvCxnSpPr>
        <xdr:cNvPr id="254" name="直線コネクタ 253"/>
        <xdr:cNvCxnSpPr/>
      </xdr:nvCxnSpPr>
      <xdr:spPr>
        <a:xfrm>
          <a:off x="9154160" y="130536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75491</xdr:rowOff>
    </xdr:from>
    <xdr:ext cx="469744" cy="259045"/>
    <xdr:sp macro="" textlink="">
      <xdr:nvSpPr>
        <xdr:cNvPr id="255" name="【福祉施設】&#10;一人当たり面積平均値テキスト"/>
        <xdr:cNvSpPr txBox="1"/>
      </xdr:nvSpPr>
      <xdr:spPr>
        <a:xfrm>
          <a:off x="9258300" y="1398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52614</xdr:rowOff>
    </xdr:from>
    <xdr:to>
      <xdr:col>55</xdr:col>
      <xdr:colOff>50800</xdr:colOff>
      <xdr:row>84</xdr:row>
      <xdr:rowOff>154214</xdr:rowOff>
    </xdr:to>
    <xdr:sp macro="" textlink="">
      <xdr:nvSpPr>
        <xdr:cNvPr id="256" name="フローチャート: 判断 255"/>
        <xdr:cNvSpPr/>
      </xdr:nvSpPr>
      <xdr:spPr>
        <a:xfrm>
          <a:off x="9192260" y="141343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164193</xdr:rowOff>
    </xdr:from>
    <xdr:to>
      <xdr:col>50</xdr:col>
      <xdr:colOff>165100</xdr:colOff>
      <xdr:row>84</xdr:row>
      <xdr:rowOff>94343</xdr:rowOff>
    </xdr:to>
    <xdr:sp macro="" textlink="">
      <xdr:nvSpPr>
        <xdr:cNvPr id="257" name="フローチャート: 判断 256"/>
        <xdr:cNvSpPr/>
      </xdr:nvSpPr>
      <xdr:spPr>
        <a:xfrm>
          <a:off x="8445500" y="140783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15602</xdr:rowOff>
    </xdr:from>
    <xdr:to>
      <xdr:col>46</xdr:col>
      <xdr:colOff>38100</xdr:colOff>
      <xdr:row>84</xdr:row>
      <xdr:rowOff>117202</xdr:rowOff>
    </xdr:to>
    <xdr:sp macro="" textlink="">
      <xdr:nvSpPr>
        <xdr:cNvPr id="258" name="フローチャート: 判断 257"/>
        <xdr:cNvSpPr/>
      </xdr:nvSpPr>
      <xdr:spPr>
        <a:xfrm>
          <a:off x="7670800" y="140973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42818</xdr:rowOff>
    </xdr:from>
    <xdr:to>
      <xdr:col>41</xdr:col>
      <xdr:colOff>101600</xdr:colOff>
      <xdr:row>84</xdr:row>
      <xdr:rowOff>144418</xdr:rowOff>
    </xdr:to>
    <xdr:sp macro="" textlink="">
      <xdr:nvSpPr>
        <xdr:cNvPr id="259" name="フローチャート: 判断 258"/>
        <xdr:cNvSpPr/>
      </xdr:nvSpPr>
      <xdr:spPr>
        <a:xfrm>
          <a:off x="6873240" y="14124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75474</xdr:rowOff>
    </xdr:from>
    <xdr:to>
      <xdr:col>36</xdr:col>
      <xdr:colOff>165100</xdr:colOff>
      <xdr:row>85</xdr:row>
      <xdr:rowOff>5624</xdr:rowOff>
    </xdr:to>
    <xdr:sp macro="" textlink="">
      <xdr:nvSpPr>
        <xdr:cNvPr id="260" name="フローチャート: 判断 259"/>
        <xdr:cNvSpPr/>
      </xdr:nvSpPr>
      <xdr:spPr>
        <a:xfrm>
          <a:off x="6098540" y="141572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1" name="テキスト ボックス 260"/>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2" name="テキスト ボックス 261"/>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3" name="テキスト ボックス 262"/>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4" name="テキスト ボックス 263"/>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5" name="テキスト ボックス 264"/>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90714</xdr:rowOff>
    </xdr:from>
    <xdr:to>
      <xdr:col>55</xdr:col>
      <xdr:colOff>50800</xdr:colOff>
      <xdr:row>85</xdr:row>
      <xdr:rowOff>20864</xdr:rowOff>
    </xdr:to>
    <xdr:sp macro="" textlink="">
      <xdr:nvSpPr>
        <xdr:cNvPr id="266" name="楕円 265"/>
        <xdr:cNvSpPr/>
      </xdr:nvSpPr>
      <xdr:spPr>
        <a:xfrm>
          <a:off x="9192260" y="141724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69141</xdr:rowOff>
    </xdr:from>
    <xdr:ext cx="469744" cy="259045"/>
    <xdr:sp macro="" textlink="">
      <xdr:nvSpPr>
        <xdr:cNvPr id="267" name="【福祉施設】&#10;一人当たり面積該当値テキスト"/>
        <xdr:cNvSpPr txBox="1"/>
      </xdr:nvSpPr>
      <xdr:spPr>
        <a:xfrm>
          <a:off x="9258300" y="1415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97245</xdr:rowOff>
    </xdr:from>
    <xdr:to>
      <xdr:col>50</xdr:col>
      <xdr:colOff>165100</xdr:colOff>
      <xdr:row>85</xdr:row>
      <xdr:rowOff>27395</xdr:rowOff>
    </xdr:to>
    <xdr:sp macro="" textlink="">
      <xdr:nvSpPr>
        <xdr:cNvPr id="268" name="楕円 267"/>
        <xdr:cNvSpPr/>
      </xdr:nvSpPr>
      <xdr:spPr>
        <a:xfrm>
          <a:off x="8445500" y="14179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141514</xdr:rowOff>
    </xdr:from>
    <xdr:to>
      <xdr:col>55</xdr:col>
      <xdr:colOff>0</xdr:colOff>
      <xdr:row>84</xdr:row>
      <xdr:rowOff>148045</xdr:rowOff>
    </xdr:to>
    <xdr:cxnSp macro="">
      <xdr:nvCxnSpPr>
        <xdr:cNvPr id="269" name="直線コネクタ 268"/>
        <xdr:cNvCxnSpPr/>
      </xdr:nvCxnSpPr>
      <xdr:spPr>
        <a:xfrm flipV="1">
          <a:off x="8496300" y="14223274"/>
          <a:ext cx="7239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102688</xdr:rowOff>
    </xdr:from>
    <xdr:to>
      <xdr:col>46</xdr:col>
      <xdr:colOff>38100</xdr:colOff>
      <xdr:row>85</xdr:row>
      <xdr:rowOff>32838</xdr:rowOff>
    </xdr:to>
    <xdr:sp macro="" textlink="">
      <xdr:nvSpPr>
        <xdr:cNvPr id="270" name="楕円 269"/>
        <xdr:cNvSpPr/>
      </xdr:nvSpPr>
      <xdr:spPr>
        <a:xfrm>
          <a:off x="7670800" y="141844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148045</xdr:rowOff>
    </xdr:from>
    <xdr:to>
      <xdr:col>50</xdr:col>
      <xdr:colOff>114300</xdr:colOff>
      <xdr:row>84</xdr:row>
      <xdr:rowOff>153488</xdr:rowOff>
    </xdr:to>
    <xdr:cxnSp macro="">
      <xdr:nvCxnSpPr>
        <xdr:cNvPr id="271" name="直線コネクタ 270"/>
        <xdr:cNvCxnSpPr/>
      </xdr:nvCxnSpPr>
      <xdr:spPr>
        <a:xfrm flipV="1">
          <a:off x="7713980" y="14229805"/>
          <a:ext cx="78232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101600</xdr:rowOff>
    </xdr:from>
    <xdr:to>
      <xdr:col>41</xdr:col>
      <xdr:colOff>101600</xdr:colOff>
      <xdr:row>85</xdr:row>
      <xdr:rowOff>31750</xdr:rowOff>
    </xdr:to>
    <xdr:sp macro="" textlink="">
      <xdr:nvSpPr>
        <xdr:cNvPr id="272" name="楕円 271"/>
        <xdr:cNvSpPr/>
      </xdr:nvSpPr>
      <xdr:spPr>
        <a:xfrm>
          <a:off x="687324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152400</xdr:rowOff>
    </xdr:from>
    <xdr:to>
      <xdr:col>45</xdr:col>
      <xdr:colOff>177800</xdr:colOff>
      <xdr:row>84</xdr:row>
      <xdr:rowOff>153488</xdr:rowOff>
    </xdr:to>
    <xdr:cxnSp macro="">
      <xdr:nvCxnSpPr>
        <xdr:cNvPr id="273" name="直線コネクタ 272"/>
        <xdr:cNvCxnSpPr/>
      </xdr:nvCxnSpPr>
      <xdr:spPr>
        <a:xfrm>
          <a:off x="6924040" y="14234160"/>
          <a:ext cx="78994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98334</xdr:rowOff>
    </xdr:from>
    <xdr:to>
      <xdr:col>36</xdr:col>
      <xdr:colOff>165100</xdr:colOff>
      <xdr:row>85</xdr:row>
      <xdr:rowOff>28484</xdr:rowOff>
    </xdr:to>
    <xdr:sp macro="" textlink="">
      <xdr:nvSpPr>
        <xdr:cNvPr id="274" name="楕円 273"/>
        <xdr:cNvSpPr/>
      </xdr:nvSpPr>
      <xdr:spPr>
        <a:xfrm>
          <a:off x="6098540" y="141800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149134</xdr:rowOff>
    </xdr:from>
    <xdr:to>
      <xdr:col>41</xdr:col>
      <xdr:colOff>50800</xdr:colOff>
      <xdr:row>84</xdr:row>
      <xdr:rowOff>152400</xdr:rowOff>
    </xdr:to>
    <xdr:cxnSp macro="">
      <xdr:nvCxnSpPr>
        <xdr:cNvPr id="275" name="直線コネクタ 274"/>
        <xdr:cNvCxnSpPr/>
      </xdr:nvCxnSpPr>
      <xdr:spPr>
        <a:xfrm>
          <a:off x="6149340" y="14230894"/>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110870</xdr:rowOff>
    </xdr:from>
    <xdr:ext cx="469744" cy="259045"/>
    <xdr:sp macro="" textlink="">
      <xdr:nvSpPr>
        <xdr:cNvPr id="276" name="n_1aveValue【福祉施設】&#10;一人当たり面積"/>
        <xdr:cNvSpPr txBox="1"/>
      </xdr:nvSpPr>
      <xdr:spPr>
        <a:xfrm>
          <a:off x="8271587" y="1385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133729</xdr:rowOff>
    </xdr:from>
    <xdr:ext cx="469744" cy="259045"/>
    <xdr:sp macro="" textlink="">
      <xdr:nvSpPr>
        <xdr:cNvPr id="277" name="n_2aveValue【福祉施設】&#10;一人当たり面積"/>
        <xdr:cNvSpPr txBox="1"/>
      </xdr:nvSpPr>
      <xdr:spPr>
        <a:xfrm>
          <a:off x="7509587" y="1388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160945</xdr:rowOff>
    </xdr:from>
    <xdr:ext cx="469744" cy="259045"/>
    <xdr:sp macro="" textlink="">
      <xdr:nvSpPr>
        <xdr:cNvPr id="278" name="n_3aveValue【福祉施設】&#10;一人当たり面積"/>
        <xdr:cNvSpPr txBox="1"/>
      </xdr:nvSpPr>
      <xdr:spPr>
        <a:xfrm>
          <a:off x="6712027" y="1390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22151</xdr:rowOff>
    </xdr:from>
    <xdr:ext cx="469744" cy="259045"/>
    <xdr:sp macro="" textlink="">
      <xdr:nvSpPr>
        <xdr:cNvPr id="279" name="n_4aveValue【福祉施設】&#10;一人当たり面積"/>
        <xdr:cNvSpPr txBox="1"/>
      </xdr:nvSpPr>
      <xdr:spPr>
        <a:xfrm>
          <a:off x="5937327" y="1393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18522</xdr:rowOff>
    </xdr:from>
    <xdr:ext cx="469744" cy="259045"/>
    <xdr:sp macro="" textlink="">
      <xdr:nvSpPr>
        <xdr:cNvPr id="280" name="n_1mainValue【福祉施設】&#10;一人当たり面積"/>
        <xdr:cNvSpPr txBox="1"/>
      </xdr:nvSpPr>
      <xdr:spPr>
        <a:xfrm>
          <a:off x="8271587" y="1426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23965</xdr:rowOff>
    </xdr:from>
    <xdr:ext cx="469744" cy="259045"/>
    <xdr:sp macro="" textlink="">
      <xdr:nvSpPr>
        <xdr:cNvPr id="281" name="n_2mainValue【福祉施設】&#10;一人当たり面積"/>
        <xdr:cNvSpPr txBox="1"/>
      </xdr:nvSpPr>
      <xdr:spPr>
        <a:xfrm>
          <a:off x="7509587" y="1427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22877</xdr:rowOff>
    </xdr:from>
    <xdr:ext cx="469744" cy="259045"/>
    <xdr:sp macro="" textlink="">
      <xdr:nvSpPr>
        <xdr:cNvPr id="282" name="n_3mainValue【福祉施設】&#10;一人当たり面積"/>
        <xdr:cNvSpPr txBox="1"/>
      </xdr:nvSpPr>
      <xdr:spPr>
        <a:xfrm>
          <a:off x="67120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19611</xdr:rowOff>
    </xdr:from>
    <xdr:ext cx="469744" cy="259045"/>
    <xdr:sp macro="" textlink="">
      <xdr:nvSpPr>
        <xdr:cNvPr id="283" name="n_4mainValue【福祉施設】&#10;一人当たり面積"/>
        <xdr:cNvSpPr txBox="1"/>
      </xdr:nvSpPr>
      <xdr:spPr>
        <a:xfrm>
          <a:off x="5937327" y="1426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4" name="正方形/長方形 283"/>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5" name="正方形/長方形 284"/>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6" name="正方形/長方形 285"/>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7" name="正方形/長方形 286"/>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8" name="正方形/長方形 287"/>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9" name="正方形/長方形 288"/>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0" name="正方形/長方形 289"/>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1" name="正方形/長方形 290"/>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2" name="正方形/長方形 291"/>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3" name="正方形/長方形 292"/>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4" name="正方形/長方形 293"/>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5" name="正方形/長方形 294"/>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6" name="正方形/長方形 295"/>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7" name="正方形/長方形 296"/>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8" name="正方形/長方形 297"/>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9" name="正方形/長方形 298"/>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0" name="正方形/長方形 29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1" name="正方形/長方形 300"/>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2" name="正方形/長方形 301"/>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3" name="正方形/長方形 302"/>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4" name="正方形/長方形 303"/>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5" name="正方形/長方形 304"/>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6" name="正方形/長方形 305"/>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7" name="正方形/長方形 306"/>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8" name="正方形/長方形 30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9" name="正方形/長方形 308"/>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0" name="正方形/長方形 309"/>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1" name="正方形/長方形 310"/>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2" name="正方形/長方形 311"/>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3" name="正方形/長方形 312"/>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4" name="正方形/長方形 313"/>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5" name="正方形/長方形 314"/>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6" name="正方形/長方形 315"/>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7" name="正方形/長方形 316"/>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8" name="正方形/長方形 317"/>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9" name="正方形/長方形 318"/>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0" name="正方形/長方形 319"/>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1" name="正方形/長方形 320"/>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2" name="正方形/長方形 321"/>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3" name="正方形/長方形 322"/>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4" name="テキスト ボックス 323"/>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5" name="直線コネクタ 324"/>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6" name="テキスト ボックス 325"/>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7" name="直線コネクタ 326"/>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8" name="テキスト ボックス 327"/>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9" name="直線コネクタ 328"/>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30" name="テキスト ボックス 329"/>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31" name="直線コネクタ 330"/>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32" name="テキスト ボックス 331"/>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33" name="直線コネクタ 332"/>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4" name="テキスト ボックス 333"/>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5" name="直線コネクタ 334"/>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6" name="テキスト ボックス 335"/>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7" name="直線コネクタ 336"/>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8" name="テキスト ボックス 337"/>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9" name="直線コネクタ 338"/>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0"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50619</xdr:rowOff>
    </xdr:to>
    <xdr:cxnSp macro="">
      <xdr:nvCxnSpPr>
        <xdr:cNvPr id="341" name="直線コネクタ 340"/>
        <xdr:cNvCxnSpPr/>
      </xdr:nvCxnSpPr>
      <xdr:spPr>
        <a:xfrm flipV="1">
          <a:off x="14375764" y="933123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54446</xdr:rowOff>
    </xdr:from>
    <xdr:ext cx="405111" cy="259045"/>
    <xdr:sp macro="" textlink="">
      <xdr:nvSpPr>
        <xdr:cNvPr id="342" name="【保健センター・保健所】&#10;有形固定資産減価償却率最小値テキスト"/>
        <xdr:cNvSpPr txBox="1"/>
      </xdr:nvSpPr>
      <xdr:spPr>
        <a:xfrm>
          <a:off x="14414500" y="1078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50619</xdr:rowOff>
    </xdr:from>
    <xdr:to>
      <xdr:col>86</xdr:col>
      <xdr:colOff>25400</xdr:colOff>
      <xdr:row>64</xdr:row>
      <xdr:rowOff>50619</xdr:rowOff>
    </xdr:to>
    <xdr:cxnSp macro="">
      <xdr:nvCxnSpPr>
        <xdr:cNvPr id="343" name="直線コネクタ 342"/>
        <xdr:cNvCxnSpPr/>
      </xdr:nvCxnSpPr>
      <xdr:spPr>
        <a:xfrm>
          <a:off x="14287500" y="107795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344" name="【保健センター・保健所】&#10;有形固定資産減価償却率最大値テキスト"/>
        <xdr:cNvSpPr txBox="1"/>
      </xdr:nvSpPr>
      <xdr:spPr>
        <a:xfrm>
          <a:off x="14414500" y="91102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345" name="直線コネクタ 344"/>
        <xdr:cNvCxnSpPr/>
      </xdr:nvCxnSpPr>
      <xdr:spPr>
        <a:xfrm>
          <a:off x="14287500" y="9331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169653</xdr:rowOff>
    </xdr:from>
    <xdr:ext cx="405111" cy="259045"/>
    <xdr:sp macro="" textlink="">
      <xdr:nvSpPr>
        <xdr:cNvPr id="346" name="【保健センター・保健所】&#10;有形固定資産減価償却率平均値テキスト"/>
        <xdr:cNvSpPr txBox="1"/>
      </xdr:nvSpPr>
      <xdr:spPr>
        <a:xfrm>
          <a:off x="14414500" y="9892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347" name="フローチャート: 判断 346"/>
        <xdr:cNvSpPr/>
      </xdr:nvSpPr>
      <xdr:spPr>
        <a:xfrm>
          <a:off x="14325600" y="1003753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136978</xdr:rowOff>
    </xdr:from>
    <xdr:to>
      <xdr:col>81</xdr:col>
      <xdr:colOff>101600</xdr:colOff>
      <xdr:row>60</xdr:row>
      <xdr:rowOff>67128</xdr:rowOff>
    </xdr:to>
    <xdr:sp macro="" textlink="">
      <xdr:nvSpPr>
        <xdr:cNvPr id="348" name="フローチャート: 判断 347"/>
        <xdr:cNvSpPr/>
      </xdr:nvSpPr>
      <xdr:spPr>
        <a:xfrm>
          <a:off x="13578840" y="100277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349" name="フローチャート: 判断 348"/>
        <xdr:cNvSpPr/>
      </xdr:nvSpPr>
      <xdr:spPr>
        <a:xfrm>
          <a:off x="1280414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70031</xdr:rowOff>
    </xdr:from>
    <xdr:to>
      <xdr:col>72</xdr:col>
      <xdr:colOff>38100</xdr:colOff>
      <xdr:row>60</xdr:row>
      <xdr:rowOff>181</xdr:rowOff>
    </xdr:to>
    <xdr:sp macro="" textlink="">
      <xdr:nvSpPr>
        <xdr:cNvPr id="350" name="フローチャート: 判断 349"/>
        <xdr:cNvSpPr/>
      </xdr:nvSpPr>
      <xdr:spPr>
        <a:xfrm>
          <a:off x="12029440" y="99607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32476</xdr:rowOff>
    </xdr:from>
    <xdr:to>
      <xdr:col>67</xdr:col>
      <xdr:colOff>101600</xdr:colOff>
      <xdr:row>59</xdr:row>
      <xdr:rowOff>134076</xdr:rowOff>
    </xdr:to>
    <xdr:sp macro="" textlink="">
      <xdr:nvSpPr>
        <xdr:cNvPr id="351" name="フローチャート: 判断 350"/>
        <xdr:cNvSpPr/>
      </xdr:nvSpPr>
      <xdr:spPr>
        <a:xfrm>
          <a:off x="11231880" y="992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52" name="テキスト ボックス 351"/>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3" name="テキスト ボックス 352"/>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4" name="テキスト ボックス 353"/>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5" name="テキスト ボックス 354"/>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6" name="テキスト ボックス 355"/>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145143</xdr:rowOff>
    </xdr:from>
    <xdr:to>
      <xdr:col>85</xdr:col>
      <xdr:colOff>177800</xdr:colOff>
      <xdr:row>61</xdr:row>
      <xdr:rowOff>75293</xdr:rowOff>
    </xdr:to>
    <xdr:sp macro="" textlink="">
      <xdr:nvSpPr>
        <xdr:cNvPr id="357" name="楕円 356"/>
        <xdr:cNvSpPr/>
      </xdr:nvSpPr>
      <xdr:spPr>
        <a:xfrm>
          <a:off x="14325600" y="1020354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123570</xdr:rowOff>
    </xdr:from>
    <xdr:ext cx="405111" cy="259045"/>
    <xdr:sp macro="" textlink="">
      <xdr:nvSpPr>
        <xdr:cNvPr id="358" name="【保健センター・保健所】&#10;有形固定資産減価償却率該当値テキスト"/>
        <xdr:cNvSpPr txBox="1"/>
      </xdr:nvSpPr>
      <xdr:spPr>
        <a:xfrm>
          <a:off x="14414500"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112485</xdr:rowOff>
    </xdr:from>
    <xdr:to>
      <xdr:col>81</xdr:col>
      <xdr:colOff>101600</xdr:colOff>
      <xdr:row>61</xdr:row>
      <xdr:rowOff>42635</xdr:rowOff>
    </xdr:to>
    <xdr:sp macro="" textlink="">
      <xdr:nvSpPr>
        <xdr:cNvPr id="359" name="楕円 358"/>
        <xdr:cNvSpPr/>
      </xdr:nvSpPr>
      <xdr:spPr>
        <a:xfrm>
          <a:off x="13578840" y="10170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163285</xdr:rowOff>
    </xdr:from>
    <xdr:to>
      <xdr:col>85</xdr:col>
      <xdr:colOff>127000</xdr:colOff>
      <xdr:row>61</xdr:row>
      <xdr:rowOff>24493</xdr:rowOff>
    </xdr:to>
    <xdr:cxnSp macro="">
      <xdr:nvCxnSpPr>
        <xdr:cNvPr id="360" name="直線コネクタ 359"/>
        <xdr:cNvCxnSpPr/>
      </xdr:nvCxnSpPr>
      <xdr:spPr>
        <a:xfrm>
          <a:off x="13629640" y="10221685"/>
          <a:ext cx="746760" cy="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79828</xdr:rowOff>
    </xdr:from>
    <xdr:to>
      <xdr:col>76</xdr:col>
      <xdr:colOff>165100</xdr:colOff>
      <xdr:row>61</xdr:row>
      <xdr:rowOff>9978</xdr:rowOff>
    </xdr:to>
    <xdr:sp macro="" textlink="">
      <xdr:nvSpPr>
        <xdr:cNvPr id="361" name="楕円 360"/>
        <xdr:cNvSpPr/>
      </xdr:nvSpPr>
      <xdr:spPr>
        <a:xfrm>
          <a:off x="12804140" y="101382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130628</xdr:rowOff>
    </xdr:from>
    <xdr:to>
      <xdr:col>81</xdr:col>
      <xdr:colOff>50800</xdr:colOff>
      <xdr:row>60</xdr:row>
      <xdr:rowOff>163285</xdr:rowOff>
    </xdr:to>
    <xdr:cxnSp macro="">
      <xdr:nvCxnSpPr>
        <xdr:cNvPr id="362" name="直線コネクタ 361"/>
        <xdr:cNvCxnSpPr/>
      </xdr:nvCxnSpPr>
      <xdr:spPr>
        <a:xfrm>
          <a:off x="12854940" y="10189028"/>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47172</xdr:rowOff>
    </xdr:from>
    <xdr:to>
      <xdr:col>72</xdr:col>
      <xdr:colOff>38100</xdr:colOff>
      <xdr:row>60</xdr:row>
      <xdr:rowOff>148772</xdr:rowOff>
    </xdr:to>
    <xdr:sp macro="" textlink="">
      <xdr:nvSpPr>
        <xdr:cNvPr id="363" name="楕円 362"/>
        <xdr:cNvSpPr/>
      </xdr:nvSpPr>
      <xdr:spPr>
        <a:xfrm>
          <a:off x="12029440" y="101055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97972</xdr:rowOff>
    </xdr:from>
    <xdr:to>
      <xdr:col>76</xdr:col>
      <xdr:colOff>114300</xdr:colOff>
      <xdr:row>60</xdr:row>
      <xdr:rowOff>130628</xdr:rowOff>
    </xdr:to>
    <xdr:cxnSp macro="">
      <xdr:nvCxnSpPr>
        <xdr:cNvPr id="364" name="直線コネクタ 363"/>
        <xdr:cNvCxnSpPr/>
      </xdr:nvCxnSpPr>
      <xdr:spPr>
        <a:xfrm>
          <a:off x="12072620" y="10156372"/>
          <a:ext cx="78232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14515</xdr:rowOff>
    </xdr:from>
    <xdr:to>
      <xdr:col>67</xdr:col>
      <xdr:colOff>101600</xdr:colOff>
      <xdr:row>60</xdr:row>
      <xdr:rowOff>116115</xdr:rowOff>
    </xdr:to>
    <xdr:sp macro="" textlink="">
      <xdr:nvSpPr>
        <xdr:cNvPr id="365" name="楕円 364"/>
        <xdr:cNvSpPr/>
      </xdr:nvSpPr>
      <xdr:spPr>
        <a:xfrm>
          <a:off x="1123188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65315</xdr:rowOff>
    </xdr:from>
    <xdr:to>
      <xdr:col>71</xdr:col>
      <xdr:colOff>177800</xdr:colOff>
      <xdr:row>60</xdr:row>
      <xdr:rowOff>97972</xdr:rowOff>
    </xdr:to>
    <xdr:cxnSp macro="">
      <xdr:nvCxnSpPr>
        <xdr:cNvPr id="366" name="直線コネクタ 365"/>
        <xdr:cNvCxnSpPr/>
      </xdr:nvCxnSpPr>
      <xdr:spPr>
        <a:xfrm>
          <a:off x="11282680" y="10123715"/>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83655</xdr:rowOff>
    </xdr:from>
    <xdr:ext cx="405111" cy="259045"/>
    <xdr:sp macro="" textlink="">
      <xdr:nvSpPr>
        <xdr:cNvPr id="367" name="n_1aveValue【保健センター・保健所】&#10;有形固定資産減価償却率"/>
        <xdr:cNvSpPr txBox="1"/>
      </xdr:nvSpPr>
      <xdr:spPr>
        <a:xfrm>
          <a:off x="13437244" y="980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368" name="n_2aveValue【保健センター・保健所】&#10;有形固定資産減価償却率"/>
        <xdr:cNvSpPr txBox="1"/>
      </xdr:nvSpPr>
      <xdr:spPr>
        <a:xfrm>
          <a:off x="126752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16708</xdr:rowOff>
    </xdr:from>
    <xdr:ext cx="405111" cy="259045"/>
    <xdr:sp macro="" textlink="">
      <xdr:nvSpPr>
        <xdr:cNvPr id="369" name="n_3aveValue【保健センター・保健所】&#10;有形固定資産減価償却率"/>
        <xdr:cNvSpPr txBox="1"/>
      </xdr:nvSpPr>
      <xdr:spPr>
        <a:xfrm>
          <a:off x="11900544" y="973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150603</xdr:rowOff>
    </xdr:from>
    <xdr:ext cx="405111" cy="259045"/>
    <xdr:sp macro="" textlink="">
      <xdr:nvSpPr>
        <xdr:cNvPr id="370" name="n_4aveValue【保健センター・保健所】&#10;有形固定資産減価償却率"/>
        <xdr:cNvSpPr txBox="1"/>
      </xdr:nvSpPr>
      <xdr:spPr>
        <a:xfrm>
          <a:off x="11102984" y="970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33762</xdr:rowOff>
    </xdr:from>
    <xdr:ext cx="405111" cy="259045"/>
    <xdr:sp macro="" textlink="">
      <xdr:nvSpPr>
        <xdr:cNvPr id="371" name="n_1mainValue【保健センター・保健所】&#10;有形固定資産減価償却率"/>
        <xdr:cNvSpPr txBox="1"/>
      </xdr:nvSpPr>
      <xdr:spPr>
        <a:xfrm>
          <a:off x="13437244" y="10259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xdr:rowOff>
    </xdr:from>
    <xdr:ext cx="405111" cy="259045"/>
    <xdr:sp macro="" textlink="">
      <xdr:nvSpPr>
        <xdr:cNvPr id="372" name="n_2mainValue【保健センター・保健所】&#10;有形固定資産減価償却率"/>
        <xdr:cNvSpPr txBox="1"/>
      </xdr:nvSpPr>
      <xdr:spPr>
        <a:xfrm>
          <a:off x="12675244" y="10227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139899</xdr:rowOff>
    </xdr:from>
    <xdr:ext cx="405111" cy="259045"/>
    <xdr:sp macro="" textlink="">
      <xdr:nvSpPr>
        <xdr:cNvPr id="373" name="n_3mainValue【保健センター・保健所】&#10;有形固定資産減価償却率"/>
        <xdr:cNvSpPr txBox="1"/>
      </xdr:nvSpPr>
      <xdr:spPr>
        <a:xfrm>
          <a:off x="119005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107242</xdr:rowOff>
    </xdr:from>
    <xdr:ext cx="405111" cy="259045"/>
    <xdr:sp macro="" textlink="">
      <xdr:nvSpPr>
        <xdr:cNvPr id="374" name="n_4mainValue【保健センター・保健所】&#10;有形固定資産減価償却率"/>
        <xdr:cNvSpPr txBox="1"/>
      </xdr:nvSpPr>
      <xdr:spPr>
        <a:xfrm>
          <a:off x="1110298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5" name="正方形/長方形 37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6" name="正方形/長方形 37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7" name="正方形/長方形 37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8" name="正方形/長方形 37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9" name="正方形/長方形 37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0" name="正方形/長方形 37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1" name="正方形/長方形 38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2" name="正方形/長方形 38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3" name="テキスト ボックス 38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4" name="直線コネクタ 38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85" name="直線コネクタ 384"/>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6" name="テキスト ボックス 385"/>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7" name="直線コネクタ 386"/>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8" name="テキスト ボックス 387"/>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9" name="直線コネクタ 388"/>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90" name="テキスト ボックス 389"/>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91" name="直線コネクタ 390"/>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92" name="テキスト ボックス 391"/>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3" name="直線コネクタ 392"/>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4" name="テキスト ボックス 393"/>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5"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112014</xdr:rowOff>
    </xdr:from>
    <xdr:to>
      <xdr:col>116</xdr:col>
      <xdr:colOff>62864</xdr:colOff>
      <xdr:row>63</xdr:row>
      <xdr:rowOff>64008</xdr:rowOff>
    </xdr:to>
    <xdr:cxnSp macro="">
      <xdr:nvCxnSpPr>
        <xdr:cNvPr id="396" name="直線コネクタ 395"/>
        <xdr:cNvCxnSpPr/>
      </xdr:nvCxnSpPr>
      <xdr:spPr>
        <a:xfrm flipV="1">
          <a:off x="19509104" y="9332214"/>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67835</xdr:rowOff>
    </xdr:from>
    <xdr:ext cx="469744" cy="259045"/>
    <xdr:sp macro="" textlink="">
      <xdr:nvSpPr>
        <xdr:cNvPr id="397" name="【保健センター・保健所】&#10;一人当たり面積最小値テキスト"/>
        <xdr:cNvSpPr txBox="1"/>
      </xdr:nvSpPr>
      <xdr:spPr>
        <a:xfrm>
          <a:off x="19547840" y="1062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64008</xdr:rowOff>
    </xdr:from>
    <xdr:to>
      <xdr:col>116</xdr:col>
      <xdr:colOff>152400</xdr:colOff>
      <xdr:row>63</xdr:row>
      <xdr:rowOff>64008</xdr:rowOff>
    </xdr:to>
    <xdr:cxnSp macro="">
      <xdr:nvCxnSpPr>
        <xdr:cNvPr id="398" name="直線コネクタ 397"/>
        <xdr:cNvCxnSpPr/>
      </xdr:nvCxnSpPr>
      <xdr:spPr>
        <a:xfrm>
          <a:off x="19443700" y="106253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58691</xdr:rowOff>
    </xdr:from>
    <xdr:ext cx="469744" cy="259045"/>
    <xdr:sp macro="" textlink="">
      <xdr:nvSpPr>
        <xdr:cNvPr id="399" name="【保健センター・保健所】&#10;一人当たり面積最大値テキスト"/>
        <xdr:cNvSpPr txBox="1"/>
      </xdr:nvSpPr>
      <xdr:spPr>
        <a:xfrm>
          <a:off x="19547840" y="911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112014</xdr:rowOff>
    </xdr:from>
    <xdr:to>
      <xdr:col>116</xdr:col>
      <xdr:colOff>152400</xdr:colOff>
      <xdr:row>55</xdr:row>
      <xdr:rowOff>112014</xdr:rowOff>
    </xdr:to>
    <xdr:cxnSp macro="">
      <xdr:nvCxnSpPr>
        <xdr:cNvPr id="400" name="直線コネクタ 399"/>
        <xdr:cNvCxnSpPr/>
      </xdr:nvCxnSpPr>
      <xdr:spPr>
        <a:xfrm>
          <a:off x="19443700" y="93322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401" name="【保健センター・保健所】&#10;一人当たり面積平均値テキスト"/>
        <xdr:cNvSpPr txBox="1"/>
      </xdr:nvSpPr>
      <xdr:spPr>
        <a:xfrm>
          <a:off x="19547840" y="10174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402" name="フローチャート: 判断 401"/>
        <xdr:cNvSpPr/>
      </xdr:nvSpPr>
      <xdr:spPr>
        <a:xfrm>
          <a:off x="19458940" y="103192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58928</xdr:rowOff>
    </xdr:from>
    <xdr:to>
      <xdr:col>112</xdr:col>
      <xdr:colOff>38100</xdr:colOff>
      <xdr:row>61</xdr:row>
      <xdr:rowOff>160528</xdr:rowOff>
    </xdr:to>
    <xdr:sp macro="" textlink="">
      <xdr:nvSpPr>
        <xdr:cNvPr id="403" name="フローチャート: 判断 402"/>
        <xdr:cNvSpPr/>
      </xdr:nvSpPr>
      <xdr:spPr>
        <a:xfrm>
          <a:off x="18735040" y="102849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33782</xdr:rowOff>
    </xdr:from>
    <xdr:to>
      <xdr:col>107</xdr:col>
      <xdr:colOff>101600</xdr:colOff>
      <xdr:row>61</xdr:row>
      <xdr:rowOff>135382</xdr:rowOff>
    </xdr:to>
    <xdr:sp macro="" textlink="">
      <xdr:nvSpPr>
        <xdr:cNvPr id="404" name="フローチャート: 判断 403"/>
        <xdr:cNvSpPr/>
      </xdr:nvSpPr>
      <xdr:spPr>
        <a:xfrm>
          <a:off x="17937480" y="102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24638</xdr:rowOff>
    </xdr:from>
    <xdr:to>
      <xdr:col>102</xdr:col>
      <xdr:colOff>165100</xdr:colOff>
      <xdr:row>61</xdr:row>
      <xdr:rowOff>126238</xdr:rowOff>
    </xdr:to>
    <xdr:sp macro="" textlink="">
      <xdr:nvSpPr>
        <xdr:cNvPr id="405" name="フローチャート: 判断 404"/>
        <xdr:cNvSpPr/>
      </xdr:nvSpPr>
      <xdr:spPr>
        <a:xfrm>
          <a:off x="17162780" y="1025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26924</xdr:rowOff>
    </xdr:from>
    <xdr:to>
      <xdr:col>98</xdr:col>
      <xdr:colOff>38100</xdr:colOff>
      <xdr:row>61</xdr:row>
      <xdr:rowOff>128524</xdr:rowOff>
    </xdr:to>
    <xdr:sp macro="" textlink="">
      <xdr:nvSpPr>
        <xdr:cNvPr id="406" name="フローチャート: 判断 405"/>
        <xdr:cNvSpPr/>
      </xdr:nvSpPr>
      <xdr:spPr>
        <a:xfrm>
          <a:off x="16388080" y="102529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7" name="テキスト ボックス 406"/>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8" name="テキスト ボックス 407"/>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9" name="テキスト ボックス 408"/>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0" name="テキスト ボックス 409"/>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1" name="テキスト ボックス 410"/>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412" name="楕円 411"/>
        <xdr:cNvSpPr/>
      </xdr:nvSpPr>
      <xdr:spPr>
        <a:xfrm>
          <a:off x="19458940" y="10548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69867</xdr:rowOff>
    </xdr:from>
    <xdr:ext cx="469744" cy="259045"/>
    <xdr:sp macro="" textlink="">
      <xdr:nvSpPr>
        <xdr:cNvPr id="413" name="【保健センター・保健所】&#10;一人当たり面積該当値テキスト"/>
        <xdr:cNvSpPr txBox="1"/>
      </xdr:nvSpPr>
      <xdr:spPr>
        <a:xfrm>
          <a:off x="19547840" y="1046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157226</xdr:rowOff>
    </xdr:from>
    <xdr:to>
      <xdr:col>112</xdr:col>
      <xdr:colOff>38100</xdr:colOff>
      <xdr:row>63</xdr:row>
      <xdr:rowOff>87376</xdr:rowOff>
    </xdr:to>
    <xdr:sp macro="" textlink="">
      <xdr:nvSpPr>
        <xdr:cNvPr id="414" name="楕円 413"/>
        <xdr:cNvSpPr/>
      </xdr:nvSpPr>
      <xdr:spPr>
        <a:xfrm>
          <a:off x="18735040" y="105509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36576</xdr:rowOff>
    </xdr:to>
    <xdr:cxnSp macro="">
      <xdr:nvCxnSpPr>
        <xdr:cNvPr id="415" name="直線コネクタ 414"/>
        <xdr:cNvCxnSpPr/>
      </xdr:nvCxnSpPr>
      <xdr:spPr>
        <a:xfrm flipV="1">
          <a:off x="18778220" y="10595610"/>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159512</xdr:rowOff>
    </xdr:from>
    <xdr:to>
      <xdr:col>107</xdr:col>
      <xdr:colOff>101600</xdr:colOff>
      <xdr:row>63</xdr:row>
      <xdr:rowOff>89662</xdr:rowOff>
    </xdr:to>
    <xdr:sp macro="" textlink="">
      <xdr:nvSpPr>
        <xdr:cNvPr id="416" name="楕円 415"/>
        <xdr:cNvSpPr/>
      </xdr:nvSpPr>
      <xdr:spPr>
        <a:xfrm>
          <a:off x="17937480" y="105531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36576</xdr:rowOff>
    </xdr:from>
    <xdr:to>
      <xdr:col>111</xdr:col>
      <xdr:colOff>177800</xdr:colOff>
      <xdr:row>63</xdr:row>
      <xdr:rowOff>38862</xdr:rowOff>
    </xdr:to>
    <xdr:cxnSp macro="">
      <xdr:nvCxnSpPr>
        <xdr:cNvPr id="417" name="直線コネクタ 416"/>
        <xdr:cNvCxnSpPr/>
      </xdr:nvCxnSpPr>
      <xdr:spPr>
        <a:xfrm flipV="1">
          <a:off x="17988280" y="10597896"/>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159512</xdr:rowOff>
    </xdr:from>
    <xdr:to>
      <xdr:col>102</xdr:col>
      <xdr:colOff>165100</xdr:colOff>
      <xdr:row>63</xdr:row>
      <xdr:rowOff>89662</xdr:rowOff>
    </xdr:to>
    <xdr:sp macro="" textlink="">
      <xdr:nvSpPr>
        <xdr:cNvPr id="418" name="楕円 417"/>
        <xdr:cNvSpPr/>
      </xdr:nvSpPr>
      <xdr:spPr>
        <a:xfrm>
          <a:off x="17162780" y="105531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38862</xdr:rowOff>
    </xdr:from>
    <xdr:to>
      <xdr:col>107</xdr:col>
      <xdr:colOff>50800</xdr:colOff>
      <xdr:row>63</xdr:row>
      <xdr:rowOff>38862</xdr:rowOff>
    </xdr:to>
    <xdr:cxnSp macro="">
      <xdr:nvCxnSpPr>
        <xdr:cNvPr id="419" name="直線コネクタ 418"/>
        <xdr:cNvCxnSpPr/>
      </xdr:nvCxnSpPr>
      <xdr:spPr>
        <a:xfrm>
          <a:off x="17213580" y="1060018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159512</xdr:rowOff>
    </xdr:from>
    <xdr:to>
      <xdr:col>98</xdr:col>
      <xdr:colOff>38100</xdr:colOff>
      <xdr:row>63</xdr:row>
      <xdr:rowOff>89662</xdr:rowOff>
    </xdr:to>
    <xdr:sp macro="" textlink="">
      <xdr:nvSpPr>
        <xdr:cNvPr id="420" name="楕円 419"/>
        <xdr:cNvSpPr/>
      </xdr:nvSpPr>
      <xdr:spPr>
        <a:xfrm>
          <a:off x="16388080" y="105531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38862</xdr:rowOff>
    </xdr:from>
    <xdr:to>
      <xdr:col>102</xdr:col>
      <xdr:colOff>114300</xdr:colOff>
      <xdr:row>63</xdr:row>
      <xdr:rowOff>38862</xdr:rowOff>
    </xdr:to>
    <xdr:cxnSp macro="">
      <xdr:nvCxnSpPr>
        <xdr:cNvPr id="421" name="直線コネクタ 420"/>
        <xdr:cNvCxnSpPr/>
      </xdr:nvCxnSpPr>
      <xdr:spPr>
        <a:xfrm>
          <a:off x="16431260" y="1060018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5605</xdr:rowOff>
    </xdr:from>
    <xdr:ext cx="469744" cy="259045"/>
    <xdr:sp macro="" textlink="">
      <xdr:nvSpPr>
        <xdr:cNvPr id="422" name="n_1aveValue【保健センター・保健所】&#10;一人当たり面積"/>
        <xdr:cNvSpPr txBox="1"/>
      </xdr:nvSpPr>
      <xdr:spPr>
        <a:xfrm>
          <a:off x="18561127" y="1006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151909</xdr:rowOff>
    </xdr:from>
    <xdr:ext cx="469744" cy="259045"/>
    <xdr:sp macro="" textlink="">
      <xdr:nvSpPr>
        <xdr:cNvPr id="423" name="n_2aveValue【保健センター・保健所】&#10;一人当たり面積"/>
        <xdr:cNvSpPr txBox="1"/>
      </xdr:nvSpPr>
      <xdr:spPr>
        <a:xfrm>
          <a:off x="17776267" y="1004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142765</xdr:rowOff>
    </xdr:from>
    <xdr:ext cx="469744" cy="259045"/>
    <xdr:sp macro="" textlink="">
      <xdr:nvSpPr>
        <xdr:cNvPr id="424" name="n_3aveValue【保健センター・保健所】&#10;一人当たり面積"/>
        <xdr:cNvSpPr txBox="1"/>
      </xdr:nvSpPr>
      <xdr:spPr>
        <a:xfrm>
          <a:off x="17001567" y="1003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145051</xdr:rowOff>
    </xdr:from>
    <xdr:ext cx="469744" cy="259045"/>
    <xdr:sp macro="" textlink="">
      <xdr:nvSpPr>
        <xdr:cNvPr id="425" name="n_4aveValue【保健センター・保健所】&#10;一人当たり面積"/>
        <xdr:cNvSpPr txBox="1"/>
      </xdr:nvSpPr>
      <xdr:spPr>
        <a:xfrm>
          <a:off x="16226867" y="1003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78503</xdr:rowOff>
    </xdr:from>
    <xdr:ext cx="469744" cy="259045"/>
    <xdr:sp macro="" textlink="">
      <xdr:nvSpPr>
        <xdr:cNvPr id="426" name="n_1mainValue【保健センター・保健所】&#10;一人当たり面積"/>
        <xdr:cNvSpPr txBox="1"/>
      </xdr:nvSpPr>
      <xdr:spPr>
        <a:xfrm>
          <a:off x="18561127"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80789</xdr:rowOff>
    </xdr:from>
    <xdr:ext cx="469744" cy="259045"/>
    <xdr:sp macro="" textlink="">
      <xdr:nvSpPr>
        <xdr:cNvPr id="427" name="n_2mainValue【保健センター・保健所】&#10;一人当たり面積"/>
        <xdr:cNvSpPr txBox="1"/>
      </xdr:nvSpPr>
      <xdr:spPr>
        <a:xfrm>
          <a:off x="17776267" y="1064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80789</xdr:rowOff>
    </xdr:from>
    <xdr:ext cx="469744" cy="259045"/>
    <xdr:sp macro="" textlink="">
      <xdr:nvSpPr>
        <xdr:cNvPr id="428" name="n_3mainValue【保健センター・保健所】&#10;一人当たり面積"/>
        <xdr:cNvSpPr txBox="1"/>
      </xdr:nvSpPr>
      <xdr:spPr>
        <a:xfrm>
          <a:off x="17001567" y="1064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80789</xdr:rowOff>
    </xdr:from>
    <xdr:ext cx="469744" cy="259045"/>
    <xdr:sp macro="" textlink="">
      <xdr:nvSpPr>
        <xdr:cNvPr id="429" name="n_4mainValue【保健センター・保健所】&#10;一人当たり面積"/>
        <xdr:cNvSpPr txBox="1"/>
      </xdr:nvSpPr>
      <xdr:spPr>
        <a:xfrm>
          <a:off x="16226867" y="1064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0" name="正方形/長方形 429"/>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1" name="正方形/長方形 430"/>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2" name="正方形/長方形 431"/>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3" name="正方形/長方形 432"/>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4" name="正方形/長方形 433"/>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5" name="正方形/長方形 434"/>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6" name="正方形/長方形 435"/>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7" name="正方形/長方形 436"/>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8" name="テキスト ボックス 437"/>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9" name="直線コネクタ 438"/>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40" name="テキスト ボックス 439"/>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41" name="直線コネクタ 440"/>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42" name="テキスト ボックス 441"/>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3" name="直線コネクタ 442"/>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4" name="テキスト ボックス 443"/>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5" name="直線コネクタ 444"/>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6" name="テキスト ボックス 445"/>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7" name="直線コネクタ 446"/>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8" name="テキスト ボックス 447"/>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9" name="直線コネクタ 448"/>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50" name="テキスト ボックス 449"/>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1" name="直線コネクタ 450"/>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52" name="テキスト ボックス 451"/>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3"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64770</xdr:rowOff>
    </xdr:to>
    <xdr:cxnSp macro="">
      <xdr:nvCxnSpPr>
        <xdr:cNvPr id="454" name="直線コネクタ 453"/>
        <xdr:cNvCxnSpPr/>
      </xdr:nvCxnSpPr>
      <xdr:spPr>
        <a:xfrm flipV="1">
          <a:off x="14375764" y="12952094"/>
          <a:ext cx="0" cy="1529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68597</xdr:rowOff>
    </xdr:from>
    <xdr:ext cx="405111" cy="259045"/>
    <xdr:sp macro="" textlink="">
      <xdr:nvSpPr>
        <xdr:cNvPr id="455" name="【消防施設】&#10;有形固定資産減価償却率最小値テキスト"/>
        <xdr:cNvSpPr txBox="1"/>
      </xdr:nvSpPr>
      <xdr:spPr>
        <a:xfrm>
          <a:off x="14414500" y="1448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64770</xdr:rowOff>
    </xdr:from>
    <xdr:to>
      <xdr:col>86</xdr:col>
      <xdr:colOff>25400</xdr:colOff>
      <xdr:row>86</xdr:row>
      <xdr:rowOff>64770</xdr:rowOff>
    </xdr:to>
    <xdr:cxnSp macro="">
      <xdr:nvCxnSpPr>
        <xdr:cNvPr id="456" name="直線コネクタ 455"/>
        <xdr:cNvCxnSpPr/>
      </xdr:nvCxnSpPr>
      <xdr:spPr>
        <a:xfrm>
          <a:off x="14287500" y="1448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457" name="【消防施設】&#10;有形固定資産減価償却率最大値テキスト"/>
        <xdr:cNvSpPr txBox="1"/>
      </xdr:nvSpPr>
      <xdr:spPr>
        <a:xfrm>
          <a:off x="14414500" y="12734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458" name="直線コネクタ 457"/>
        <xdr:cNvCxnSpPr/>
      </xdr:nvCxnSpPr>
      <xdr:spPr>
        <a:xfrm>
          <a:off x="14287500" y="129520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459" name="【消防施設】&#10;有形固定資産減価償却率平均値テキスト"/>
        <xdr:cNvSpPr txBox="1"/>
      </xdr:nvSpPr>
      <xdr:spPr>
        <a:xfrm>
          <a:off x="14414500" y="13780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460" name="フローチャート: 判断 459"/>
        <xdr:cNvSpPr/>
      </xdr:nvSpPr>
      <xdr:spPr>
        <a:xfrm>
          <a:off x="14325600" y="1380236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461" name="フローチャート: 判断 460"/>
        <xdr:cNvSpPr/>
      </xdr:nvSpPr>
      <xdr:spPr>
        <a:xfrm>
          <a:off x="13578840" y="1376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462" name="フローチャート: 判断 461"/>
        <xdr:cNvSpPr/>
      </xdr:nvSpPr>
      <xdr:spPr>
        <a:xfrm>
          <a:off x="12804140" y="1386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463" name="フローチャート: 判断 462"/>
        <xdr:cNvSpPr/>
      </xdr:nvSpPr>
      <xdr:spPr>
        <a:xfrm>
          <a:off x="12029440" y="13749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84455</xdr:rowOff>
    </xdr:from>
    <xdr:to>
      <xdr:col>67</xdr:col>
      <xdr:colOff>101600</xdr:colOff>
      <xdr:row>83</xdr:row>
      <xdr:rowOff>14605</xdr:rowOff>
    </xdr:to>
    <xdr:sp macro="" textlink="">
      <xdr:nvSpPr>
        <xdr:cNvPr id="464" name="フローチャート: 判断 463"/>
        <xdr:cNvSpPr/>
      </xdr:nvSpPr>
      <xdr:spPr>
        <a:xfrm>
          <a:off x="11231880" y="13830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5" name="テキスト ボックス 464"/>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6" name="テキスト ボックス 465"/>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7" name="テキスト ボックス 466"/>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8" name="テキスト ボックス 467"/>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9" name="テキスト ボックス 468"/>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470" name="楕円 469"/>
        <xdr:cNvSpPr/>
      </xdr:nvSpPr>
      <xdr:spPr>
        <a:xfrm>
          <a:off x="14325600" y="136728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116857</xdr:rowOff>
    </xdr:from>
    <xdr:ext cx="405111" cy="259045"/>
    <xdr:sp macro="" textlink="">
      <xdr:nvSpPr>
        <xdr:cNvPr id="471" name="【消防施設】&#10;有形固定資産減価償却率該当値テキスト"/>
        <xdr:cNvSpPr txBox="1"/>
      </xdr:nvSpPr>
      <xdr:spPr>
        <a:xfrm>
          <a:off x="14414500"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143511</xdr:rowOff>
    </xdr:from>
    <xdr:to>
      <xdr:col>81</xdr:col>
      <xdr:colOff>101600</xdr:colOff>
      <xdr:row>82</xdr:row>
      <xdr:rowOff>73661</xdr:rowOff>
    </xdr:to>
    <xdr:sp macro="" textlink="">
      <xdr:nvSpPr>
        <xdr:cNvPr id="472" name="楕円 471"/>
        <xdr:cNvSpPr/>
      </xdr:nvSpPr>
      <xdr:spPr>
        <a:xfrm>
          <a:off x="13578840" y="137223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144780</xdr:rowOff>
    </xdr:from>
    <xdr:to>
      <xdr:col>85</xdr:col>
      <xdr:colOff>127000</xdr:colOff>
      <xdr:row>82</xdr:row>
      <xdr:rowOff>22861</xdr:rowOff>
    </xdr:to>
    <xdr:cxnSp macro="">
      <xdr:nvCxnSpPr>
        <xdr:cNvPr id="473" name="直線コネクタ 472"/>
        <xdr:cNvCxnSpPr/>
      </xdr:nvCxnSpPr>
      <xdr:spPr>
        <a:xfrm flipV="1">
          <a:off x="13629640" y="13723620"/>
          <a:ext cx="74676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99695</xdr:rowOff>
    </xdr:from>
    <xdr:to>
      <xdr:col>76</xdr:col>
      <xdr:colOff>165100</xdr:colOff>
      <xdr:row>82</xdr:row>
      <xdr:rowOff>29845</xdr:rowOff>
    </xdr:to>
    <xdr:sp macro="" textlink="">
      <xdr:nvSpPr>
        <xdr:cNvPr id="474" name="楕円 473"/>
        <xdr:cNvSpPr/>
      </xdr:nvSpPr>
      <xdr:spPr>
        <a:xfrm>
          <a:off x="12804140" y="13678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150495</xdr:rowOff>
    </xdr:from>
    <xdr:to>
      <xdr:col>81</xdr:col>
      <xdr:colOff>50800</xdr:colOff>
      <xdr:row>82</xdr:row>
      <xdr:rowOff>22861</xdr:rowOff>
    </xdr:to>
    <xdr:cxnSp macro="">
      <xdr:nvCxnSpPr>
        <xdr:cNvPr id="475" name="直線コネクタ 474"/>
        <xdr:cNvCxnSpPr/>
      </xdr:nvCxnSpPr>
      <xdr:spPr>
        <a:xfrm>
          <a:off x="12854940" y="13729335"/>
          <a:ext cx="7747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33020</xdr:rowOff>
    </xdr:from>
    <xdr:to>
      <xdr:col>72</xdr:col>
      <xdr:colOff>38100</xdr:colOff>
      <xdr:row>82</xdr:row>
      <xdr:rowOff>134620</xdr:rowOff>
    </xdr:to>
    <xdr:sp macro="" textlink="">
      <xdr:nvSpPr>
        <xdr:cNvPr id="476" name="楕円 475"/>
        <xdr:cNvSpPr/>
      </xdr:nvSpPr>
      <xdr:spPr>
        <a:xfrm>
          <a:off x="12029440" y="137795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150495</xdr:rowOff>
    </xdr:from>
    <xdr:to>
      <xdr:col>76</xdr:col>
      <xdr:colOff>114300</xdr:colOff>
      <xdr:row>82</xdr:row>
      <xdr:rowOff>83820</xdr:rowOff>
    </xdr:to>
    <xdr:cxnSp macro="">
      <xdr:nvCxnSpPr>
        <xdr:cNvPr id="477" name="直線コネクタ 476"/>
        <xdr:cNvCxnSpPr/>
      </xdr:nvCxnSpPr>
      <xdr:spPr>
        <a:xfrm flipV="1">
          <a:off x="12072620" y="13729335"/>
          <a:ext cx="78232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29211</xdr:rowOff>
    </xdr:from>
    <xdr:to>
      <xdr:col>67</xdr:col>
      <xdr:colOff>101600</xdr:colOff>
      <xdr:row>82</xdr:row>
      <xdr:rowOff>130811</xdr:rowOff>
    </xdr:to>
    <xdr:sp macro="" textlink="">
      <xdr:nvSpPr>
        <xdr:cNvPr id="478" name="楕円 477"/>
        <xdr:cNvSpPr/>
      </xdr:nvSpPr>
      <xdr:spPr>
        <a:xfrm>
          <a:off x="11231880" y="1377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80011</xdr:rowOff>
    </xdr:from>
    <xdr:to>
      <xdr:col>71</xdr:col>
      <xdr:colOff>177800</xdr:colOff>
      <xdr:row>82</xdr:row>
      <xdr:rowOff>83820</xdr:rowOff>
    </xdr:to>
    <xdr:cxnSp macro="">
      <xdr:nvCxnSpPr>
        <xdr:cNvPr id="479" name="直線コネクタ 478"/>
        <xdr:cNvCxnSpPr/>
      </xdr:nvCxnSpPr>
      <xdr:spPr>
        <a:xfrm>
          <a:off x="11282680" y="13826491"/>
          <a:ext cx="78994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112413</xdr:rowOff>
    </xdr:from>
    <xdr:ext cx="405111" cy="259045"/>
    <xdr:sp macro="" textlink="">
      <xdr:nvSpPr>
        <xdr:cNvPr id="480" name="n_1aveValue【消防施設】&#10;有形固定資産減価償却率"/>
        <xdr:cNvSpPr txBox="1"/>
      </xdr:nvSpPr>
      <xdr:spPr>
        <a:xfrm>
          <a:off x="13437244" y="1385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41927</xdr:rowOff>
    </xdr:from>
    <xdr:ext cx="405111" cy="259045"/>
    <xdr:sp macro="" textlink="">
      <xdr:nvSpPr>
        <xdr:cNvPr id="481" name="n_2aveValue【消防施設】&#10;有形固定資産減価償却率"/>
        <xdr:cNvSpPr txBox="1"/>
      </xdr:nvSpPr>
      <xdr:spPr>
        <a:xfrm>
          <a:off x="126752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116857</xdr:rowOff>
    </xdr:from>
    <xdr:ext cx="405111" cy="259045"/>
    <xdr:sp macro="" textlink="">
      <xdr:nvSpPr>
        <xdr:cNvPr id="482" name="n_3aveValue【消防施設】&#10;有形固定資産減価償却率"/>
        <xdr:cNvSpPr txBox="1"/>
      </xdr:nvSpPr>
      <xdr:spPr>
        <a:xfrm>
          <a:off x="119005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5732</xdr:rowOff>
    </xdr:from>
    <xdr:ext cx="405111" cy="259045"/>
    <xdr:sp macro="" textlink="">
      <xdr:nvSpPr>
        <xdr:cNvPr id="483" name="n_4aveValue【消防施設】&#10;有形固定資産減価償却率"/>
        <xdr:cNvSpPr txBox="1"/>
      </xdr:nvSpPr>
      <xdr:spPr>
        <a:xfrm>
          <a:off x="11102984" y="1391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90188</xdr:rowOff>
    </xdr:from>
    <xdr:ext cx="405111" cy="259045"/>
    <xdr:sp macro="" textlink="">
      <xdr:nvSpPr>
        <xdr:cNvPr id="484" name="n_1mainValue【消防施設】&#10;有形固定資産減価償却率"/>
        <xdr:cNvSpPr txBox="1"/>
      </xdr:nvSpPr>
      <xdr:spPr>
        <a:xfrm>
          <a:off x="134372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46372</xdr:rowOff>
    </xdr:from>
    <xdr:ext cx="405111" cy="259045"/>
    <xdr:sp macro="" textlink="">
      <xdr:nvSpPr>
        <xdr:cNvPr id="485" name="n_2mainValue【消防施設】&#10;有形固定資産減価償却率"/>
        <xdr:cNvSpPr txBox="1"/>
      </xdr:nvSpPr>
      <xdr:spPr>
        <a:xfrm>
          <a:off x="12675244" y="1345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125747</xdr:rowOff>
    </xdr:from>
    <xdr:ext cx="405111" cy="259045"/>
    <xdr:sp macro="" textlink="">
      <xdr:nvSpPr>
        <xdr:cNvPr id="486" name="n_3mainValue【消防施設】&#10;有形固定資産減価償却率"/>
        <xdr:cNvSpPr txBox="1"/>
      </xdr:nvSpPr>
      <xdr:spPr>
        <a:xfrm>
          <a:off x="11900544" y="1387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147338</xdr:rowOff>
    </xdr:from>
    <xdr:ext cx="405111" cy="259045"/>
    <xdr:sp macro="" textlink="">
      <xdr:nvSpPr>
        <xdr:cNvPr id="487" name="n_4mainValue【消防施設】&#10;有形固定資産減価償却率"/>
        <xdr:cNvSpPr txBox="1"/>
      </xdr:nvSpPr>
      <xdr:spPr>
        <a:xfrm>
          <a:off x="1110298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8" name="正方形/長方形 487"/>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9" name="正方形/長方形 488"/>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0" name="正方形/長方形 489"/>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1" name="正方形/長方形 490"/>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2" name="正方形/長方形 491"/>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3" name="正方形/長方形 492"/>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4" name="正方形/長方形 493"/>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5" name="正方形/長方形 494"/>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6" name="テキスト ボックス 495"/>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7" name="直線コネクタ 496"/>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8" name="直線コネクタ 497"/>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9" name="テキスト ボックス 498"/>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0" name="直線コネクタ 499"/>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1" name="テキスト ボックス 500"/>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2" name="直線コネクタ 501"/>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3" name="テキスト ボックス 502"/>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4" name="直線コネクタ 503"/>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5" name="テキスト ボックス 504"/>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6" name="直線コネクタ 505"/>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7" name="テキスト ボックス 506"/>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8"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26212</xdr:rowOff>
    </xdr:to>
    <xdr:cxnSp macro="">
      <xdr:nvCxnSpPr>
        <xdr:cNvPr id="509" name="直線コネクタ 508"/>
        <xdr:cNvCxnSpPr/>
      </xdr:nvCxnSpPr>
      <xdr:spPr>
        <a:xfrm flipV="1">
          <a:off x="19509104" y="13171170"/>
          <a:ext cx="0" cy="1272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30039</xdr:rowOff>
    </xdr:from>
    <xdr:ext cx="469744" cy="259045"/>
    <xdr:sp macro="" textlink="">
      <xdr:nvSpPr>
        <xdr:cNvPr id="510" name="【消防施設】&#10;一人当たり面積最小値テキスト"/>
        <xdr:cNvSpPr txBox="1"/>
      </xdr:nvSpPr>
      <xdr:spPr>
        <a:xfrm>
          <a:off x="19547840" y="1444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26212</xdr:rowOff>
    </xdr:from>
    <xdr:to>
      <xdr:col>116</xdr:col>
      <xdr:colOff>152400</xdr:colOff>
      <xdr:row>86</xdr:row>
      <xdr:rowOff>26212</xdr:rowOff>
    </xdr:to>
    <xdr:cxnSp macro="">
      <xdr:nvCxnSpPr>
        <xdr:cNvPr id="511" name="直線コネクタ 510"/>
        <xdr:cNvCxnSpPr/>
      </xdr:nvCxnSpPr>
      <xdr:spPr>
        <a:xfrm>
          <a:off x="19443700" y="144432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512" name="【消防施設】&#10;一人当たり面積最大値テキスト"/>
        <xdr:cNvSpPr txBox="1"/>
      </xdr:nvSpPr>
      <xdr:spPr>
        <a:xfrm>
          <a:off x="19547840" y="1295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513" name="直線コネクタ 512"/>
        <xdr:cNvCxnSpPr/>
      </xdr:nvCxnSpPr>
      <xdr:spPr>
        <a:xfrm>
          <a:off x="19443700" y="1317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80129</xdr:rowOff>
    </xdr:from>
    <xdr:ext cx="469744" cy="259045"/>
    <xdr:sp macro="" textlink="">
      <xdr:nvSpPr>
        <xdr:cNvPr id="514" name="【消防施設】&#10;一人当たり面積平均値テキスト"/>
        <xdr:cNvSpPr txBox="1"/>
      </xdr:nvSpPr>
      <xdr:spPr>
        <a:xfrm>
          <a:off x="19547840" y="1416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57252</xdr:rowOff>
    </xdr:from>
    <xdr:to>
      <xdr:col>116</xdr:col>
      <xdr:colOff>114300</xdr:colOff>
      <xdr:row>85</xdr:row>
      <xdr:rowOff>158852</xdr:rowOff>
    </xdr:to>
    <xdr:sp macro="" textlink="">
      <xdr:nvSpPr>
        <xdr:cNvPr id="515" name="フローチャート: 判断 514"/>
        <xdr:cNvSpPr/>
      </xdr:nvSpPr>
      <xdr:spPr>
        <a:xfrm>
          <a:off x="19458940" y="1430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51308</xdr:rowOff>
    </xdr:from>
    <xdr:to>
      <xdr:col>112</xdr:col>
      <xdr:colOff>38100</xdr:colOff>
      <xdr:row>85</xdr:row>
      <xdr:rowOff>152908</xdr:rowOff>
    </xdr:to>
    <xdr:sp macro="" textlink="">
      <xdr:nvSpPr>
        <xdr:cNvPr id="516" name="フローチャート: 判断 515"/>
        <xdr:cNvSpPr/>
      </xdr:nvSpPr>
      <xdr:spPr>
        <a:xfrm>
          <a:off x="18735040" y="143007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54508</xdr:rowOff>
    </xdr:from>
    <xdr:to>
      <xdr:col>107</xdr:col>
      <xdr:colOff>101600</xdr:colOff>
      <xdr:row>85</xdr:row>
      <xdr:rowOff>156108</xdr:rowOff>
    </xdr:to>
    <xdr:sp macro="" textlink="">
      <xdr:nvSpPr>
        <xdr:cNvPr id="517" name="フローチャート: 判断 516"/>
        <xdr:cNvSpPr/>
      </xdr:nvSpPr>
      <xdr:spPr>
        <a:xfrm>
          <a:off x="17937480" y="1430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60909</xdr:rowOff>
    </xdr:from>
    <xdr:to>
      <xdr:col>102</xdr:col>
      <xdr:colOff>165100</xdr:colOff>
      <xdr:row>85</xdr:row>
      <xdr:rowOff>162509</xdr:rowOff>
    </xdr:to>
    <xdr:sp macro="" textlink="">
      <xdr:nvSpPr>
        <xdr:cNvPr id="518" name="フローチャート: 判断 517"/>
        <xdr:cNvSpPr/>
      </xdr:nvSpPr>
      <xdr:spPr>
        <a:xfrm>
          <a:off x="17162780" y="1431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519" name="フローチャート: 判断 518"/>
        <xdr:cNvSpPr/>
      </xdr:nvSpPr>
      <xdr:spPr>
        <a:xfrm>
          <a:off x="16388080" y="143167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0" name="テキスト ボックス 519"/>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1" name="テキスト ボックス 520"/>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2" name="テキスト ボックス 521"/>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3" name="テキスト ボックス 522"/>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4" name="テキスト ボックス 523"/>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130860</xdr:rowOff>
    </xdr:from>
    <xdr:to>
      <xdr:col>116</xdr:col>
      <xdr:colOff>114300</xdr:colOff>
      <xdr:row>86</xdr:row>
      <xdr:rowOff>61010</xdr:rowOff>
    </xdr:to>
    <xdr:sp macro="" textlink="">
      <xdr:nvSpPr>
        <xdr:cNvPr id="525" name="楕円 524"/>
        <xdr:cNvSpPr/>
      </xdr:nvSpPr>
      <xdr:spPr>
        <a:xfrm>
          <a:off x="19458940" y="14380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45787</xdr:rowOff>
    </xdr:from>
    <xdr:ext cx="469744" cy="259045"/>
    <xdr:sp macro="" textlink="">
      <xdr:nvSpPr>
        <xdr:cNvPr id="526" name="【消防施設】&#10;一人当たり面積該当値テキスト"/>
        <xdr:cNvSpPr txBox="1"/>
      </xdr:nvSpPr>
      <xdr:spPr>
        <a:xfrm>
          <a:off x="19547840" y="1429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131318</xdr:rowOff>
    </xdr:from>
    <xdr:to>
      <xdr:col>112</xdr:col>
      <xdr:colOff>38100</xdr:colOff>
      <xdr:row>86</xdr:row>
      <xdr:rowOff>61468</xdr:rowOff>
    </xdr:to>
    <xdr:sp macro="" textlink="">
      <xdr:nvSpPr>
        <xdr:cNvPr id="527" name="楕円 526"/>
        <xdr:cNvSpPr/>
      </xdr:nvSpPr>
      <xdr:spPr>
        <a:xfrm>
          <a:off x="18735040" y="143807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10210</xdr:rowOff>
    </xdr:from>
    <xdr:to>
      <xdr:col>116</xdr:col>
      <xdr:colOff>63500</xdr:colOff>
      <xdr:row>86</xdr:row>
      <xdr:rowOff>10668</xdr:rowOff>
    </xdr:to>
    <xdr:cxnSp macro="">
      <xdr:nvCxnSpPr>
        <xdr:cNvPr id="528" name="直線コネクタ 527"/>
        <xdr:cNvCxnSpPr/>
      </xdr:nvCxnSpPr>
      <xdr:spPr>
        <a:xfrm flipV="1">
          <a:off x="18778220" y="14427250"/>
          <a:ext cx="73152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131318</xdr:rowOff>
    </xdr:from>
    <xdr:to>
      <xdr:col>107</xdr:col>
      <xdr:colOff>101600</xdr:colOff>
      <xdr:row>86</xdr:row>
      <xdr:rowOff>61468</xdr:rowOff>
    </xdr:to>
    <xdr:sp macro="" textlink="">
      <xdr:nvSpPr>
        <xdr:cNvPr id="529" name="楕円 528"/>
        <xdr:cNvSpPr/>
      </xdr:nvSpPr>
      <xdr:spPr>
        <a:xfrm>
          <a:off x="17937480" y="143807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10668</xdr:rowOff>
    </xdr:from>
    <xdr:to>
      <xdr:col>111</xdr:col>
      <xdr:colOff>177800</xdr:colOff>
      <xdr:row>86</xdr:row>
      <xdr:rowOff>10668</xdr:rowOff>
    </xdr:to>
    <xdr:cxnSp macro="">
      <xdr:nvCxnSpPr>
        <xdr:cNvPr id="530" name="直線コネクタ 529"/>
        <xdr:cNvCxnSpPr/>
      </xdr:nvCxnSpPr>
      <xdr:spPr>
        <a:xfrm>
          <a:off x="17988280" y="1442770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132690</xdr:rowOff>
    </xdr:from>
    <xdr:to>
      <xdr:col>102</xdr:col>
      <xdr:colOff>165100</xdr:colOff>
      <xdr:row>86</xdr:row>
      <xdr:rowOff>62840</xdr:rowOff>
    </xdr:to>
    <xdr:sp macro="" textlink="">
      <xdr:nvSpPr>
        <xdr:cNvPr id="531" name="楕円 530"/>
        <xdr:cNvSpPr/>
      </xdr:nvSpPr>
      <xdr:spPr>
        <a:xfrm>
          <a:off x="17162780" y="14382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10668</xdr:rowOff>
    </xdr:from>
    <xdr:to>
      <xdr:col>107</xdr:col>
      <xdr:colOff>50800</xdr:colOff>
      <xdr:row>86</xdr:row>
      <xdr:rowOff>12040</xdr:rowOff>
    </xdr:to>
    <xdr:cxnSp macro="">
      <xdr:nvCxnSpPr>
        <xdr:cNvPr id="532" name="直線コネクタ 531"/>
        <xdr:cNvCxnSpPr/>
      </xdr:nvCxnSpPr>
      <xdr:spPr>
        <a:xfrm flipV="1">
          <a:off x="17213580" y="14427708"/>
          <a:ext cx="7747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132690</xdr:rowOff>
    </xdr:from>
    <xdr:to>
      <xdr:col>98</xdr:col>
      <xdr:colOff>38100</xdr:colOff>
      <xdr:row>86</xdr:row>
      <xdr:rowOff>62840</xdr:rowOff>
    </xdr:to>
    <xdr:sp macro="" textlink="">
      <xdr:nvSpPr>
        <xdr:cNvPr id="533" name="楕円 532"/>
        <xdr:cNvSpPr/>
      </xdr:nvSpPr>
      <xdr:spPr>
        <a:xfrm>
          <a:off x="16388080" y="14382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12040</xdr:rowOff>
    </xdr:from>
    <xdr:to>
      <xdr:col>102</xdr:col>
      <xdr:colOff>114300</xdr:colOff>
      <xdr:row>86</xdr:row>
      <xdr:rowOff>12040</xdr:rowOff>
    </xdr:to>
    <xdr:cxnSp macro="">
      <xdr:nvCxnSpPr>
        <xdr:cNvPr id="534" name="直線コネクタ 533"/>
        <xdr:cNvCxnSpPr/>
      </xdr:nvCxnSpPr>
      <xdr:spPr>
        <a:xfrm>
          <a:off x="16431260" y="144290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169435</xdr:rowOff>
    </xdr:from>
    <xdr:ext cx="469744" cy="259045"/>
    <xdr:sp macro="" textlink="">
      <xdr:nvSpPr>
        <xdr:cNvPr id="535" name="n_1aveValue【消防施設】&#10;一人当たり面積"/>
        <xdr:cNvSpPr txBox="1"/>
      </xdr:nvSpPr>
      <xdr:spPr>
        <a:xfrm>
          <a:off x="18561127" y="1408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1185</xdr:rowOff>
    </xdr:from>
    <xdr:ext cx="469744" cy="259045"/>
    <xdr:sp macro="" textlink="">
      <xdr:nvSpPr>
        <xdr:cNvPr id="536" name="n_2aveValue【消防施設】&#10;一人当たり面積"/>
        <xdr:cNvSpPr txBox="1"/>
      </xdr:nvSpPr>
      <xdr:spPr>
        <a:xfrm>
          <a:off x="17776267" y="1408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7586</xdr:rowOff>
    </xdr:from>
    <xdr:ext cx="469744" cy="259045"/>
    <xdr:sp macro="" textlink="">
      <xdr:nvSpPr>
        <xdr:cNvPr id="537" name="n_3aveValue【消防施設】&#10;一人当たり面積"/>
        <xdr:cNvSpPr txBox="1"/>
      </xdr:nvSpPr>
      <xdr:spPr>
        <a:xfrm>
          <a:off x="17001567" y="1408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13988</xdr:rowOff>
    </xdr:from>
    <xdr:ext cx="469744" cy="259045"/>
    <xdr:sp macro="" textlink="">
      <xdr:nvSpPr>
        <xdr:cNvPr id="538" name="n_4aveValue【消防施設】&#10;一人当たり面積"/>
        <xdr:cNvSpPr txBox="1"/>
      </xdr:nvSpPr>
      <xdr:spPr>
        <a:xfrm>
          <a:off x="16226867" y="1409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52595</xdr:rowOff>
    </xdr:from>
    <xdr:ext cx="469744" cy="259045"/>
    <xdr:sp macro="" textlink="">
      <xdr:nvSpPr>
        <xdr:cNvPr id="539" name="n_1mainValue【消防施設】&#10;一人当たり面積"/>
        <xdr:cNvSpPr txBox="1"/>
      </xdr:nvSpPr>
      <xdr:spPr>
        <a:xfrm>
          <a:off x="18561127" y="1446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52595</xdr:rowOff>
    </xdr:from>
    <xdr:ext cx="469744" cy="259045"/>
    <xdr:sp macro="" textlink="">
      <xdr:nvSpPr>
        <xdr:cNvPr id="540" name="n_2mainValue【消防施設】&#10;一人当たり面積"/>
        <xdr:cNvSpPr txBox="1"/>
      </xdr:nvSpPr>
      <xdr:spPr>
        <a:xfrm>
          <a:off x="17776267" y="1446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53967</xdr:rowOff>
    </xdr:from>
    <xdr:ext cx="469744" cy="259045"/>
    <xdr:sp macro="" textlink="">
      <xdr:nvSpPr>
        <xdr:cNvPr id="541" name="n_3mainValue【消防施設】&#10;一人当たり面積"/>
        <xdr:cNvSpPr txBox="1"/>
      </xdr:nvSpPr>
      <xdr:spPr>
        <a:xfrm>
          <a:off x="17001567" y="144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53967</xdr:rowOff>
    </xdr:from>
    <xdr:ext cx="469744" cy="259045"/>
    <xdr:sp macro="" textlink="">
      <xdr:nvSpPr>
        <xdr:cNvPr id="542" name="n_4mainValue【消防施設】&#10;一人当たり面積"/>
        <xdr:cNvSpPr txBox="1"/>
      </xdr:nvSpPr>
      <xdr:spPr>
        <a:xfrm>
          <a:off x="16226867" y="144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3" name="テキスト ボックス 552"/>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4" name="直線コネクタ 553"/>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5" name="テキスト ボックス 554"/>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6" name="直線コネクタ 555"/>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7" name="テキスト ボックス 556"/>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8" name="直線コネクタ 557"/>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9" name="テキスト ボックス 558"/>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0" name="直線コネクタ 559"/>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1" name="テキスト ボックス 560"/>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2" name="直線コネクタ 561"/>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3" name="テキスト ボックス 562"/>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4" name="直線コネクタ 563"/>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5" name="テキスト ボックス 564"/>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7"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568" name="直線コネクタ 567"/>
        <xdr:cNvCxnSpPr/>
      </xdr:nvCxnSpPr>
      <xdr:spPr>
        <a:xfrm flipV="1">
          <a:off x="14375764" y="16747672"/>
          <a:ext cx="0" cy="1552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569" name="【庁舎】&#10;有形固定資産減価償却率最小値テキスト"/>
        <xdr:cNvSpPr txBox="1"/>
      </xdr:nvSpPr>
      <xdr:spPr>
        <a:xfrm>
          <a:off x="14414500" y="1830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570" name="直線コネクタ 569"/>
        <xdr:cNvCxnSpPr/>
      </xdr:nvCxnSpPr>
      <xdr:spPr>
        <a:xfrm>
          <a:off x="14287500" y="18299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571" name="【庁舎】&#10;有形固定資産減価償却率最大値テキスト"/>
        <xdr:cNvSpPr txBox="1"/>
      </xdr:nvSpPr>
      <xdr:spPr>
        <a:xfrm>
          <a:off x="14414500" y="165267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572" name="直線コネクタ 571"/>
        <xdr:cNvCxnSpPr/>
      </xdr:nvCxnSpPr>
      <xdr:spPr>
        <a:xfrm>
          <a:off x="14287500" y="16747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149514</xdr:rowOff>
    </xdr:from>
    <xdr:ext cx="405111" cy="259045"/>
    <xdr:sp macro="" textlink="">
      <xdr:nvSpPr>
        <xdr:cNvPr id="573" name="【庁舎】&#10;有形固定資産減価償却率平均値テキスト"/>
        <xdr:cNvSpPr txBox="1"/>
      </xdr:nvSpPr>
      <xdr:spPr>
        <a:xfrm>
          <a:off x="14414500" y="17416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574" name="フローチャート: 判断 573"/>
        <xdr:cNvSpPr/>
      </xdr:nvSpPr>
      <xdr:spPr>
        <a:xfrm>
          <a:off x="14325600" y="1756119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575" name="フローチャート: 判断 574"/>
        <xdr:cNvSpPr/>
      </xdr:nvSpPr>
      <xdr:spPr>
        <a:xfrm>
          <a:off x="13578840" y="17562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576" name="フローチャート: 判断 575"/>
        <xdr:cNvSpPr/>
      </xdr:nvSpPr>
      <xdr:spPr>
        <a:xfrm>
          <a:off x="12804140" y="175513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577" name="フローチャート: 判断 576"/>
        <xdr:cNvSpPr/>
      </xdr:nvSpPr>
      <xdr:spPr>
        <a:xfrm>
          <a:off x="12029440" y="175432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578" name="フローチャート: 判断 577"/>
        <xdr:cNvSpPr/>
      </xdr:nvSpPr>
      <xdr:spPr>
        <a:xfrm>
          <a:off x="11231880" y="1752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9" name="テキスト ボックス 57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0" name="テキスト ボックス 57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1" name="テキスト ボックス 58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2" name="テキスト ボックス 58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3" name="テキスト ボックス 58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142966</xdr:rowOff>
    </xdr:from>
    <xdr:to>
      <xdr:col>85</xdr:col>
      <xdr:colOff>177800</xdr:colOff>
      <xdr:row>105</xdr:row>
      <xdr:rowOff>73116</xdr:rowOff>
    </xdr:to>
    <xdr:sp macro="" textlink="">
      <xdr:nvSpPr>
        <xdr:cNvPr id="584" name="楕円 583"/>
        <xdr:cNvSpPr/>
      </xdr:nvSpPr>
      <xdr:spPr>
        <a:xfrm>
          <a:off x="14325600" y="1757752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121393</xdr:rowOff>
    </xdr:from>
    <xdr:ext cx="405111" cy="259045"/>
    <xdr:sp macro="" textlink="">
      <xdr:nvSpPr>
        <xdr:cNvPr id="585" name="【庁舎】&#10;有形固定資産減価償却率該当値テキスト"/>
        <xdr:cNvSpPr txBox="1"/>
      </xdr:nvSpPr>
      <xdr:spPr>
        <a:xfrm>
          <a:off x="14414500" y="17555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162561</xdr:rowOff>
    </xdr:from>
    <xdr:to>
      <xdr:col>81</xdr:col>
      <xdr:colOff>101600</xdr:colOff>
      <xdr:row>105</xdr:row>
      <xdr:rowOff>92711</xdr:rowOff>
    </xdr:to>
    <xdr:sp macro="" textlink="">
      <xdr:nvSpPr>
        <xdr:cNvPr id="586" name="楕円 585"/>
        <xdr:cNvSpPr/>
      </xdr:nvSpPr>
      <xdr:spPr>
        <a:xfrm>
          <a:off x="13578840" y="17597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22316</xdr:rowOff>
    </xdr:from>
    <xdr:to>
      <xdr:col>85</xdr:col>
      <xdr:colOff>127000</xdr:colOff>
      <xdr:row>105</xdr:row>
      <xdr:rowOff>41911</xdr:rowOff>
    </xdr:to>
    <xdr:cxnSp macro="">
      <xdr:nvCxnSpPr>
        <xdr:cNvPr id="587" name="直線コネクタ 586"/>
        <xdr:cNvCxnSpPr/>
      </xdr:nvCxnSpPr>
      <xdr:spPr>
        <a:xfrm flipV="1">
          <a:off x="13629640" y="17624516"/>
          <a:ext cx="74676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118473</xdr:rowOff>
    </xdr:from>
    <xdr:to>
      <xdr:col>76</xdr:col>
      <xdr:colOff>165100</xdr:colOff>
      <xdr:row>105</xdr:row>
      <xdr:rowOff>48623</xdr:rowOff>
    </xdr:to>
    <xdr:sp macro="" textlink="">
      <xdr:nvSpPr>
        <xdr:cNvPr id="588" name="楕円 587"/>
        <xdr:cNvSpPr/>
      </xdr:nvSpPr>
      <xdr:spPr>
        <a:xfrm>
          <a:off x="12804140" y="175530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169273</xdr:rowOff>
    </xdr:from>
    <xdr:to>
      <xdr:col>81</xdr:col>
      <xdr:colOff>50800</xdr:colOff>
      <xdr:row>105</xdr:row>
      <xdr:rowOff>41911</xdr:rowOff>
    </xdr:to>
    <xdr:cxnSp macro="">
      <xdr:nvCxnSpPr>
        <xdr:cNvPr id="589" name="直線コネクタ 588"/>
        <xdr:cNvCxnSpPr/>
      </xdr:nvCxnSpPr>
      <xdr:spPr>
        <a:xfrm>
          <a:off x="12854940" y="17603833"/>
          <a:ext cx="774700" cy="4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56424</xdr:rowOff>
    </xdr:from>
    <xdr:to>
      <xdr:col>72</xdr:col>
      <xdr:colOff>38100</xdr:colOff>
      <xdr:row>104</xdr:row>
      <xdr:rowOff>158024</xdr:rowOff>
    </xdr:to>
    <xdr:sp macro="" textlink="">
      <xdr:nvSpPr>
        <xdr:cNvPr id="590" name="楕円 589"/>
        <xdr:cNvSpPr/>
      </xdr:nvSpPr>
      <xdr:spPr>
        <a:xfrm>
          <a:off x="12029440" y="174909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107224</xdr:rowOff>
    </xdr:from>
    <xdr:to>
      <xdr:col>76</xdr:col>
      <xdr:colOff>114300</xdr:colOff>
      <xdr:row>104</xdr:row>
      <xdr:rowOff>169273</xdr:rowOff>
    </xdr:to>
    <xdr:cxnSp macro="">
      <xdr:nvCxnSpPr>
        <xdr:cNvPr id="591" name="直線コネクタ 590"/>
        <xdr:cNvCxnSpPr/>
      </xdr:nvCxnSpPr>
      <xdr:spPr>
        <a:xfrm>
          <a:off x="12072620" y="17541784"/>
          <a:ext cx="78232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9071</xdr:rowOff>
    </xdr:from>
    <xdr:to>
      <xdr:col>67</xdr:col>
      <xdr:colOff>101600</xdr:colOff>
      <xdr:row>104</xdr:row>
      <xdr:rowOff>110671</xdr:rowOff>
    </xdr:to>
    <xdr:sp macro="" textlink="">
      <xdr:nvSpPr>
        <xdr:cNvPr id="592" name="楕円 591"/>
        <xdr:cNvSpPr/>
      </xdr:nvSpPr>
      <xdr:spPr>
        <a:xfrm>
          <a:off x="11231880" y="1744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59871</xdr:rowOff>
    </xdr:from>
    <xdr:to>
      <xdr:col>71</xdr:col>
      <xdr:colOff>177800</xdr:colOff>
      <xdr:row>104</xdr:row>
      <xdr:rowOff>107224</xdr:rowOff>
    </xdr:to>
    <xdr:cxnSp macro="">
      <xdr:nvCxnSpPr>
        <xdr:cNvPr id="593" name="直線コネクタ 592"/>
        <xdr:cNvCxnSpPr/>
      </xdr:nvCxnSpPr>
      <xdr:spPr>
        <a:xfrm>
          <a:off x="11282680" y="17494431"/>
          <a:ext cx="78994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594" name="n_1aveValue【庁舎】&#10;有形固定資産減価償却率"/>
        <xdr:cNvSpPr txBox="1"/>
      </xdr:nvSpPr>
      <xdr:spPr>
        <a:xfrm>
          <a:off x="13437244" y="1734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595" name="n_2aveValue【庁舎】&#10;有形固定資産減価償却率"/>
        <xdr:cNvSpPr txBox="1"/>
      </xdr:nvSpPr>
      <xdr:spPr>
        <a:xfrm>
          <a:off x="12675244" y="17330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596" name="n_3aveValue【庁舎】&#10;有形固定資産減価償却率"/>
        <xdr:cNvSpPr txBox="1"/>
      </xdr:nvSpPr>
      <xdr:spPr>
        <a:xfrm>
          <a:off x="11900544" y="1763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15257</xdr:rowOff>
    </xdr:from>
    <xdr:ext cx="405111" cy="259045"/>
    <xdr:sp macro="" textlink="">
      <xdr:nvSpPr>
        <xdr:cNvPr id="597" name="n_4aveValue【庁舎】&#10;有形固定資産減価償却率"/>
        <xdr:cNvSpPr txBox="1"/>
      </xdr:nvSpPr>
      <xdr:spPr>
        <a:xfrm>
          <a:off x="1110298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83838</xdr:rowOff>
    </xdr:from>
    <xdr:ext cx="405111" cy="259045"/>
    <xdr:sp macro="" textlink="">
      <xdr:nvSpPr>
        <xdr:cNvPr id="598" name="n_1mainValue【庁舎】&#10;有形固定資産減価償却率"/>
        <xdr:cNvSpPr txBox="1"/>
      </xdr:nvSpPr>
      <xdr:spPr>
        <a:xfrm>
          <a:off x="13437244"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39750</xdr:rowOff>
    </xdr:from>
    <xdr:ext cx="405111" cy="259045"/>
    <xdr:sp macro="" textlink="">
      <xdr:nvSpPr>
        <xdr:cNvPr id="599" name="n_2mainValue【庁舎】&#10;有形固定資産減価償却率"/>
        <xdr:cNvSpPr txBox="1"/>
      </xdr:nvSpPr>
      <xdr:spPr>
        <a:xfrm>
          <a:off x="12675244" y="1764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3101</xdr:rowOff>
    </xdr:from>
    <xdr:ext cx="405111" cy="259045"/>
    <xdr:sp macro="" textlink="">
      <xdr:nvSpPr>
        <xdr:cNvPr id="600" name="n_3mainValue【庁舎】&#10;有形固定資産減価償却率"/>
        <xdr:cNvSpPr txBox="1"/>
      </xdr:nvSpPr>
      <xdr:spPr>
        <a:xfrm>
          <a:off x="11900544" y="1727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127198</xdr:rowOff>
    </xdr:from>
    <xdr:ext cx="405111" cy="259045"/>
    <xdr:sp macro="" textlink="">
      <xdr:nvSpPr>
        <xdr:cNvPr id="601" name="n_4mainValue【庁舎】&#10;有形固定資産減価償却率"/>
        <xdr:cNvSpPr txBox="1"/>
      </xdr:nvSpPr>
      <xdr:spPr>
        <a:xfrm>
          <a:off x="11102984" y="1722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2" name="正方形/長方形 60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3" name="正方形/長方形 60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4" name="正方形/長方形 60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5" name="正方形/長方形 60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6" name="正方形/長方形 60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7" name="正方形/長方形 60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8" name="正方形/長方形 60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9" name="正方形/長方形 60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0" name="テキスト ボックス 60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1" name="直線コネクタ 61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2" name="直線コネクタ 611"/>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3" name="テキスト ボックス 612"/>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4" name="直線コネクタ 613"/>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5" name="テキスト ボックス 614"/>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6" name="直線コネクタ 615"/>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7" name="テキスト ボックス 616"/>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8" name="直線コネクタ 617"/>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9" name="テキスト ボックス 618"/>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0" name="直線コネクタ 619"/>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1" name="テキスト ボックス 620"/>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2" name="直線コネクタ 621"/>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3" name="テキスト ボックス 622"/>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4" name="直線コネクタ 623"/>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5" name="テキスト ボックス 624"/>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6"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627" name="直線コネクタ 626"/>
        <xdr:cNvCxnSpPr/>
      </xdr:nvCxnSpPr>
      <xdr:spPr>
        <a:xfrm flipV="1">
          <a:off x="19509104" y="16844555"/>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628" name="【庁舎】&#10;一人当たり面積最小値テキスト"/>
        <xdr:cNvSpPr txBox="1"/>
      </xdr:nvSpPr>
      <xdr:spPr>
        <a:xfrm>
          <a:off x="19547840" y="1809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629" name="直線コネクタ 628"/>
        <xdr:cNvCxnSpPr/>
      </xdr:nvCxnSpPr>
      <xdr:spPr>
        <a:xfrm>
          <a:off x="19443700" y="180904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630" name="【庁舎】&#10;一人当たり面積最大値テキスト"/>
        <xdr:cNvSpPr txBox="1"/>
      </xdr:nvSpPr>
      <xdr:spPr>
        <a:xfrm>
          <a:off x="19547840" y="1662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631" name="直線コネクタ 630"/>
        <xdr:cNvCxnSpPr/>
      </xdr:nvCxnSpPr>
      <xdr:spPr>
        <a:xfrm>
          <a:off x="19443700" y="168445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632" name="【庁舎】&#10;一人当たり面積平均値テキスト"/>
        <xdr:cNvSpPr txBox="1"/>
      </xdr:nvSpPr>
      <xdr:spPr>
        <a:xfrm>
          <a:off x="19547840" y="17526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633" name="フローチャート: 判断 632"/>
        <xdr:cNvSpPr/>
      </xdr:nvSpPr>
      <xdr:spPr>
        <a:xfrm>
          <a:off x="19458940" y="1767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634" name="フローチャート: 判断 633"/>
        <xdr:cNvSpPr/>
      </xdr:nvSpPr>
      <xdr:spPr>
        <a:xfrm>
          <a:off x="18735040" y="176597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70576</xdr:rowOff>
    </xdr:from>
    <xdr:to>
      <xdr:col>107</xdr:col>
      <xdr:colOff>101600</xdr:colOff>
      <xdr:row>106</xdr:row>
      <xdr:rowOff>726</xdr:rowOff>
    </xdr:to>
    <xdr:sp macro="" textlink="">
      <xdr:nvSpPr>
        <xdr:cNvPr id="635" name="フローチャート: 判断 634"/>
        <xdr:cNvSpPr/>
      </xdr:nvSpPr>
      <xdr:spPr>
        <a:xfrm>
          <a:off x="17937480" y="17672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122827</xdr:rowOff>
    </xdr:from>
    <xdr:to>
      <xdr:col>102</xdr:col>
      <xdr:colOff>165100</xdr:colOff>
      <xdr:row>106</xdr:row>
      <xdr:rowOff>52977</xdr:rowOff>
    </xdr:to>
    <xdr:sp macro="" textlink="">
      <xdr:nvSpPr>
        <xdr:cNvPr id="636" name="フローチャート: 判断 635"/>
        <xdr:cNvSpPr/>
      </xdr:nvSpPr>
      <xdr:spPr>
        <a:xfrm>
          <a:off x="17162780" y="177250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142421</xdr:rowOff>
    </xdr:from>
    <xdr:to>
      <xdr:col>98</xdr:col>
      <xdr:colOff>38100</xdr:colOff>
      <xdr:row>106</xdr:row>
      <xdr:rowOff>72571</xdr:rowOff>
    </xdr:to>
    <xdr:sp macro="" textlink="">
      <xdr:nvSpPr>
        <xdr:cNvPr id="637" name="フローチャート: 判断 636"/>
        <xdr:cNvSpPr/>
      </xdr:nvSpPr>
      <xdr:spPr>
        <a:xfrm>
          <a:off x="16388080" y="177446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8" name="テキスト ボックス 637"/>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9" name="テキスト ボックス 638"/>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0" name="テキスト ボックス 639"/>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1" name="テキスト ボックス 640"/>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2" name="テキスト ボックス 641"/>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643" name="楕円 642"/>
        <xdr:cNvSpPr/>
      </xdr:nvSpPr>
      <xdr:spPr>
        <a:xfrm>
          <a:off x="19458940" y="1786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72407</xdr:rowOff>
    </xdr:from>
    <xdr:ext cx="469744" cy="259045"/>
    <xdr:sp macro="" textlink="">
      <xdr:nvSpPr>
        <xdr:cNvPr id="644" name="【庁舎】&#10;一人当たり面積該当値テキスト"/>
        <xdr:cNvSpPr txBox="1"/>
      </xdr:nvSpPr>
      <xdr:spPr>
        <a:xfrm>
          <a:off x="19547840" y="178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101600</xdr:rowOff>
    </xdr:from>
    <xdr:to>
      <xdr:col>112</xdr:col>
      <xdr:colOff>38100</xdr:colOff>
      <xdr:row>107</xdr:row>
      <xdr:rowOff>31750</xdr:rowOff>
    </xdr:to>
    <xdr:sp macro="" textlink="">
      <xdr:nvSpPr>
        <xdr:cNvPr id="645" name="楕円 644"/>
        <xdr:cNvSpPr/>
      </xdr:nvSpPr>
      <xdr:spPr>
        <a:xfrm>
          <a:off x="18735040" y="17871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152400</xdr:rowOff>
    </xdr:to>
    <xdr:cxnSp macro="">
      <xdr:nvCxnSpPr>
        <xdr:cNvPr id="646" name="直線コネクタ 645"/>
        <xdr:cNvCxnSpPr/>
      </xdr:nvCxnSpPr>
      <xdr:spPr>
        <a:xfrm flipV="1">
          <a:off x="18778220" y="1791462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107043</xdr:rowOff>
    </xdr:from>
    <xdr:to>
      <xdr:col>107</xdr:col>
      <xdr:colOff>101600</xdr:colOff>
      <xdr:row>107</xdr:row>
      <xdr:rowOff>37193</xdr:rowOff>
    </xdr:to>
    <xdr:sp macro="" textlink="">
      <xdr:nvSpPr>
        <xdr:cNvPr id="647" name="楕円 646"/>
        <xdr:cNvSpPr/>
      </xdr:nvSpPr>
      <xdr:spPr>
        <a:xfrm>
          <a:off x="17937480" y="178768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152400</xdr:rowOff>
    </xdr:from>
    <xdr:to>
      <xdr:col>111</xdr:col>
      <xdr:colOff>177800</xdr:colOff>
      <xdr:row>106</xdr:row>
      <xdr:rowOff>157843</xdr:rowOff>
    </xdr:to>
    <xdr:cxnSp macro="">
      <xdr:nvCxnSpPr>
        <xdr:cNvPr id="648" name="直線コネクタ 647"/>
        <xdr:cNvCxnSpPr/>
      </xdr:nvCxnSpPr>
      <xdr:spPr>
        <a:xfrm flipV="1">
          <a:off x="17988280" y="17922240"/>
          <a:ext cx="78994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104866</xdr:rowOff>
    </xdr:from>
    <xdr:to>
      <xdr:col>102</xdr:col>
      <xdr:colOff>165100</xdr:colOff>
      <xdr:row>107</xdr:row>
      <xdr:rowOff>35016</xdr:rowOff>
    </xdr:to>
    <xdr:sp macro="" textlink="">
      <xdr:nvSpPr>
        <xdr:cNvPr id="649" name="楕円 648"/>
        <xdr:cNvSpPr/>
      </xdr:nvSpPr>
      <xdr:spPr>
        <a:xfrm>
          <a:off x="17162780" y="178747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155666</xdr:rowOff>
    </xdr:from>
    <xdr:to>
      <xdr:col>107</xdr:col>
      <xdr:colOff>50800</xdr:colOff>
      <xdr:row>106</xdr:row>
      <xdr:rowOff>157843</xdr:rowOff>
    </xdr:to>
    <xdr:cxnSp macro="">
      <xdr:nvCxnSpPr>
        <xdr:cNvPr id="650" name="直線コネクタ 649"/>
        <xdr:cNvCxnSpPr/>
      </xdr:nvCxnSpPr>
      <xdr:spPr>
        <a:xfrm>
          <a:off x="17213580" y="17925506"/>
          <a:ext cx="7747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102688</xdr:rowOff>
    </xdr:from>
    <xdr:to>
      <xdr:col>98</xdr:col>
      <xdr:colOff>38100</xdr:colOff>
      <xdr:row>107</xdr:row>
      <xdr:rowOff>32838</xdr:rowOff>
    </xdr:to>
    <xdr:sp macro="" textlink="">
      <xdr:nvSpPr>
        <xdr:cNvPr id="651" name="楕円 650"/>
        <xdr:cNvSpPr/>
      </xdr:nvSpPr>
      <xdr:spPr>
        <a:xfrm>
          <a:off x="16388080" y="178725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153488</xdr:rowOff>
    </xdr:from>
    <xdr:to>
      <xdr:col>102</xdr:col>
      <xdr:colOff>114300</xdr:colOff>
      <xdr:row>106</xdr:row>
      <xdr:rowOff>155666</xdr:rowOff>
    </xdr:to>
    <xdr:cxnSp macro="">
      <xdr:nvCxnSpPr>
        <xdr:cNvPr id="652" name="直線コネクタ 651"/>
        <xdr:cNvCxnSpPr/>
      </xdr:nvCxnSpPr>
      <xdr:spPr>
        <a:xfrm>
          <a:off x="16431260" y="17923328"/>
          <a:ext cx="78232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4190</xdr:rowOff>
    </xdr:from>
    <xdr:ext cx="469744" cy="259045"/>
    <xdr:sp macro="" textlink="">
      <xdr:nvSpPr>
        <xdr:cNvPr id="653" name="n_1aveValue【庁舎】&#10;一人当たり面積"/>
        <xdr:cNvSpPr txBox="1"/>
      </xdr:nvSpPr>
      <xdr:spPr>
        <a:xfrm>
          <a:off x="18561127" y="1743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17253</xdr:rowOff>
    </xdr:from>
    <xdr:ext cx="469744" cy="259045"/>
    <xdr:sp macro="" textlink="">
      <xdr:nvSpPr>
        <xdr:cNvPr id="654" name="n_2aveValue【庁舎】&#10;一人当たり面積"/>
        <xdr:cNvSpPr txBox="1"/>
      </xdr:nvSpPr>
      <xdr:spPr>
        <a:xfrm>
          <a:off x="17776267" y="1745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69504</xdr:rowOff>
    </xdr:from>
    <xdr:ext cx="469744" cy="259045"/>
    <xdr:sp macro="" textlink="">
      <xdr:nvSpPr>
        <xdr:cNvPr id="655" name="n_3aveValue【庁舎】&#10;一人当たり面積"/>
        <xdr:cNvSpPr txBox="1"/>
      </xdr:nvSpPr>
      <xdr:spPr>
        <a:xfrm>
          <a:off x="17001567" y="1750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89098</xdr:rowOff>
    </xdr:from>
    <xdr:ext cx="469744" cy="259045"/>
    <xdr:sp macro="" textlink="">
      <xdr:nvSpPr>
        <xdr:cNvPr id="656" name="n_4aveValue【庁舎】&#10;一人当たり面積"/>
        <xdr:cNvSpPr txBox="1"/>
      </xdr:nvSpPr>
      <xdr:spPr>
        <a:xfrm>
          <a:off x="16226867" y="1752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22877</xdr:rowOff>
    </xdr:from>
    <xdr:ext cx="469744" cy="259045"/>
    <xdr:sp macro="" textlink="">
      <xdr:nvSpPr>
        <xdr:cNvPr id="657" name="n_1mainValue【庁舎】&#10;一人当たり面積"/>
        <xdr:cNvSpPr txBox="1"/>
      </xdr:nvSpPr>
      <xdr:spPr>
        <a:xfrm>
          <a:off x="18561127" y="1796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28320</xdr:rowOff>
    </xdr:from>
    <xdr:ext cx="469744" cy="259045"/>
    <xdr:sp macro="" textlink="">
      <xdr:nvSpPr>
        <xdr:cNvPr id="658" name="n_2mainValue【庁舎】&#10;一人当たり面積"/>
        <xdr:cNvSpPr txBox="1"/>
      </xdr:nvSpPr>
      <xdr:spPr>
        <a:xfrm>
          <a:off x="17776267" y="1796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26143</xdr:rowOff>
    </xdr:from>
    <xdr:ext cx="469744" cy="259045"/>
    <xdr:sp macro="" textlink="">
      <xdr:nvSpPr>
        <xdr:cNvPr id="659" name="n_3mainValue【庁舎】&#10;一人当たり面積"/>
        <xdr:cNvSpPr txBox="1"/>
      </xdr:nvSpPr>
      <xdr:spPr>
        <a:xfrm>
          <a:off x="17001567" y="1796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23965</xdr:rowOff>
    </xdr:from>
    <xdr:ext cx="469744" cy="259045"/>
    <xdr:sp macro="" textlink="">
      <xdr:nvSpPr>
        <xdr:cNvPr id="660" name="n_4mainValue【庁舎】&#10;一人当たり面積"/>
        <xdr:cNvSpPr txBox="1"/>
      </xdr:nvSpPr>
      <xdr:spPr>
        <a:xfrm>
          <a:off x="16226867" y="1796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東西館（地区体育館）や総合福祉会館等、まだ老朽化とまではいかない施設もあるが、どの施設においても計画的な施設管理を行うことで、より良い状態で長く適正に使える施設管理を実践するとともに、将来の施設の統廃合等を早い段階から考えていかなければならない。また、現在ない施設については、近隣市町村との広域連携の中で、施設の相互利用を進め、住民生活に支障をきたさない対応を今後も図るとともに、人口推移やニーズを適切に分析し、既存の施設の有効活用を推進し、財政規模に見合う資産の保持に努める。また、町民プールについては、施設の維持費の問題もあり令和元年度にプールの営業を中止した。スポーツクラブ等が施設の一部をそのまま利用しているが、今後の施設の利活用又は解体について早急に結論を出し、不要な経費を抑えなければならない。庁舎において有形固定資産減価償却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に改善しているのは、照明の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LED</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化によるものである。消防施設もやや改善しているが、消防車両等も古く、今後は団員の免許の問題も出てくるので、車両等をよく検討しながら順次更新を進めていく必要がある。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8,023
7,520
12.87
4,070,481
3,847,271
210,321
2,537,351
2,709,187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や県内平均と比べても有形固定資産減価償却率が高く、各施設の老朽化が進んでいる。各施設の長寿命化計画を適正に推進しながら、ニーズが減少している施設の統廃合や広域利用についても検討していくとともに、教育施設等、今後建て替えが必要な施設のための財源確保のために、目的基金への継続的な積立てを行っていく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21516" y="575730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01248" y="40000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75" name="直線コネクタ 74"/>
        <xdr:cNvCxnSpPr/>
      </xdr:nvCxnSpPr>
      <xdr:spPr>
        <a:xfrm flipV="1">
          <a:off x="4206240" y="4647142"/>
          <a:ext cx="1270" cy="10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6" name="有形固定資産減価償却率最小値テキスト"/>
        <xdr:cNvSpPr txBox="1"/>
      </xdr:nvSpPr>
      <xdr:spPr>
        <a:xfrm>
          <a:off x="4258945" y="5653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7" name="直線コネクタ 76"/>
        <xdr:cNvCxnSpPr/>
      </xdr:nvCxnSpPr>
      <xdr:spPr>
        <a:xfrm>
          <a:off x="4119245" y="564980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78" name="有形固定資産減価償却率最大値テキスト"/>
        <xdr:cNvSpPr txBox="1"/>
      </xdr:nvSpPr>
      <xdr:spPr>
        <a:xfrm>
          <a:off x="4258945" y="4426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79" name="直線コネクタ 78"/>
        <xdr:cNvCxnSpPr/>
      </xdr:nvCxnSpPr>
      <xdr:spPr>
        <a:xfrm>
          <a:off x="4119245" y="464714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31449</xdr:rowOff>
    </xdr:from>
    <xdr:ext cx="405111" cy="259045"/>
    <xdr:sp macro="" textlink="">
      <xdr:nvSpPr>
        <xdr:cNvPr id="80" name="有形固定資産減価償却率平均値テキスト"/>
        <xdr:cNvSpPr txBox="1"/>
      </xdr:nvSpPr>
      <xdr:spPr>
        <a:xfrm>
          <a:off x="4258945" y="5060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81" name="フローチャート: 判断 80"/>
        <xdr:cNvSpPr/>
      </xdr:nvSpPr>
      <xdr:spPr>
        <a:xfrm>
          <a:off x="4157345" y="520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140441</xdr:rowOff>
    </xdr:from>
    <xdr:to>
      <xdr:col>19</xdr:col>
      <xdr:colOff>187325</xdr:colOff>
      <xdr:row>31</xdr:row>
      <xdr:rowOff>70591</xdr:rowOff>
    </xdr:to>
    <xdr:sp macro="" textlink="">
      <xdr:nvSpPr>
        <xdr:cNvPr id="82" name="フローチャート: 判断 81"/>
        <xdr:cNvSpPr/>
      </xdr:nvSpPr>
      <xdr:spPr>
        <a:xfrm>
          <a:off x="3537585" y="51696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83" name="フローチャート: 判断 82"/>
        <xdr:cNvSpPr/>
      </xdr:nvSpPr>
      <xdr:spPr>
        <a:xfrm>
          <a:off x="2867025" y="51462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4" name="フローチャート: 判断 83"/>
        <xdr:cNvSpPr/>
      </xdr:nvSpPr>
      <xdr:spPr>
        <a:xfrm>
          <a:off x="2196465" y="51174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5" name="フローチャート: 判断 84"/>
        <xdr:cNvSpPr/>
      </xdr:nvSpPr>
      <xdr:spPr>
        <a:xfrm>
          <a:off x="1525905" y="50796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8043</xdr:rowOff>
    </xdr:from>
    <xdr:to>
      <xdr:col>23</xdr:col>
      <xdr:colOff>136525</xdr:colOff>
      <xdr:row>32</xdr:row>
      <xdr:rowOff>109643</xdr:rowOff>
    </xdr:to>
    <xdr:sp macro="" textlink="">
      <xdr:nvSpPr>
        <xdr:cNvPr id="91" name="楕円 90"/>
        <xdr:cNvSpPr/>
      </xdr:nvSpPr>
      <xdr:spPr>
        <a:xfrm>
          <a:off x="4157345" y="537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157920</xdr:rowOff>
    </xdr:from>
    <xdr:ext cx="405111" cy="259045"/>
    <xdr:sp macro="" textlink="">
      <xdr:nvSpPr>
        <xdr:cNvPr id="92" name="有形固定資産減価償却率該当値テキスト"/>
        <xdr:cNvSpPr txBox="1"/>
      </xdr:nvSpPr>
      <xdr:spPr>
        <a:xfrm>
          <a:off x="4258945" y="5354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159703</xdr:rowOff>
    </xdr:from>
    <xdr:to>
      <xdr:col>19</xdr:col>
      <xdr:colOff>187325</xdr:colOff>
      <xdr:row>32</xdr:row>
      <xdr:rowOff>89853</xdr:rowOff>
    </xdr:to>
    <xdr:sp macro="" textlink="">
      <xdr:nvSpPr>
        <xdr:cNvPr id="93" name="楕円 92"/>
        <xdr:cNvSpPr/>
      </xdr:nvSpPr>
      <xdr:spPr>
        <a:xfrm>
          <a:off x="3537585" y="53565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39053</xdr:rowOff>
    </xdr:from>
    <xdr:to>
      <xdr:col>23</xdr:col>
      <xdr:colOff>85725</xdr:colOff>
      <xdr:row>32</xdr:row>
      <xdr:rowOff>58843</xdr:rowOff>
    </xdr:to>
    <xdr:cxnSp macro="">
      <xdr:nvCxnSpPr>
        <xdr:cNvPr id="94" name="直線コネクタ 93"/>
        <xdr:cNvCxnSpPr/>
      </xdr:nvCxnSpPr>
      <xdr:spPr>
        <a:xfrm>
          <a:off x="3588385" y="5403533"/>
          <a:ext cx="619760" cy="1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127317</xdr:rowOff>
    </xdr:from>
    <xdr:to>
      <xdr:col>15</xdr:col>
      <xdr:colOff>187325</xdr:colOff>
      <xdr:row>32</xdr:row>
      <xdr:rowOff>57467</xdr:rowOff>
    </xdr:to>
    <xdr:sp macro="" textlink="">
      <xdr:nvSpPr>
        <xdr:cNvPr id="95" name="楕円 94"/>
        <xdr:cNvSpPr/>
      </xdr:nvSpPr>
      <xdr:spPr>
        <a:xfrm>
          <a:off x="2867025" y="53241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6667</xdr:rowOff>
    </xdr:from>
    <xdr:to>
      <xdr:col>19</xdr:col>
      <xdr:colOff>136525</xdr:colOff>
      <xdr:row>32</xdr:row>
      <xdr:rowOff>39053</xdr:rowOff>
    </xdr:to>
    <xdr:cxnSp macro="">
      <xdr:nvCxnSpPr>
        <xdr:cNvPr id="96" name="直線コネクタ 95"/>
        <xdr:cNvCxnSpPr/>
      </xdr:nvCxnSpPr>
      <xdr:spPr>
        <a:xfrm>
          <a:off x="2917825" y="5371147"/>
          <a:ext cx="67056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107527</xdr:rowOff>
    </xdr:from>
    <xdr:to>
      <xdr:col>11</xdr:col>
      <xdr:colOff>187325</xdr:colOff>
      <xdr:row>32</xdr:row>
      <xdr:rowOff>37677</xdr:rowOff>
    </xdr:to>
    <xdr:sp macro="" textlink="">
      <xdr:nvSpPr>
        <xdr:cNvPr id="97" name="楕円 96"/>
        <xdr:cNvSpPr/>
      </xdr:nvSpPr>
      <xdr:spPr>
        <a:xfrm>
          <a:off x="2196465" y="53043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158327</xdr:rowOff>
    </xdr:from>
    <xdr:to>
      <xdr:col>15</xdr:col>
      <xdr:colOff>136525</xdr:colOff>
      <xdr:row>32</xdr:row>
      <xdr:rowOff>6667</xdr:rowOff>
    </xdr:to>
    <xdr:cxnSp macro="">
      <xdr:nvCxnSpPr>
        <xdr:cNvPr id="98" name="直線コネクタ 97"/>
        <xdr:cNvCxnSpPr/>
      </xdr:nvCxnSpPr>
      <xdr:spPr>
        <a:xfrm>
          <a:off x="2247265" y="5355167"/>
          <a:ext cx="670560" cy="1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82338</xdr:rowOff>
    </xdr:from>
    <xdr:to>
      <xdr:col>7</xdr:col>
      <xdr:colOff>187325</xdr:colOff>
      <xdr:row>32</xdr:row>
      <xdr:rowOff>12488</xdr:rowOff>
    </xdr:to>
    <xdr:sp macro="" textlink="">
      <xdr:nvSpPr>
        <xdr:cNvPr id="99" name="楕円 98"/>
        <xdr:cNvSpPr/>
      </xdr:nvSpPr>
      <xdr:spPr>
        <a:xfrm>
          <a:off x="1525905" y="52791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133138</xdr:rowOff>
    </xdr:from>
    <xdr:to>
      <xdr:col>11</xdr:col>
      <xdr:colOff>136525</xdr:colOff>
      <xdr:row>31</xdr:row>
      <xdr:rowOff>158327</xdr:rowOff>
    </xdr:to>
    <xdr:cxnSp macro="">
      <xdr:nvCxnSpPr>
        <xdr:cNvPr id="100" name="直線コネクタ 99"/>
        <xdr:cNvCxnSpPr/>
      </xdr:nvCxnSpPr>
      <xdr:spPr>
        <a:xfrm>
          <a:off x="1576705" y="5329978"/>
          <a:ext cx="67056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87118</xdr:rowOff>
    </xdr:from>
    <xdr:ext cx="405111" cy="259045"/>
    <xdr:sp macro="" textlink="">
      <xdr:nvSpPr>
        <xdr:cNvPr id="101" name="n_1aveValue有形固定資産減価償却率"/>
        <xdr:cNvSpPr txBox="1"/>
      </xdr:nvSpPr>
      <xdr:spPr>
        <a:xfrm>
          <a:off x="3395989" y="49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63729</xdr:rowOff>
    </xdr:from>
    <xdr:ext cx="405111" cy="259045"/>
    <xdr:sp macro="" textlink="">
      <xdr:nvSpPr>
        <xdr:cNvPr id="102" name="n_2aveValue有形固定資産減価償却率"/>
        <xdr:cNvSpPr txBox="1"/>
      </xdr:nvSpPr>
      <xdr:spPr>
        <a:xfrm>
          <a:off x="2738129" y="492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103" name="n_3aveValue有形固定資産減価償却率"/>
        <xdr:cNvSpPr txBox="1"/>
      </xdr:nvSpPr>
      <xdr:spPr>
        <a:xfrm>
          <a:off x="2067569" y="4896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104" name="n_4aveValue有形固定資産減価償却率"/>
        <xdr:cNvSpPr txBox="1"/>
      </xdr:nvSpPr>
      <xdr:spPr>
        <a:xfrm>
          <a:off x="1397009" y="4862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80980</xdr:rowOff>
    </xdr:from>
    <xdr:ext cx="405111" cy="259045"/>
    <xdr:sp macro="" textlink="">
      <xdr:nvSpPr>
        <xdr:cNvPr id="105" name="n_1mainValue有形固定資産減価償却率"/>
        <xdr:cNvSpPr txBox="1"/>
      </xdr:nvSpPr>
      <xdr:spPr>
        <a:xfrm>
          <a:off x="3395989" y="5445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48594</xdr:rowOff>
    </xdr:from>
    <xdr:ext cx="405111" cy="259045"/>
    <xdr:sp macro="" textlink="">
      <xdr:nvSpPr>
        <xdr:cNvPr id="106" name="n_2mainValue有形固定資産減価償却率"/>
        <xdr:cNvSpPr txBox="1"/>
      </xdr:nvSpPr>
      <xdr:spPr>
        <a:xfrm>
          <a:off x="2738129" y="541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28804</xdr:rowOff>
    </xdr:from>
    <xdr:ext cx="405111" cy="259045"/>
    <xdr:sp macro="" textlink="">
      <xdr:nvSpPr>
        <xdr:cNvPr id="107" name="n_3mainValue有形固定資産減価償却率"/>
        <xdr:cNvSpPr txBox="1"/>
      </xdr:nvSpPr>
      <xdr:spPr>
        <a:xfrm>
          <a:off x="2067569" y="5393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3615</xdr:rowOff>
    </xdr:from>
    <xdr:ext cx="405111" cy="259045"/>
    <xdr:sp macro="" textlink="">
      <xdr:nvSpPr>
        <xdr:cNvPr id="108" name="n_4mainValue有形固定資産減価償却率"/>
        <xdr:cNvSpPr txBox="1"/>
      </xdr:nvSpPr>
      <xdr:spPr>
        <a:xfrm>
          <a:off x="1397009" y="5368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近年、大規模な借入が少なかったため類似団体や県平均よりも低い債務償還費比率で推移している。しかし、子育て支援拠点施設が令和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完成したことや、雨水排水対策に伴う河川改修事業が開始された他、今後は老朽化する各種施設に加え、教育施設の大規模改修（建て替え）が見込まれている。各事業の実施時期を適切に見極めながら、順序立てて実施するとともに、計画的な起債の活用が重要になってくる。</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37" name="直線コネクタ 136"/>
        <xdr:cNvCxnSpPr/>
      </xdr:nvCxnSpPr>
      <xdr:spPr>
        <a:xfrm flipV="1">
          <a:off x="13027660" y="4442248"/>
          <a:ext cx="1269" cy="1184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38" name="債務償還比率最小値テキスト"/>
        <xdr:cNvSpPr txBox="1"/>
      </xdr:nvSpPr>
      <xdr:spPr>
        <a:xfrm>
          <a:off x="13080365" y="56304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39" name="直線コネクタ 138"/>
        <xdr:cNvCxnSpPr/>
      </xdr:nvCxnSpPr>
      <xdr:spPr>
        <a:xfrm>
          <a:off x="12963525" y="56266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56955</xdr:rowOff>
    </xdr:from>
    <xdr:ext cx="469744" cy="259045"/>
    <xdr:sp macro="" textlink="">
      <xdr:nvSpPr>
        <xdr:cNvPr id="142" name="債務償還比率平均値テキスト"/>
        <xdr:cNvSpPr txBox="1"/>
      </xdr:nvSpPr>
      <xdr:spPr>
        <a:xfrm>
          <a:off x="13080365" y="47508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43" name="フローチャート: 判断 142"/>
        <xdr:cNvSpPr/>
      </xdr:nvSpPr>
      <xdr:spPr>
        <a:xfrm>
          <a:off x="13001625" y="47724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42495</xdr:rowOff>
    </xdr:from>
    <xdr:to>
      <xdr:col>72</xdr:col>
      <xdr:colOff>123825</xdr:colOff>
      <xdr:row>29</xdr:row>
      <xdr:rowOff>144095</xdr:rowOff>
    </xdr:to>
    <xdr:sp macro="" textlink="">
      <xdr:nvSpPr>
        <xdr:cNvPr id="144" name="フローチャート: 判断 143"/>
        <xdr:cNvSpPr/>
      </xdr:nvSpPr>
      <xdr:spPr>
        <a:xfrm>
          <a:off x="12359005" y="490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86035</xdr:rowOff>
    </xdr:from>
    <xdr:to>
      <xdr:col>68</xdr:col>
      <xdr:colOff>123825</xdr:colOff>
      <xdr:row>30</xdr:row>
      <xdr:rowOff>16185</xdr:rowOff>
    </xdr:to>
    <xdr:sp macro="" textlink="">
      <xdr:nvSpPr>
        <xdr:cNvPr id="145" name="フローチャート: 判断 144"/>
        <xdr:cNvSpPr/>
      </xdr:nvSpPr>
      <xdr:spPr>
        <a:xfrm>
          <a:off x="11688445" y="4947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73321</xdr:rowOff>
    </xdr:from>
    <xdr:to>
      <xdr:col>64</xdr:col>
      <xdr:colOff>123825</xdr:colOff>
      <xdr:row>30</xdr:row>
      <xdr:rowOff>3471</xdr:rowOff>
    </xdr:to>
    <xdr:sp macro="" textlink="">
      <xdr:nvSpPr>
        <xdr:cNvPr id="146" name="フローチャート: 判断 145"/>
        <xdr:cNvSpPr/>
      </xdr:nvSpPr>
      <xdr:spPr>
        <a:xfrm>
          <a:off x="11017885" y="49348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90234</xdr:rowOff>
    </xdr:from>
    <xdr:to>
      <xdr:col>60</xdr:col>
      <xdr:colOff>123825</xdr:colOff>
      <xdr:row>30</xdr:row>
      <xdr:rowOff>20384</xdr:rowOff>
    </xdr:to>
    <xdr:sp macro="" textlink="">
      <xdr:nvSpPr>
        <xdr:cNvPr id="147" name="フローチャート: 判断 146"/>
        <xdr:cNvSpPr/>
      </xdr:nvSpPr>
      <xdr:spPr>
        <a:xfrm>
          <a:off x="10347325" y="49517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3133</xdr:rowOff>
    </xdr:from>
    <xdr:to>
      <xdr:col>76</xdr:col>
      <xdr:colOff>73025</xdr:colOff>
      <xdr:row>27</xdr:row>
      <xdr:rowOff>104733</xdr:rowOff>
    </xdr:to>
    <xdr:sp macro="" textlink="">
      <xdr:nvSpPr>
        <xdr:cNvPr id="153" name="楕円 152"/>
        <xdr:cNvSpPr/>
      </xdr:nvSpPr>
      <xdr:spPr>
        <a:xfrm>
          <a:off x="13001625" y="45294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26010</xdr:rowOff>
    </xdr:from>
    <xdr:ext cx="469744" cy="259045"/>
    <xdr:sp macro="" textlink="">
      <xdr:nvSpPr>
        <xdr:cNvPr id="154" name="債務償還比率該当値テキスト"/>
        <xdr:cNvSpPr txBox="1"/>
      </xdr:nvSpPr>
      <xdr:spPr>
        <a:xfrm>
          <a:off x="13080365" y="438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110603</xdr:rowOff>
    </xdr:from>
    <xdr:to>
      <xdr:col>72</xdr:col>
      <xdr:colOff>123825</xdr:colOff>
      <xdr:row>28</xdr:row>
      <xdr:rowOff>40753</xdr:rowOff>
    </xdr:to>
    <xdr:sp macro="" textlink="">
      <xdr:nvSpPr>
        <xdr:cNvPr id="155" name="楕円 154"/>
        <xdr:cNvSpPr/>
      </xdr:nvSpPr>
      <xdr:spPr>
        <a:xfrm>
          <a:off x="12359005" y="46368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53933</xdr:rowOff>
    </xdr:from>
    <xdr:to>
      <xdr:col>76</xdr:col>
      <xdr:colOff>22225</xdr:colOff>
      <xdr:row>27</xdr:row>
      <xdr:rowOff>161403</xdr:rowOff>
    </xdr:to>
    <xdr:cxnSp macro="">
      <xdr:nvCxnSpPr>
        <xdr:cNvPr id="156" name="直線コネクタ 155"/>
        <xdr:cNvCxnSpPr/>
      </xdr:nvCxnSpPr>
      <xdr:spPr>
        <a:xfrm flipV="1">
          <a:off x="12409805" y="4580213"/>
          <a:ext cx="619760" cy="10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324</xdr:rowOff>
    </xdr:from>
    <xdr:to>
      <xdr:col>68</xdr:col>
      <xdr:colOff>123825</xdr:colOff>
      <xdr:row>28</xdr:row>
      <xdr:rowOff>101924</xdr:rowOff>
    </xdr:to>
    <xdr:sp macro="" textlink="">
      <xdr:nvSpPr>
        <xdr:cNvPr id="157" name="楕円 156"/>
        <xdr:cNvSpPr/>
      </xdr:nvSpPr>
      <xdr:spPr>
        <a:xfrm>
          <a:off x="11688445" y="469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161403</xdr:rowOff>
    </xdr:from>
    <xdr:to>
      <xdr:col>72</xdr:col>
      <xdr:colOff>73025</xdr:colOff>
      <xdr:row>28</xdr:row>
      <xdr:rowOff>51124</xdr:rowOff>
    </xdr:to>
    <xdr:cxnSp macro="">
      <xdr:nvCxnSpPr>
        <xdr:cNvPr id="158" name="直線コネクタ 157"/>
        <xdr:cNvCxnSpPr/>
      </xdr:nvCxnSpPr>
      <xdr:spPr>
        <a:xfrm flipV="1">
          <a:off x="11739245" y="4687683"/>
          <a:ext cx="670560" cy="5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33309</xdr:rowOff>
    </xdr:from>
    <xdr:to>
      <xdr:col>64</xdr:col>
      <xdr:colOff>123825</xdr:colOff>
      <xdr:row>28</xdr:row>
      <xdr:rowOff>134909</xdr:rowOff>
    </xdr:to>
    <xdr:sp macro="" textlink="">
      <xdr:nvSpPr>
        <xdr:cNvPr id="159" name="楕円 158"/>
        <xdr:cNvSpPr/>
      </xdr:nvSpPr>
      <xdr:spPr>
        <a:xfrm>
          <a:off x="11017885" y="472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51124</xdr:rowOff>
    </xdr:from>
    <xdr:to>
      <xdr:col>68</xdr:col>
      <xdr:colOff>73025</xdr:colOff>
      <xdr:row>28</xdr:row>
      <xdr:rowOff>84109</xdr:rowOff>
    </xdr:to>
    <xdr:cxnSp macro="">
      <xdr:nvCxnSpPr>
        <xdr:cNvPr id="160" name="直線コネクタ 159"/>
        <xdr:cNvCxnSpPr/>
      </xdr:nvCxnSpPr>
      <xdr:spPr>
        <a:xfrm flipV="1">
          <a:off x="11068685" y="4745044"/>
          <a:ext cx="670560" cy="3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147786</xdr:rowOff>
    </xdr:from>
    <xdr:to>
      <xdr:col>60</xdr:col>
      <xdr:colOff>123825</xdr:colOff>
      <xdr:row>28</xdr:row>
      <xdr:rowOff>77936</xdr:rowOff>
    </xdr:to>
    <xdr:sp macro="" textlink="">
      <xdr:nvSpPr>
        <xdr:cNvPr id="161" name="楕円 160"/>
        <xdr:cNvSpPr/>
      </xdr:nvSpPr>
      <xdr:spPr>
        <a:xfrm>
          <a:off x="10347325" y="46740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27136</xdr:rowOff>
    </xdr:from>
    <xdr:to>
      <xdr:col>64</xdr:col>
      <xdr:colOff>73025</xdr:colOff>
      <xdr:row>28</xdr:row>
      <xdr:rowOff>84109</xdr:rowOff>
    </xdr:to>
    <xdr:cxnSp macro="">
      <xdr:nvCxnSpPr>
        <xdr:cNvPr id="162" name="直線コネクタ 161"/>
        <xdr:cNvCxnSpPr/>
      </xdr:nvCxnSpPr>
      <xdr:spPr>
        <a:xfrm>
          <a:off x="10398125" y="4721056"/>
          <a:ext cx="670560" cy="5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135222</xdr:rowOff>
    </xdr:from>
    <xdr:ext cx="469744" cy="259045"/>
    <xdr:sp macro="" textlink="">
      <xdr:nvSpPr>
        <xdr:cNvPr id="163" name="n_1aveValue債務償還比率"/>
        <xdr:cNvSpPr txBox="1"/>
      </xdr:nvSpPr>
      <xdr:spPr>
        <a:xfrm>
          <a:off x="12185092" y="499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7312</xdr:rowOff>
    </xdr:from>
    <xdr:ext cx="469744" cy="259045"/>
    <xdr:sp macro="" textlink="">
      <xdr:nvSpPr>
        <xdr:cNvPr id="164" name="n_2aveValue債務償還比率"/>
        <xdr:cNvSpPr txBox="1"/>
      </xdr:nvSpPr>
      <xdr:spPr>
        <a:xfrm>
          <a:off x="11527232" y="503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166048</xdr:rowOff>
    </xdr:from>
    <xdr:ext cx="469744" cy="259045"/>
    <xdr:sp macro="" textlink="">
      <xdr:nvSpPr>
        <xdr:cNvPr id="165" name="n_3aveValue債務償還比率"/>
        <xdr:cNvSpPr txBox="1"/>
      </xdr:nvSpPr>
      <xdr:spPr>
        <a:xfrm>
          <a:off x="10856672" y="502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11511</xdr:rowOff>
    </xdr:from>
    <xdr:ext cx="469744" cy="259045"/>
    <xdr:sp macro="" textlink="">
      <xdr:nvSpPr>
        <xdr:cNvPr id="166" name="n_4aveValue債務償還比率"/>
        <xdr:cNvSpPr txBox="1"/>
      </xdr:nvSpPr>
      <xdr:spPr>
        <a:xfrm>
          <a:off x="10186112" y="504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57280</xdr:rowOff>
    </xdr:from>
    <xdr:ext cx="469744" cy="259045"/>
    <xdr:sp macro="" textlink="">
      <xdr:nvSpPr>
        <xdr:cNvPr id="167" name="n_1mainValue債務償還比率"/>
        <xdr:cNvSpPr txBox="1"/>
      </xdr:nvSpPr>
      <xdr:spPr>
        <a:xfrm>
          <a:off x="12185092" y="441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118451</xdr:rowOff>
    </xdr:from>
    <xdr:ext cx="469744" cy="259045"/>
    <xdr:sp macro="" textlink="">
      <xdr:nvSpPr>
        <xdr:cNvPr id="168" name="n_2mainValue債務償還比率"/>
        <xdr:cNvSpPr txBox="1"/>
      </xdr:nvSpPr>
      <xdr:spPr>
        <a:xfrm>
          <a:off x="11527232" y="447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151436</xdr:rowOff>
    </xdr:from>
    <xdr:ext cx="469744" cy="259045"/>
    <xdr:sp macro="" textlink="">
      <xdr:nvSpPr>
        <xdr:cNvPr id="169" name="n_3mainValue債務償還比率"/>
        <xdr:cNvSpPr txBox="1"/>
      </xdr:nvSpPr>
      <xdr:spPr>
        <a:xfrm>
          <a:off x="10856672" y="451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94463</xdr:rowOff>
    </xdr:from>
    <xdr:ext cx="469744" cy="259045"/>
    <xdr:sp macro="" textlink="">
      <xdr:nvSpPr>
        <xdr:cNvPr id="170" name="n_4mainValue債務償還比率"/>
        <xdr:cNvSpPr txBox="1"/>
      </xdr:nvSpPr>
      <xdr:spPr>
        <a:xfrm>
          <a:off x="10186112" y="445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5" customWidth="1"/>
    <col min="12" max="12" width="2.21875" style="175" customWidth="1"/>
    <col min="13" max="17" width="2.33203125" style="175" customWidth="1"/>
    <col min="18" max="119" width="2.109375" style="175" customWidth="1"/>
    <col min="120" max="16384" width="0" style="175" hidden="1"/>
  </cols>
  <sheetData>
    <row r="1" spans="1:119" ht="33" customHeight="1" x14ac:dyDescent="0.2">
      <c r="B1" s="381" t="s">
        <v>80</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1"/>
      <c r="AW1" s="381"/>
      <c r="AX1" s="381"/>
      <c r="AY1" s="381"/>
      <c r="AZ1" s="381"/>
      <c r="BA1" s="381"/>
      <c r="BB1" s="381"/>
      <c r="BC1" s="381"/>
      <c r="BD1" s="381"/>
      <c r="BE1" s="381"/>
      <c r="BF1" s="381"/>
      <c r="BG1" s="381"/>
      <c r="BH1" s="381"/>
      <c r="BI1" s="381"/>
      <c r="BJ1" s="381"/>
      <c r="BK1" s="381"/>
      <c r="BL1" s="381"/>
      <c r="BM1" s="381"/>
      <c r="BN1" s="381"/>
      <c r="BO1" s="381"/>
      <c r="BP1" s="381"/>
      <c r="BQ1" s="381"/>
      <c r="BR1" s="381"/>
      <c r="BS1" s="381"/>
      <c r="BT1" s="381"/>
      <c r="BU1" s="381"/>
      <c r="BV1" s="381"/>
      <c r="BW1" s="381"/>
      <c r="BX1" s="381"/>
      <c r="BY1" s="381"/>
      <c r="BZ1" s="381"/>
      <c r="CA1" s="381"/>
      <c r="CB1" s="381"/>
      <c r="CC1" s="381"/>
      <c r="CD1" s="381"/>
      <c r="CE1" s="381"/>
      <c r="CF1" s="381"/>
      <c r="CG1" s="381"/>
      <c r="CH1" s="381"/>
      <c r="CI1" s="381"/>
      <c r="CJ1" s="381"/>
      <c r="CK1" s="381"/>
      <c r="CL1" s="381"/>
      <c r="CM1" s="381"/>
      <c r="CN1" s="381"/>
      <c r="CO1" s="381"/>
      <c r="CP1" s="381"/>
      <c r="CQ1" s="381"/>
      <c r="CR1" s="381"/>
      <c r="CS1" s="381"/>
      <c r="CT1" s="381"/>
      <c r="CU1" s="381"/>
      <c r="CV1" s="381"/>
      <c r="CW1" s="381"/>
      <c r="CX1" s="381"/>
      <c r="CY1" s="381"/>
      <c r="CZ1" s="381"/>
      <c r="DA1" s="381"/>
      <c r="DB1" s="381"/>
      <c r="DC1" s="381"/>
      <c r="DD1" s="381"/>
      <c r="DE1" s="381"/>
      <c r="DF1" s="381"/>
      <c r="DG1" s="381"/>
      <c r="DH1" s="381"/>
      <c r="DI1" s="381"/>
      <c r="DJ1" s="176"/>
      <c r="DK1" s="176"/>
      <c r="DL1" s="176"/>
      <c r="DM1" s="176"/>
      <c r="DN1" s="176"/>
      <c r="DO1" s="176"/>
    </row>
    <row r="2" spans="1:119" ht="24" thickBot="1" x14ac:dyDescent="0.25">
      <c r="B2" s="177" t="s">
        <v>81</v>
      </c>
      <c r="C2" s="177"/>
      <c r="D2" s="178"/>
    </row>
    <row r="3" spans="1:119" ht="18.75" customHeight="1" thickBot="1" x14ac:dyDescent="0.25">
      <c r="A3" s="176"/>
      <c r="B3" s="382" t="s">
        <v>82</v>
      </c>
      <c r="C3" s="383"/>
      <c r="D3" s="383"/>
      <c r="E3" s="384"/>
      <c r="F3" s="384"/>
      <c r="G3" s="384"/>
      <c r="H3" s="384"/>
      <c r="I3" s="384"/>
      <c r="J3" s="384"/>
      <c r="K3" s="384"/>
      <c r="L3" s="384" t="s">
        <v>83</v>
      </c>
      <c r="M3" s="384"/>
      <c r="N3" s="384"/>
      <c r="O3" s="384"/>
      <c r="P3" s="384"/>
      <c r="Q3" s="384"/>
      <c r="R3" s="391"/>
      <c r="S3" s="391"/>
      <c r="T3" s="391"/>
      <c r="U3" s="391"/>
      <c r="V3" s="392"/>
      <c r="W3" s="366" t="s">
        <v>84</v>
      </c>
      <c r="X3" s="367"/>
      <c r="Y3" s="367"/>
      <c r="Z3" s="367"/>
      <c r="AA3" s="367"/>
      <c r="AB3" s="383"/>
      <c r="AC3" s="391" t="s">
        <v>85</v>
      </c>
      <c r="AD3" s="367"/>
      <c r="AE3" s="367"/>
      <c r="AF3" s="367"/>
      <c r="AG3" s="367"/>
      <c r="AH3" s="367"/>
      <c r="AI3" s="367"/>
      <c r="AJ3" s="367"/>
      <c r="AK3" s="367"/>
      <c r="AL3" s="368"/>
      <c r="AM3" s="366" t="s">
        <v>86</v>
      </c>
      <c r="AN3" s="367"/>
      <c r="AO3" s="367"/>
      <c r="AP3" s="367"/>
      <c r="AQ3" s="367"/>
      <c r="AR3" s="367"/>
      <c r="AS3" s="367"/>
      <c r="AT3" s="367"/>
      <c r="AU3" s="367"/>
      <c r="AV3" s="367"/>
      <c r="AW3" s="367"/>
      <c r="AX3" s="368"/>
      <c r="AY3" s="403" t="s">
        <v>1</v>
      </c>
      <c r="AZ3" s="404"/>
      <c r="BA3" s="404"/>
      <c r="BB3" s="404"/>
      <c r="BC3" s="404"/>
      <c r="BD3" s="404"/>
      <c r="BE3" s="404"/>
      <c r="BF3" s="404"/>
      <c r="BG3" s="404"/>
      <c r="BH3" s="404"/>
      <c r="BI3" s="404"/>
      <c r="BJ3" s="404"/>
      <c r="BK3" s="404"/>
      <c r="BL3" s="404"/>
      <c r="BM3" s="405"/>
      <c r="BN3" s="366" t="s">
        <v>87</v>
      </c>
      <c r="BO3" s="367"/>
      <c r="BP3" s="367"/>
      <c r="BQ3" s="367"/>
      <c r="BR3" s="367"/>
      <c r="BS3" s="367"/>
      <c r="BT3" s="367"/>
      <c r="BU3" s="368"/>
      <c r="BV3" s="366" t="s">
        <v>88</v>
      </c>
      <c r="BW3" s="367"/>
      <c r="BX3" s="367"/>
      <c r="BY3" s="367"/>
      <c r="BZ3" s="367"/>
      <c r="CA3" s="367"/>
      <c r="CB3" s="367"/>
      <c r="CC3" s="368"/>
      <c r="CD3" s="403" t="s">
        <v>1</v>
      </c>
      <c r="CE3" s="404"/>
      <c r="CF3" s="404"/>
      <c r="CG3" s="404"/>
      <c r="CH3" s="404"/>
      <c r="CI3" s="404"/>
      <c r="CJ3" s="404"/>
      <c r="CK3" s="404"/>
      <c r="CL3" s="404"/>
      <c r="CM3" s="404"/>
      <c r="CN3" s="404"/>
      <c r="CO3" s="404"/>
      <c r="CP3" s="404"/>
      <c r="CQ3" s="404"/>
      <c r="CR3" s="404"/>
      <c r="CS3" s="405"/>
      <c r="CT3" s="366" t="s">
        <v>89</v>
      </c>
      <c r="CU3" s="367"/>
      <c r="CV3" s="367"/>
      <c r="CW3" s="367"/>
      <c r="CX3" s="367"/>
      <c r="CY3" s="367"/>
      <c r="CZ3" s="367"/>
      <c r="DA3" s="368"/>
      <c r="DB3" s="366" t="s">
        <v>90</v>
      </c>
      <c r="DC3" s="367"/>
      <c r="DD3" s="367"/>
      <c r="DE3" s="367"/>
      <c r="DF3" s="367"/>
      <c r="DG3" s="367"/>
      <c r="DH3" s="367"/>
      <c r="DI3" s="368"/>
    </row>
    <row r="4" spans="1:119" ht="18.75" customHeight="1" x14ac:dyDescent="0.2">
      <c r="A4" s="176"/>
      <c r="B4" s="385"/>
      <c r="C4" s="386"/>
      <c r="D4" s="386"/>
      <c r="E4" s="387"/>
      <c r="F4" s="387"/>
      <c r="G4" s="387"/>
      <c r="H4" s="387"/>
      <c r="I4" s="387"/>
      <c r="J4" s="387"/>
      <c r="K4" s="387"/>
      <c r="L4" s="387"/>
      <c r="M4" s="387"/>
      <c r="N4" s="387"/>
      <c r="O4" s="387"/>
      <c r="P4" s="387"/>
      <c r="Q4" s="387"/>
      <c r="R4" s="393"/>
      <c r="S4" s="393"/>
      <c r="T4" s="393"/>
      <c r="U4" s="393"/>
      <c r="V4" s="394"/>
      <c r="W4" s="397"/>
      <c r="X4" s="398"/>
      <c r="Y4" s="398"/>
      <c r="Z4" s="398"/>
      <c r="AA4" s="398"/>
      <c r="AB4" s="386"/>
      <c r="AC4" s="393"/>
      <c r="AD4" s="398"/>
      <c r="AE4" s="398"/>
      <c r="AF4" s="398"/>
      <c r="AG4" s="398"/>
      <c r="AH4" s="398"/>
      <c r="AI4" s="398"/>
      <c r="AJ4" s="398"/>
      <c r="AK4" s="398"/>
      <c r="AL4" s="401"/>
      <c r="AM4" s="399"/>
      <c r="AN4" s="400"/>
      <c r="AO4" s="400"/>
      <c r="AP4" s="400"/>
      <c r="AQ4" s="400"/>
      <c r="AR4" s="400"/>
      <c r="AS4" s="400"/>
      <c r="AT4" s="400"/>
      <c r="AU4" s="400"/>
      <c r="AV4" s="400"/>
      <c r="AW4" s="400"/>
      <c r="AX4" s="402"/>
      <c r="AY4" s="369" t="s">
        <v>91</v>
      </c>
      <c r="AZ4" s="370"/>
      <c r="BA4" s="370"/>
      <c r="BB4" s="370"/>
      <c r="BC4" s="370"/>
      <c r="BD4" s="370"/>
      <c r="BE4" s="370"/>
      <c r="BF4" s="370"/>
      <c r="BG4" s="370"/>
      <c r="BH4" s="370"/>
      <c r="BI4" s="370"/>
      <c r="BJ4" s="370"/>
      <c r="BK4" s="370"/>
      <c r="BL4" s="370"/>
      <c r="BM4" s="371"/>
      <c r="BN4" s="372">
        <v>4070481</v>
      </c>
      <c r="BO4" s="373"/>
      <c r="BP4" s="373"/>
      <c r="BQ4" s="373"/>
      <c r="BR4" s="373"/>
      <c r="BS4" s="373"/>
      <c r="BT4" s="373"/>
      <c r="BU4" s="374"/>
      <c r="BV4" s="372">
        <v>4457645</v>
      </c>
      <c r="BW4" s="373"/>
      <c r="BX4" s="373"/>
      <c r="BY4" s="373"/>
      <c r="BZ4" s="373"/>
      <c r="CA4" s="373"/>
      <c r="CB4" s="373"/>
      <c r="CC4" s="374"/>
      <c r="CD4" s="375" t="s">
        <v>92</v>
      </c>
      <c r="CE4" s="376"/>
      <c r="CF4" s="376"/>
      <c r="CG4" s="376"/>
      <c r="CH4" s="376"/>
      <c r="CI4" s="376"/>
      <c r="CJ4" s="376"/>
      <c r="CK4" s="376"/>
      <c r="CL4" s="376"/>
      <c r="CM4" s="376"/>
      <c r="CN4" s="376"/>
      <c r="CO4" s="376"/>
      <c r="CP4" s="376"/>
      <c r="CQ4" s="376"/>
      <c r="CR4" s="376"/>
      <c r="CS4" s="377"/>
      <c r="CT4" s="378">
        <v>8.3000000000000007</v>
      </c>
      <c r="CU4" s="379"/>
      <c r="CV4" s="379"/>
      <c r="CW4" s="379"/>
      <c r="CX4" s="379"/>
      <c r="CY4" s="379"/>
      <c r="CZ4" s="379"/>
      <c r="DA4" s="380"/>
      <c r="DB4" s="378">
        <v>8.3000000000000007</v>
      </c>
      <c r="DC4" s="379"/>
      <c r="DD4" s="379"/>
      <c r="DE4" s="379"/>
      <c r="DF4" s="379"/>
      <c r="DG4" s="379"/>
      <c r="DH4" s="379"/>
      <c r="DI4" s="380"/>
    </row>
    <row r="5" spans="1:119" ht="18.75" customHeight="1" x14ac:dyDescent="0.2">
      <c r="A5" s="176"/>
      <c r="B5" s="388"/>
      <c r="C5" s="389"/>
      <c r="D5" s="389"/>
      <c r="E5" s="390"/>
      <c r="F5" s="390"/>
      <c r="G5" s="390"/>
      <c r="H5" s="390"/>
      <c r="I5" s="390"/>
      <c r="J5" s="390"/>
      <c r="K5" s="390"/>
      <c r="L5" s="390"/>
      <c r="M5" s="390"/>
      <c r="N5" s="390"/>
      <c r="O5" s="390"/>
      <c r="P5" s="390"/>
      <c r="Q5" s="390"/>
      <c r="R5" s="395"/>
      <c r="S5" s="395"/>
      <c r="T5" s="395"/>
      <c r="U5" s="395"/>
      <c r="V5" s="396"/>
      <c r="W5" s="399"/>
      <c r="X5" s="400"/>
      <c r="Y5" s="400"/>
      <c r="Z5" s="400"/>
      <c r="AA5" s="400"/>
      <c r="AB5" s="389"/>
      <c r="AC5" s="395"/>
      <c r="AD5" s="400"/>
      <c r="AE5" s="400"/>
      <c r="AF5" s="400"/>
      <c r="AG5" s="400"/>
      <c r="AH5" s="400"/>
      <c r="AI5" s="400"/>
      <c r="AJ5" s="400"/>
      <c r="AK5" s="400"/>
      <c r="AL5" s="402"/>
      <c r="AM5" s="438" t="s">
        <v>93</v>
      </c>
      <c r="AN5" s="439"/>
      <c r="AO5" s="439"/>
      <c r="AP5" s="439"/>
      <c r="AQ5" s="439"/>
      <c r="AR5" s="439"/>
      <c r="AS5" s="439"/>
      <c r="AT5" s="440"/>
      <c r="AU5" s="441" t="s">
        <v>94</v>
      </c>
      <c r="AV5" s="442"/>
      <c r="AW5" s="442"/>
      <c r="AX5" s="442"/>
      <c r="AY5" s="443" t="s">
        <v>95</v>
      </c>
      <c r="AZ5" s="444"/>
      <c r="BA5" s="444"/>
      <c r="BB5" s="444"/>
      <c r="BC5" s="444"/>
      <c r="BD5" s="444"/>
      <c r="BE5" s="444"/>
      <c r="BF5" s="444"/>
      <c r="BG5" s="444"/>
      <c r="BH5" s="444"/>
      <c r="BI5" s="444"/>
      <c r="BJ5" s="444"/>
      <c r="BK5" s="444"/>
      <c r="BL5" s="444"/>
      <c r="BM5" s="445"/>
      <c r="BN5" s="409">
        <v>3847271</v>
      </c>
      <c r="BO5" s="410"/>
      <c r="BP5" s="410"/>
      <c r="BQ5" s="410"/>
      <c r="BR5" s="410"/>
      <c r="BS5" s="410"/>
      <c r="BT5" s="410"/>
      <c r="BU5" s="411"/>
      <c r="BV5" s="409">
        <v>4248101</v>
      </c>
      <c r="BW5" s="410"/>
      <c r="BX5" s="410"/>
      <c r="BY5" s="410"/>
      <c r="BZ5" s="410"/>
      <c r="CA5" s="410"/>
      <c r="CB5" s="410"/>
      <c r="CC5" s="411"/>
      <c r="CD5" s="412" t="s">
        <v>96</v>
      </c>
      <c r="CE5" s="413"/>
      <c r="CF5" s="413"/>
      <c r="CG5" s="413"/>
      <c r="CH5" s="413"/>
      <c r="CI5" s="413"/>
      <c r="CJ5" s="413"/>
      <c r="CK5" s="413"/>
      <c r="CL5" s="413"/>
      <c r="CM5" s="413"/>
      <c r="CN5" s="413"/>
      <c r="CO5" s="413"/>
      <c r="CP5" s="413"/>
      <c r="CQ5" s="413"/>
      <c r="CR5" s="413"/>
      <c r="CS5" s="414"/>
      <c r="CT5" s="406">
        <v>76.599999999999994</v>
      </c>
      <c r="CU5" s="407"/>
      <c r="CV5" s="407"/>
      <c r="CW5" s="407"/>
      <c r="CX5" s="407"/>
      <c r="CY5" s="407"/>
      <c r="CZ5" s="407"/>
      <c r="DA5" s="408"/>
      <c r="DB5" s="406">
        <v>83.9</v>
      </c>
      <c r="DC5" s="407"/>
      <c r="DD5" s="407"/>
      <c r="DE5" s="407"/>
      <c r="DF5" s="407"/>
      <c r="DG5" s="407"/>
      <c r="DH5" s="407"/>
      <c r="DI5" s="408"/>
    </row>
    <row r="6" spans="1:119" ht="18.75" customHeight="1" x14ac:dyDescent="0.2">
      <c r="A6" s="176"/>
      <c r="B6" s="415" t="s">
        <v>97</v>
      </c>
      <c r="C6" s="416"/>
      <c r="D6" s="416"/>
      <c r="E6" s="417"/>
      <c r="F6" s="417"/>
      <c r="G6" s="417"/>
      <c r="H6" s="417"/>
      <c r="I6" s="417"/>
      <c r="J6" s="417"/>
      <c r="K6" s="417"/>
      <c r="L6" s="417" t="s">
        <v>98</v>
      </c>
      <c r="M6" s="417"/>
      <c r="N6" s="417"/>
      <c r="O6" s="417"/>
      <c r="P6" s="417"/>
      <c r="Q6" s="417"/>
      <c r="R6" s="421"/>
      <c r="S6" s="421"/>
      <c r="T6" s="421"/>
      <c r="U6" s="421"/>
      <c r="V6" s="422"/>
      <c r="W6" s="425" t="s">
        <v>99</v>
      </c>
      <c r="X6" s="426"/>
      <c r="Y6" s="426"/>
      <c r="Z6" s="426"/>
      <c r="AA6" s="426"/>
      <c r="AB6" s="416"/>
      <c r="AC6" s="429" t="s">
        <v>100</v>
      </c>
      <c r="AD6" s="430"/>
      <c r="AE6" s="430"/>
      <c r="AF6" s="430"/>
      <c r="AG6" s="430"/>
      <c r="AH6" s="430"/>
      <c r="AI6" s="430"/>
      <c r="AJ6" s="430"/>
      <c r="AK6" s="430"/>
      <c r="AL6" s="431"/>
      <c r="AM6" s="438" t="s">
        <v>101</v>
      </c>
      <c r="AN6" s="439"/>
      <c r="AO6" s="439"/>
      <c r="AP6" s="439"/>
      <c r="AQ6" s="439"/>
      <c r="AR6" s="439"/>
      <c r="AS6" s="439"/>
      <c r="AT6" s="440"/>
      <c r="AU6" s="441" t="s">
        <v>94</v>
      </c>
      <c r="AV6" s="442"/>
      <c r="AW6" s="442"/>
      <c r="AX6" s="442"/>
      <c r="AY6" s="443" t="s">
        <v>102</v>
      </c>
      <c r="AZ6" s="444"/>
      <c r="BA6" s="444"/>
      <c r="BB6" s="444"/>
      <c r="BC6" s="444"/>
      <c r="BD6" s="444"/>
      <c r="BE6" s="444"/>
      <c r="BF6" s="444"/>
      <c r="BG6" s="444"/>
      <c r="BH6" s="444"/>
      <c r="BI6" s="444"/>
      <c r="BJ6" s="444"/>
      <c r="BK6" s="444"/>
      <c r="BL6" s="444"/>
      <c r="BM6" s="445"/>
      <c r="BN6" s="409">
        <v>223210</v>
      </c>
      <c r="BO6" s="410"/>
      <c r="BP6" s="410"/>
      <c r="BQ6" s="410"/>
      <c r="BR6" s="410"/>
      <c r="BS6" s="410"/>
      <c r="BT6" s="410"/>
      <c r="BU6" s="411"/>
      <c r="BV6" s="409">
        <v>209544</v>
      </c>
      <c r="BW6" s="410"/>
      <c r="BX6" s="410"/>
      <c r="BY6" s="410"/>
      <c r="BZ6" s="410"/>
      <c r="CA6" s="410"/>
      <c r="CB6" s="410"/>
      <c r="CC6" s="411"/>
      <c r="CD6" s="412" t="s">
        <v>103</v>
      </c>
      <c r="CE6" s="413"/>
      <c r="CF6" s="413"/>
      <c r="CG6" s="413"/>
      <c r="CH6" s="413"/>
      <c r="CI6" s="413"/>
      <c r="CJ6" s="413"/>
      <c r="CK6" s="413"/>
      <c r="CL6" s="413"/>
      <c r="CM6" s="413"/>
      <c r="CN6" s="413"/>
      <c r="CO6" s="413"/>
      <c r="CP6" s="413"/>
      <c r="CQ6" s="413"/>
      <c r="CR6" s="413"/>
      <c r="CS6" s="414"/>
      <c r="CT6" s="446">
        <v>82.5</v>
      </c>
      <c r="CU6" s="447"/>
      <c r="CV6" s="447"/>
      <c r="CW6" s="447"/>
      <c r="CX6" s="447"/>
      <c r="CY6" s="447"/>
      <c r="CZ6" s="447"/>
      <c r="DA6" s="448"/>
      <c r="DB6" s="446">
        <v>88.6</v>
      </c>
      <c r="DC6" s="447"/>
      <c r="DD6" s="447"/>
      <c r="DE6" s="447"/>
      <c r="DF6" s="447"/>
      <c r="DG6" s="447"/>
      <c r="DH6" s="447"/>
      <c r="DI6" s="448"/>
    </row>
    <row r="7" spans="1:119" ht="18.75" customHeight="1" x14ac:dyDescent="0.2">
      <c r="A7" s="176"/>
      <c r="B7" s="385"/>
      <c r="C7" s="386"/>
      <c r="D7" s="386"/>
      <c r="E7" s="387"/>
      <c r="F7" s="387"/>
      <c r="G7" s="387"/>
      <c r="H7" s="387"/>
      <c r="I7" s="387"/>
      <c r="J7" s="387"/>
      <c r="K7" s="387"/>
      <c r="L7" s="387"/>
      <c r="M7" s="387"/>
      <c r="N7" s="387"/>
      <c r="O7" s="387"/>
      <c r="P7" s="387"/>
      <c r="Q7" s="387"/>
      <c r="R7" s="393"/>
      <c r="S7" s="393"/>
      <c r="T7" s="393"/>
      <c r="U7" s="393"/>
      <c r="V7" s="394"/>
      <c r="W7" s="397"/>
      <c r="X7" s="398"/>
      <c r="Y7" s="398"/>
      <c r="Z7" s="398"/>
      <c r="AA7" s="398"/>
      <c r="AB7" s="386"/>
      <c r="AC7" s="432"/>
      <c r="AD7" s="433"/>
      <c r="AE7" s="433"/>
      <c r="AF7" s="433"/>
      <c r="AG7" s="433"/>
      <c r="AH7" s="433"/>
      <c r="AI7" s="433"/>
      <c r="AJ7" s="433"/>
      <c r="AK7" s="433"/>
      <c r="AL7" s="434"/>
      <c r="AM7" s="438" t="s">
        <v>104</v>
      </c>
      <c r="AN7" s="439"/>
      <c r="AO7" s="439"/>
      <c r="AP7" s="439"/>
      <c r="AQ7" s="439"/>
      <c r="AR7" s="439"/>
      <c r="AS7" s="439"/>
      <c r="AT7" s="440"/>
      <c r="AU7" s="441" t="s">
        <v>105</v>
      </c>
      <c r="AV7" s="442"/>
      <c r="AW7" s="442"/>
      <c r="AX7" s="442"/>
      <c r="AY7" s="443" t="s">
        <v>106</v>
      </c>
      <c r="AZ7" s="444"/>
      <c r="BA7" s="444"/>
      <c r="BB7" s="444"/>
      <c r="BC7" s="444"/>
      <c r="BD7" s="444"/>
      <c r="BE7" s="444"/>
      <c r="BF7" s="444"/>
      <c r="BG7" s="444"/>
      <c r="BH7" s="444"/>
      <c r="BI7" s="444"/>
      <c r="BJ7" s="444"/>
      <c r="BK7" s="444"/>
      <c r="BL7" s="444"/>
      <c r="BM7" s="445"/>
      <c r="BN7" s="409">
        <v>12889</v>
      </c>
      <c r="BO7" s="410"/>
      <c r="BP7" s="410"/>
      <c r="BQ7" s="410"/>
      <c r="BR7" s="410"/>
      <c r="BS7" s="410"/>
      <c r="BT7" s="410"/>
      <c r="BU7" s="411"/>
      <c r="BV7" s="409">
        <v>12258</v>
      </c>
      <c r="BW7" s="410"/>
      <c r="BX7" s="410"/>
      <c r="BY7" s="410"/>
      <c r="BZ7" s="410"/>
      <c r="CA7" s="410"/>
      <c r="CB7" s="410"/>
      <c r="CC7" s="411"/>
      <c r="CD7" s="412" t="s">
        <v>107</v>
      </c>
      <c r="CE7" s="413"/>
      <c r="CF7" s="413"/>
      <c r="CG7" s="413"/>
      <c r="CH7" s="413"/>
      <c r="CI7" s="413"/>
      <c r="CJ7" s="413"/>
      <c r="CK7" s="413"/>
      <c r="CL7" s="413"/>
      <c r="CM7" s="413"/>
      <c r="CN7" s="413"/>
      <c r="CO7" s="413"/>
      <c r="CP7" s="413"/>
      <c r="CQ7" s="413"/>
      <c r="CR7" s="413"/>
      <c r="CS7" s="414"/>
      <c r="CT7" s="409">
        <v>2537351</v>
      </c>
      <c r="CU7" s="410"/>
      <c r="CV7" s="410"/>
      <c r="CW7" s="410"/>
      <c r="CX7" s="410"/>
      <c r="CY7" s="410"/>
      <c r="CZ7" s="410"/>
      <c r="DA7" s="411"/>
      <c r="DB7" s="409">
        <v>2364254</v>
      </c>
      <c r="DC7" s="410"/>
      <c r="DD7" s="410"/>
      <c r="DE7" s="410"/>
      <c r="DF7" s="410"/>
      <c r="DG7" s="410"/>
      <c r="DH7" s="410"/>
      <c r="DI7" s="411"/>
    </row>
    <row r="8" spans="1:119" ht="18.75" customHeight="1" thickBot="1" x14ac:dyDescent="0.25">
      <c r="A8" s="176"/>
      <c r="B8" s="418"/>
      <c r="C8" s="419"/>
      <c r="D8" s="419"/>
      <c r="E8" s="420"/>
      <c r="F8" s="420"/>
      <c r="G8" s="420"/>
      <c r="H8" s="420"/>
      <c r="I8" s="420"/>
      <c r="J8" s="420"/>
      <c r="K8" s="420"/>
      <c r="L8" s="420"/>
      <c r="M8" s="420"/>
      <c r="N8" s="420"/>
      <c r="O8" s="420"/>
      <c r="P8" s="420"/>
      <c r="Q8" s="420"/>
      <c r="R8" s="423"/>
      <c r="S8" s="423"/>
      <c r="T8" s="423"/>
      <c r="U8" s="423"/>
      <c r="V8" s="424"/>
      <c r="W8" s="427"/>
      <c r="X8" s="428"/>
      <c r="Y8" s="428"/>
      <c r="Z8" s="428"/>
      <c r="AA8" s="428"/>
      <c r="AB8" s="419"/>
      <c r="AC8" s="435"/>
      <c r="AD8" s="436"/>
      <c r="AE8" s="436"/>
      <c r="AF8" s="436"/>
      <c r="AG8" s="436"/>
      <c r="AH8" s="436"/>
      <c r="AI8" s="436"/>
      <c r="AJ8" s="436"/>
      <c r="AK8" s="436"/>
      <c r="AL8" s="437"/>
      <c r="AM8" s="438" t="s">
        <v>108</v>
      </c>
      <c r="AN8" s="439"/>
      <c r="AO8" s="439"/>
      <c r="AP8" s="439"/>
      <c r="AQ8" s="439"/>
      <c r="AR8" s="439"/>
      <c r="AS8" s="439"/>
      <c r="AT8" s="440"/>
      <c r="AU8" s="441" t="s">
        <v>109</v>
      </c>
      <c r="AV8" s="442"/>
      <c r="AW8" s="442"/>
      <c r="AX8" s="442"/>
      <c r="AY8" s="443" t="s">
        <v>110</v>
      </c>
      <c r="AZ8" s="444"/>
      <c r="BA8" s="444"/>
      <c r="BB8" s="444"/>
      <c r="BC8" s="444"/>
      <c r="BD8" s="444"/>
      <c r="BE8" s="444"/>
      <c r="BF8" s="444"/>
      <c r="BG8" s="444"/>
      <c r="BH8" s="444"/>
      <c r="BI8" s="444"/>
      <c r="BJ8" s="444"/>
      <c r="BK8" s="444"/>
      <c r="BL8" s="444"/>
      <c r="BM8" s="445"/>
      <c r="BN8" s="409">
        <v>210321</v>
      </c>
      <c r="BO8" s="410"/>
      <c r="BP8" s="410"/>
      <c r="BQ8" s="410"/>
      <c r="BR8" s="410"/>
      <c r="BS8" s="410"/>
      <c r="BT8" s="410"/>
      <c r="BU8" s="411"/>
      <c r="BV8" s="409">
        <v>197286</v>
      </c>
      <c r="BW8" s="410"/>
      <c r="BX8" s="410"/>
      <c r="BY8" s="410"/>
      <c r="BZ8" s="410"/>
      <c r="CA8" s="410"/>
      <c r="CB8" s="410"/>
      <c r="CC8" s="411"/>
      <c r="CD8" s="412" t="s">
        <v>111</v>
      </c>
      <c r="CE8" s="413"/>
      <c r="CF8" s="413"/>
      <c r="CG8" s="413"/>
      <c r="CH8" s="413"/>
      <c r="CI8" s="413"/>
      <c r="CJ8" s="413"/>
      <c r="CK8" s="413"/>
      <c r="CL8" s="413"/>
      <c r="CM8" s="413"/>
      <c r="CN8" s="413"/>
      <c r="CO8" s="413"/>
      <c r="CP8" s="413"/>
      <c r="CQ8" s="413"/>
      <c r="CR8" s="413"/>
      <c r="CS8" s="414"/>
      <c r="CT8" s="449">
        <v>0.56000000000000005</v>
      </c>
      <c r="CU8" s="450"/>
      <c r="CV8" s="450"/>
      <c r="CW8" s="450"/>
      <c r="CX8" s="450"/>
      <c r="CY8" s="450"/>
      <c r="CZ8" s="450"/>
      <c r="DA8" s="451"/>
      <c r="DB8" s="449">
        <v>0.6</v>
      </c>
      <c r="DC8" s="450"/>
      <c r="DD8" s="450"/>
      <c r="DE8" s="450"/>
      <c r="DF8" s="450"/>
      <c r="DG8" s="450"/>
      <c r="DH8" s="450"/>
      <c r="DI8" s="451"/>
    </row>
    <row r="9" spans="1:119" ht="18.75" customHeight="1" thickBot="1" x14ac:dyDescent="0.25">
      <c r="A9" s="176"/>
      <c r="B9" s="403" t="s">
        <v>112</v>
      </c>
      <c r="C9" s="404"/>
      <c r="D9" s="404"/>
      <c r="E9" s="404"/>
      <c r="F9" s="404"/>
      <c r="G9" s="404"/>
      <c r="H9" s="404"/>
      <c r="I9" s="404"/>
      <c r="J9" s="404"/>
      <c r="K9" s="452"/>
      <c r="L9" s="453" t="s">
        <v>113</v>
      </c>
      <c r="M9" s="454"/>
      <c r="N9" s="454"/>
      <c r="O9" s="454"/>
      <c r="P9" s="454"/>
      <c r="Q9" s="455"/>
      <c r="R9" s="456">
        <v>8071</v>
      </c>
      <c r="S9" s="457"/>
      <c r="T9" s="457"/>
      <c r="U9" s="457"/>
      <c r="V9" s="458"/>
      <c r="W9" s="366" t="s">
        <v>114</v>
      </c>
      <c r="X9" s="367"/>
      <c r="Y9" s="367"/>
      <c r="Z9" s="367"/>
      <c r="AA9" s="367"/>
      <c r="AB9" s="367"/>
      <c r="AC9" s="367"/>
      <c r="AD9" s="367"/>
      <c r="AE9" s="367"/>
      <c r="AF9" s="367"/>
      <c r="AG9" s="367"/>
      <c r="AH9" s="367"/>
      <c r="AI9" s="367"/>
      <c r="AJ9" s="367"/>
      <c r="AK9" s="367"/>
      <c r="AL9" s="368"/>
      <c r="AM9" s="438" t="s">
        <v>115</v>
      </c>
      <c r="AN9" s="439"/>
      <c r="AO9" s="439"/>
      <c r="AP9" s="439"/>
      <c r="AQ9" s="439"/>
      <c r="AR9" s="439"/>
      <c r="AS9" s="439"/>
      <c r="AT9" s="440"/>
      <c r="AU9" s="441" t="s">
        <v>116</v>
      </c>
      <c r="AV9" s="442"/>
      <c r="AW9" s="442"/>
      <c r="AX9" s="442"/>
      <c r="AY9" s="443" t="s">
        <v>117</v>
      </c>
      <c r="AZ9" s="444"/>
      <c r="BA9" s="444"/>
      <c r="BB9" s="444"/>
      <c r="BC9" s="444"/>
      <c r="BD9" s="444"/>
      <c r="BE9" s="444"/>
      <c r="BF9" s="444"/>
      <c r="BG9" s="444"/>
      <c r="BH9" s="444"/>
      <c r="BI9" s="444"/>
      <c r="BJ9" s="444"/>
      <c r="BK9" s="444"/>
      <c r="BL9" s="444"/>
      <c r="BM9" s="445"/>
      <c r="BN9" s="409">
        <v>13035</v>
      </c>
      <c r="BO9" s="410"/>
      <c r="BP9" s="410"/>
      <c r="BQ9" s="410"/>
      <c r="BR9" s="410"/>
      <c r="BS9" s="410"/>
      <c r="BT9" s="410"/>
      <c r="BU9" s="411"/>
      <c r="BV9" s="409">
        <v>87608</v>
      </c>
      <c r="BW9" s="410"/>
      <c r="BX9" s="410"/>
      <c r="BY9" s="410"/>
      <c r="BZ9" s="410"/>
      <c r="CA9" s="410"/>
      <c r="CB9" s="410"/>
      <c r="CC9" s="411"/>
      <c r="CD9" s="412" t="s">
        <v>118</v>
      </c>
      <c r="CE9" s="413"/>
      <c r="CF9" s="413"/>
      <c r="CG9" s="413"/>
      <c r="CH9" s="413"/>
      <c r="CI9" s="413"/>
      <c r="CJ9" s="413"/>
      <c r="CK9" s="413"/>
      <c r="CL9" s="413"/>
      <c r="CM9" s="413"/>
      <c r="CN9" s="413"/>
      <c r="CO9" s="413"/>
      <c r="CP9" s="413"/>
      <c r="CQ9" s="413"/>
      <c r="CR9" s="413"/>
      <c r="CS9" s="414"/>
      <c r="CT9" s="406">
        <v>8.6</v>
      </c>
      <c r="CU9" s="407"/>
      <c r="CV9" s="407"/>
      <c r="CW9" s="407"/>
      <c r="CX9" s="407"/>
      <c r="CY9" s="407"/>
      <c r="CZ9" s="407"/>
      <c r="DA9" s="408"/>
      <c r="DB9" s="406">
        <v>9.1</v>
      </c>
      <c r="DC9" s="407"/>
      <c r="DD9" s="407"/>
      <c r="DE9" s="407"/>
      <c r="DF9" s="407"/>
      <c r="DG9" s="407"/>
      <c r="DH9" s="407"/>
      <c r="DI9" s="408"/>
    </row>
    <row r="10" spans="1:119" ht="18.75" customHeight="1" thickBot="1" x14ac:dyDescent="0.25">
      <c r="A10" s="176"/>
      <c r="B10" s="403"/>
      <c r="C10" s="404"/>
      <c r="D10" s="404"/>
      <c r="E10" s="404"/>
      <c r="F10" s="404"/>
      <c r="G10" s="404"/>
      <c r="H10" s="404"/>
      <c r="I10" s="404"/>
      <c r="J10" s="404"/>
      <c r="K10" s="452"/>
      <c r="L10" s="459" t="s">
        <v>119</v>
      </c>
      <c r="M10" s="439"/>
      <c r="N10" s="439"/>
      <c r="O10" s="439"/>
      <c r="P10" s="439"/>
      <c r="Q10" s="440"/>
      <c r="R10" s="460">
        <v>8202</v>
      </c>
      <c r="S10" s="461"/>
      <c r="T10" s="461"/>
      <c r="U10" s="461"/>
      <c r="V10" s="462"/>
      <c r="W10" s="397"/>
      <c r="X10" s="398"/>
      <c r="Y10" s="398"/>
      <c r="Z10" s="398"/>
      <c r="AA10" s="398"/>
      <c r="AB10" s="398"/>
      <c r="AC10" s="398"/>
      <c r="AD10" s="398"/>
      <c r="AE10" s="398"/>
      <c r="AF10" s="398"/>
      <c r="AG10" s="398"/>
      <c r="AH10" s="398"/>
      <c r="AI10" s="398"/>
      <c r="AJ10" s="398"/>
      <c r="AK10" s="398"/>
      <c r="AL10" s="401"/>
      <c r="AM10" s="438" t="s">
        <v>120</v>
      </c>
      <c r="AN10" s="439"/>
      <c r="AO10" s="439"/>
      <c r="AP10" s="439"/>
      <c r="AQ10" s="439"/>
      <c r="AR10" s="439"/>
      <c r="AS10" s="439"/>
      <c r="AT10" s="440"/>
      <c r="AU10" s="441" t="s">
        <v>121</v>
      </c>
      <c r="AV10" s="442"/>
      <c r="AW10" s="442"/>
      <c r="AX10" s="442"/>
      <c r="AY10" s="443" t="s">
        <v>122</v>
      </c>
      <c r="AZ10" s="444"/>
      <c r="BA10" s="444"/>
      <c r="BB10" s="444"/>
      <c r="BC10" s="444"/>
      <c r="BD10" s="444"/>
      <c r="BE10" s="444"/>
      <c r="BF10" s="444"/>
      <c r="BG10" s="444"/>
      <c r="BH10" s="444"/>
      <c r="BI10" s="444"/>
      <c r="BJ10" s="444"/>
      <c r="BK10" s="444"/>
      <c r="BL10" s="444"/>
      <c r="BM10" s="445"/>
      <c r="BN10" s="409">
        <v>176579</v>
      </c>
      <c r="BO10" s="410"/>
      <c r="BP10" s="410"/>
      <c r="BQ10" s="410"/>
      <c r="BR10" s="410"/>
      <c r="BS10" s="410"/>
      <c r="BT10" s="410"/>
      <c r="BU10" s="411"/>
      <c r="BV10" s="409">
        <v>125580</v>
      </c>
      <c r="BW10" s="410"/>
      <c r="BX10" s="410"/>
      <c r="BY10" s="410"/>
      <c r="BZ10" s="410"/>
      <c r="CA10" s="410"/>
      <c r="CB10" s="410"/>
      <c r="CC10" s="411"/>
      <c r="CD10" s="179" t="s">
        <v>123</v>
      </c>
      <c r="CE10" s="180"/>
      <c r="CF10" s="180"/>
      <c r="CG10" s="180"/>
      <c r="CH10" s="180"/>
      <c r="CI10" s="180"/>
      <c r="CJ10" s="180"/>
      <c r="CK10" s="180"/>
      <c r="CL10" s="180"/>
      <c r="CM10" s="180"/>
      <c r="CN10" s="180"/>
      <c r="CO10" s="180"/>
      <c r="CP10" s="180"/>
      <c r="CQ10" s="180"/>
      <c r="CR10" s="180"/>
      <c r="CS10" s="181"/>
      <c r="CT10" s="182"/>
      <c r="CU10" s="183"/>
      <c r="CV10" s="183"/>
      <c r="CW10" s="183"/>
      <c r="CX10" s="183"/>
      <c r="CY10" s="183"/>
      <c r="CZ10" s="183"/>
      <c r="DA10" s="184"/>
      <c r="DB10" s="182"/>
      <c r="DC10" s="183"/>
      <c r="DD10" s="183"/>
      <c r="DE10" s="183"/>
      <c r="DF10" s="183"/>
      <c r="DG10" s="183"/>
      <c r="DH10" s="183"/>
      <c r="DI10" s="184"/>
    </row>
    <row r="11" spans="1:119" ht="18.75" customHeight="1" thickBot="1" x14ac:dyDescent="0.25">
      <c r="A11" s="176"/>
      <c r="B11" s="403"/>
      <c r="C11" s="404"/>
      <c r="D11" s="404"/>
      <c r="E11" s="404"/>
      <c r="F11" s="404"/>
      <c r="G11" s="404"/>
      <c r="H11" s="404"/>
      <c r="I11" s="404"/>
      <c r="J11" s="404"/>
      <c r="K11" s="452"/>
      <c r="L11" s="463" t="s">
        <v>124</v>
      </c>
      <c r="M11" s="464"/>
      <c r="N11" s="464"/>
      <c r="O11" s="464"/>
      <c r="P11" s="464"/>
      <c r="Q11" s="465"/>
      <c r="R11" s="466" t="s">
        <v>125</v>
      </c>
      <c r="S11" s="467"/>
      <c r="T11" s="467"/>
      <c r="U11" s="467"/>
      <c r="V11" s="468"/>
      <c r="W11" s="397"/>
      <c r="X11" s="398"/>
      <c r="Y11" s="398"/>
      <c r="Z11" s="398"/>
      <c r="AA11" s="398"/>
      <c r="AB11" s="398"/>
      <c r="AC11" s="398"/>
      <c r="AD11" s="398"/>
      <c r="AE11" s="398"/>
      <c r="AF11" s="398"/>
      <c r="AG11" s="398"/>
      <c r="AH11" s="398"/>
      <c r="AI11" s="398"/>
      <c r="AJ11" s="398"/>
      <c r="AK11" s="398"/>
      <c r="AL11" s="401"/>
      <c r="AM11" s="438" t="s">
        <v>126</v>
      </c>
      <c r="AN11" s="439"/>
      <c r="AO11" s="439"/>
      <c r="AP11" s="439"/>
      <c r="AQ11" s="439"/>
      <c r="AR11" s="439"/>
      <c r="AS11" s="439"/>
      <c r="AT11" s="440"/>
      <c r="AU11" s="441" t="s">
        <v>94</v>
      </c>
      <c r="AV11" s="442"/>
      <c r="AW11" s="442"/>
      <c r="AX11" s="442"/>
      <c r="AY11" s="443" t="s">
        <v>127</v>
      </c>
      <c r="AZ11" s="444"/>
      <c r="BA11" s="444"/>
      <c r="BB11" s="444"/>
      <c r="BC11" s="444"/>
      <c r="BD11" s="444"/>
      <c r="BE11" s="444"/>
      <c r="BF11" s="444"/>
      <c r="BG11" s="444"/>
      <c r="BH11" s="444"/>
      <c r="BI11" s="444"/>
      <c r="BJ11" s="444"/>
      <c r="BK11" s="444"/>
      <c r="BL11" s="444"/>
      <c r="BM11" s="445"/>
      <c r="BN11" s="409">
        <v>0</v>
      </c>
      <c r="BO11" s="410"/>
      <c r="BP11" s="410"/>
      <c r="BQ11" s="410"/>
      <c r="BR11" s="410"/>
      <c r="BS11" s="410"/>
      <c r="BT11" s="410"/>
      <c r="BU11" s="411"/>
      <c r="BV11" s="409">
        <v>0</v>
      </c>
      <c r="BW11" s="410"/>
      <c r="BX11" s="410"/>
      <c r="BY11" s="410"/>
      <c r="BZ11" s="410"/>
      <c r="CA11" s="410"/>
      <c r="CB11" s="410"/>
      <c r="CC11" s="411"/>
      <c r="CD11" s="412" t="s">
        <v>128</v>
      </c>
      <c r="CE11" s="413"/>
      <c r="CF11" s="413"/>
      <c r="CG11" s="413"/>
      <c r="CH11" s="413"/>
      <c r="CI11" s="413"/>
      <c r="CJ11" s="413"/>
      <c r="CK11" s="413"/>
      <c r="CL11" s="413"/>
      <c r="CM11" s="413"/>
      <c r="CN11" s="413"/>
      <c r="CO11" s="413"/>
      <c r="CP11" s="413"/>
      <c r="CQ11" s="413"/>
      <c r="CR11" s="413"/>
      <c r="CS11" s="414"/>
      <c r="CT11" s="449" t="s">
        <v>129</v>
      </c>
      <c r="CU11" s="450"/>
      <c r="CV11" s="450"/>
      <c r="CW11" s="450"/>
      <c r="CX11" s="450"/>
      <c r="CY11" s="450"/>
      <c r="CZ11" s="450"/>
      <c r="DA11" s="451"/>
      <c r="DB11" s="449" t="s">
        <v>130</v>
      </c>
      <c r="DC11" s="450"/>
      <c r="DD11" s="450"/>
      <c r="DE11" s="450"/>
      <c r="DF11" s="450"/>
      <c r="DG11" s="450"/>
      <c r="DH11" s="450"/>
      <c r="DI11" s="451"/>
    </row>
    <row r="12" spans="1:119" ht="18.75" customHeight="1" x14ac:dyDescent="0.2">
      <c r="A12" s="176"/>
      <c r="B12" s="469" t="s">
        <v>131</v>
      </c>
      <c r="C12" s="470"/>
      <c r="D12" s="470"/>
      <c r="E12" s="470"/>
      <c r="F12" s="470"/>
      <c r="G12" s="470"/>
      <c r="H12" s="470"/>
      <c r="I12" s="470"/>
      <c r="J12" s="470"/>
      <c r="K12" s="471"/>
      <c r="L12" s="478" t="s">
        <v>132</v>
      </c>
      <c r="M12" s="479"/>
      <c r="N12" s="479"/>
      <c r="O12" s="479"/>
      <c r="P12" s="479"/>
      <c r="Q12" s="480"/>
      <c r="R12" s="481">
        <v>8023</v>
      </c>
      <c r="S12" s="482"/>
      <c r="T12" s="482"/>
      <c r="U12" s="482"/>
      <c r="V12" s="483"/>
      <c r="W12" s="484" t="s">
        <v>1</v>
      </c>
      <c r="X12" s="442"/>
      <c r="Y12" s="442"/>
      <c r="Z12" s="442"/>
      <c r="AA12" s="442"/>
      <c r="AB12" s="485"/>
      <c r="AC12" s="486" t="s">
        <v>133</v>
      </c>
      <c r="AD12" s="487"/>
      <c r="AE12" s="487"/>
      <c r="AF12" s="487"/>
      <c r="AG12" s="488"/>
      <c r="AH12" s="486" t="s">
        <v>134</v>
      </c>
      <c r="AI12" s="487"/>
      <c r="AJ12" s="487"/>
      <c r="AK12" s="487"/>
      <c r="AL12" s="489"/>
      <c r="AM12" s="438" t="s">
        <v>135</v>
      </c>
      <c r="AN12" s="439"/>
      <c r="AO12" s="439"/>
      <c r="AP12" s="439"/>
      <c r="AQ12" s="439"/>
      <c r="AR12" s="439"/>
      <c r="AS12" s="439"/>
      <c r="AT12" s="440"/>
      <c r="AU12" s="441" t="s">
        <v>94</v>
      </c>
      <c r="AV12" s="442"/>
      <c r="AW12" s="442"/>
      <c r="AX12" s="442"/>
      <c r="AY12" s="443" t="s">
        <v>136</v>
      </c>
      <c r="AZ12" s="444"/>
      <c r="BA12" s="444"/>
      <c r="BB12" s="444"/>
      <c r="BC12" s="444"/>
      <c r="BD12" s="444"/>
      <c r="BE12" s="444"/>
      <c r="BF12" s="444"/>
      <c r="BG12" s="444"/>
      <c r="BH12" s="444"/>
      <c r="BI12" s="444"/>
      <c r="BJ12" s="444"/>
      <c r="BK12" s="444"/>
      <c r="BL12" s="444"/>
      <c r="BM12" s="445"/>
      <c r="BN12" s="409">
        <v>0</v>
      </c>
      <c r="BO12" s="410"/>
      <c r="BP12" s="410"/>
      <c r="BQ12" s="410"/>
      <c r="BR12" s="410"/>
      <c r="BS12" s="410"/>
      <c r="BT12" s="410"/>
      <c r="BU12" s="411"/>
      <c r="BV12" s="409">
        <v>0</v>
      </c>
      <c r="BW12" s="410"/>
      <c r="BX12" s="410"/>
      <c r="BY12" s="410"/>
      <c r="BZ12" s="410"/>
      <c r="CA12" s="410"/>
      <c r="CB12" s="410"/>
      <c r="CC12" s="411"/>
      <c r="CD12" s="412" t="s">
        <v>137</v>
      </c>
      <c r="CE12" s="413"/>
      <c r="CF12" s="413"/>
      <c r="CG12" s="413"/>
      <c r="CH12" s="413"/>
      <c r="CI12" s="413"/>
      <c r="CJ12" s="413"/>
      <c r="CK12" s="413"/>
      <c r="CL12" s="413"/>
      <c r="CM12" s="413"/>
      <c r="CN12" s="413"/>
      <c r="CO12" s="413"/>
      <c r="CP12" s="413"/>
      <c r="CQ12" s="413"/>
      <c r="CR12" s="413"/>
      <c r="CS12" s="414"/>
      <c r="CT12" s="449" t="s">
        <v>129</v>
      </c>
      <c r="CU12" s="450"/>
      <c r="CV12" s="450"/>
      <c r="CW12" s="450"/>
      <c r="CX12" s="450"/>
      <c r="CY12" s="450"/>
      <c r="CZ12" s="450"/>
      <c r="DA12" s="451"/>
      <c r="DB12" s="449" t="s">
        <v>138</v>
      </c>
      <c r="DC12" s="450"/>
      <c r="DD12" s="450"/>
      <c r="DE12" s="450"/>
      <c r="DF12" s="450"/>
      <c r="DG12" s="450"/>
      <c r="DH12" s="450"/>
      <c r="DI12" s="451"/>
    </row>
    <row r="13" spans="1:119" ht="18.75" customHeight="1" x14ac:dyDescent="0.2">
      <c r="A13" s="176"/>
      <c r="B13" s="472"/>
      <c r="C13" s="473"/>
      <c r="D13" s="473"/>
      <c r="E13" s="473"/>
      <c r="F13" s="473"/>
      <c r="G13" s="473"/>
      <c r="H13" s="473"/>
      <c r="I13" s="473"/>
      <c r="J13" s="473"/>
      <c r="K13" s="474"/>
      <c r="L13" s="185"/>
      <c r="M13" s="500" t="s">
        <v>139</v>
      </c>
      <c r="N13" s="501"/>
      <c r="O13" s="501"/>
      <c r="P13" s="501"/>
      <c r="Q13" s="502"/>
      <c r="R13" s="493">
        <v>7520</v>
      </c>
      <c r="S13" s="494"/>
      <c r="T13" s="494"/>
      <c r="U13" s="494"/>
      <c r="V13" s="495"/>
      <c r="W13" s="425" t="s">
        <v>140</v>
      </c>
      <c r="X13" s="426"/>
      <c r="Y13" s="426"/>
      <c r="Z13" s="426"/>
      <c r="AA13" s="426"/>
      <c r="AB13" s="416"/>
      <c r="AC13" s="460">
        <v>118</v>
      </c>
      <c r="AD13" s="461"/>
      <c r="AE13" s="461"/>
      <c r="AF13" s="461"/>
      <c r="AG13" s="503"/>
      <c r="AH13" s="460">
        <v>127</v>
      </c>
      <c r="AI13" s="461"/>
      <c r="AJ13" s="461"/>
      <c r="AK13" s="461"/>
      <c r="AL13" s="462"/>
      <c r="AM13" s="438" t="s">
        <v>141</v>
      </c>
      <c r="AN13" s="439"/>
      <c r="AO13" s="439"/>
      <c r="AP13" s="439"/>
      <c r="AQ13" s="439"/>
      <c r="AR13" s="439"/>
      <c r="AS13" s="439"/>
      <c r="AT13" s="440"/>
      <c r="AU13" s="441" t="s">
        <v>142</v>
      </c>
      <c r="AV13" s="442"/>
      <c r="AW13" s="442"/>
      <c r="AX13" s="442"/>
      <c r="AY13" s="443" t="s">
        <v>143</v>
      </c>
      <c r="AZ13" s="444"/>
      <c r="BA13" s="444"/>
      <c r="BB13" s="444"/>
      <c r="BC13" s="444"/>
      <c r="BD13" s="444"/>
      <c r="BE13" s="444"/>
      <c r="BF13" s="444"/>
      <c r="BG13" s="444"/>
      <c r="BH13" s="444"/>
      <c r="BI13" s="444"/>
      <c r="BJ13" s="444"/>
      <c r="BK13" s="444"/>
      <c r="BL13" s="444"/>
      <c r="BM13" s="445"/>
      <c r="BN13" s="409">
        <v>189614</v>
      </c>
      <c r="BO13" s="410"/>
      <c r="BP13" s="410"/>
      <c r="BQ13" s="410"/>
      <c r="BR13" s="410"/>
      <c r="BS13" s="410"/>
      <c r="BT13" s="410"/>
      <c r="BU13" s="411"/>
      <c r="BV13" s="409">
        <v>213188</v>
      </c>
      <c r="BW13" s="410"/>
      <c r="BX13" s="410"/>
      <c r="BY13" s="410"/>
      <c r="BZ13" s="410"/>
      <c r="CA13" s="410"/>
      <c r="CB13" s="410"/>
      <c r="CC13" s="411"/>
      <c r="CD13" s="412" t="s">
        <v>144</v>
      </c>
      <c r="CE13" s="413"/>
      <c r="CF13" s="413"/>
      <c r="CG13" s="413"/>
      <c r="CH13" s="413"/>
      <c r="CI13" s="413"/>
      <c r="CJ13" s="413"/>
      <c r="CK13" s="413"/>
      <c r="CL13" s="413"/>
      <c r="CM13" s="413"/>
      <c r="CN13" s="413"/>
      <c r="CO13" s="413"/>
      <c r="CP13" s="413"/>
      <c r="CQ13" s="413"/>
      <c r="CR13" s="413"/>
      <c r="CS13" s="414"/>
      <c r="CT13" s="406">
        <v>3.7</v>
      </c>
      <c r="CU13" s="407"/>
      <c r="CV13" s="407"/>
      <c r="CW13" s="407"/>
      <c r="CX13" s="407"/>
      <c r="CY13" s="407"/>
      <c r="CZ13" s="407"/>
      <c r="DA13" s="408"/>
      <c r="DB13" s="406">
        <v>2.7</v>
      </c>
      <c r="DC13" s="407"/>
      <c r="DD13" s="407"/>
      <c r="DE13" s="407"/>
      <c r="DF13" s="407"/>
      <c r="DG13" s="407"/>
      <c r="DH13" s="407"/>
      <c r="DI13" s="408"/>
    </row>
    <row r="14" spans="1:119" ht="18.75" customHeight="1" thickBot="1" x14ac:dyDescent="0.25">
      <c r="A14" s="176"/>
      <c r="B14" s="472"/>
      <c r="C14" s="473"/>
      <c r="D14" s="473"/>
      <c r="E14" s="473"/>
      <c r="F14" s="473"/>
      <c r="G14" s="473"/>
      <c r="H14" s="473"/>
      <c r="I14" s="473"/>
      <c r="J14" s="473"/>
      <c r="K14" s="474"/>
      <c r="L14" s="490" t="s">
        <v>145</v>
      </c>
      <c r="M14" s="491"/>
      <c r="N14" s="491"/>
      <c r="O14" s="491"/>
      <c r="P14" s="491"/>
      <c r="Q14" s="492"/>
      <c r="R14" s="493">
        <v>8166</v>
      </c>
      <c r="S14" s="494"/>
      <c r="T14" s="494"/>
      <c r="U14" s="494"/>
      <c r="V14" s="495"/>
      <c r="W14" s="399"/>
      <c r="X14" s="400"/>
      <c r="Y14" s="400"/>
      <c r="Z14" s="400"/>
      <c r="AA14" s="400"/>
      <c r="AB14" s="389"/>
      <c r="AC14" s="496">
        <v>2.9</v>
      </c>
      <c r="AD14" s="497"/>
      <c r="AE14" s="497"/>
      <c r="AF14" s="497"/>
      <c r="AG14" s="498"/>
      <c r="AH14" s="496">
        <v>3.2</v>
      </c>
      <c r="AI14" s="497"/>
      <c r="AJ14" s="497"/>
      <c r="AK14" s="497"/>
      <c r="AL14" s="499"/>
      <c r="AM14" s="438"/>
      <c r="AN14" s="439"/>
      <c r="AO14" s="439"/>
      <c r="AP14" s="439"/>
      <c r="AQ14" s="439"/>
      <c r="AR14" s="439"/>
      <c r="AS14" s="439"/>
      <c r="AT14" s="440"/>
      <c r="AU14" s="441"/>
      <c r="AV14" s="442"/>
      <c r="AW14" s="442"/>
      <c r="AX14" s="442"/>
      <c r="AY14" s="443"/>
      <c r="AZ14" s="444"/>
      <c r="BA14" s="444"/>
      <c r="BB14" s="444"/>
      <c r="BC14" s="444"/>
      <c r="BD14" s="444"/>
      <c r="BE14" s="444"/>
      <c r="BF14" s="444"/>
      <c r="BG14" s="444"/>
      <c r="BH14" s="444"/>
      <c r="BI14" s="444"/>
      <c r="BJ14" s="444"/>
      <c r="BK14" s="444"/>
      <c r="BL14" s="444"/>
      <c r="BM14" s="445"/>
      <c r="BN14" s="409"/>
      <c r="BO14" s="410"/>
      <c r="BP14" s="410"/>
      <c r="BQ14" s="410"/>
      <c r="BR14" s="410"/>
      <c r="BS14" s="410"/>
      <c r="BT14" s="410"/>
      <c r="BU14" s="411"/>
      <c r="BV14" s="409"/>
      <c r="BW14" s="410"/>
      <c r="BX14" s="410"/>
      <c r="BY14" s="410"/>
      <c r="BZ14" s="410"/>
      <c r="CA14" s="410"/>
      <c r="CB14" s="410"/>
      <c r="CC14" s="411"/>
      <c r="CD14" s="504" t="s">
        <v>146</v>
      </c>
      <c r="CE14" s="505"/>
      <c r="CF14" s="505"/>
      <c r="CG14" s="505"/>
      <c r="CH14" s="505"/>
      <c r="CI14" s="505"/>
      <c r="CJ14" s="505"/>
      <c r="CK14" s="505"/>
      <c r="CL14" s="505"/>
      <c r="CM14" s="505"/>
      <c r="CN14" s="505"/>
      <c r="CO14" s="505"/>
      <c r="CP14" s="505"/>
      <c r="CQ14" s="505"/>
      <c r="CR14" s="505"/>
      <c r="CS14" s="506"/>
      <c r="CT14" s="507" t="s">
        <v>129</v>
      </c>
      <c r="CU14" s="508"/>
      <c r="CV14" s="508"/>
      <c r="CW14" s="508"/>
      <c r="CX14" s="508"/>
      <c r="CY14" s="508"/>
      <c r="CZ14" s="508"/>
      <c r="DA14" s="509"/>
      <c r="DB14" s="507" t="s">
        <v>129</v>
      </c>
      <c r="DC14" s="508"/>
      <c r="DD14" s="508"/>
      <c r="DE14" s="508"/>
      <c r="DF14" s="508"/>
      <c r="DG14" s="508"/>
      <c r="DH14" s="508"/>
      <c r="DI14" s="509"/>
    </row>
    <row r="15" spans="1:119" ht="18.75" customHeight="1" x14ac:dyDescent="0.2">
      <c r="A15" s="176"/>
      <c r="B15" s="472"/>
      <c r="C15" s="473"/>
      <c r="D15" s="473"/>
      <c r="E15" s="473"/>
      <c r="F15" s="473"/>
      <c r="G15" s="473"/>
      <c r="H15" s="473"/>
      <c r="I15" s="473"/>
      <c r="J15" s="473"/>
      <c r="K15" s="474"/>
      <c r="L15" s="185"/>
      <c r="M15" s="500" t="s">
        <v>147</v>
      </c>
      <c r="N15" s="501"/>
      <c r="O15" s="501"/>
      <c r="P15" s="501"/>
      <c r="Q15" s="502"/>
      <c r="R15" s="493">
        <v>7620</v>
      </c>
      <c r="S15" s="494"/>
      <c r="T15" s="494"/>
      <c r="U15" s="494"/>
      <c r="V15" s="495"/>
      <c r="W15" s="425" t="s">
        <v>148</v>
      </c>
      <c r="X15" s="426"/>
      <c r="Y15" s="426"/>
      <c r="Z15" s="426"/>
      <c r="AA15" s="426"/>
      <c r="AB15" s="416"/>
      <c r="AC15" s="460">
        <v>1696</v>
      </c>
      <c r="AD15" s="461"/>
      <c r="AE15" s="461"/>
      <c r="AF15" s="461"/>
      <c r="AG15" s="503"/>
      <c r="AH15" s="460">
        <v>1748</v>
      </c>
      <c r="AI15" s="461"/>
      <c r="AJ15" s="461"/>
      <c r="AK15" s="461"/>
      <c r="AL15" s="462"/>
      <c r="AM15" s="438"/>
      <c r="AN15" s="439"/>
      <c r="AO15" s="439"/>
      <c r="AP15" s="439"/>
      <c r="AQ15" s="439"/>
      <c r="AR15" s="439"/>
      <c r="AS15" s="439"/>
      <c r="AT15" s="440"/>
      <c r="AU15" s="441"/>
      <c r="AV15" s="442"/>
      <c r="AW15" s="442"/>
      <c r="AX15" s="442"/>
      <c r="AY15" s="369" t="s">
        <v>149</v>
      </c>
      <c r="AZ15" s="370"/>
      <c r="BA15" s="370"/>
      <c r="BB15" s="370"/>
      <c r="BC15" s="370"/>
      <c r="BD15" s="370"/>
      <c r="BE15" s="370"/>
      <c r="BF15" s="370"/>
      <c r="BG15" s="370"/>
      <c r="BH15" s="370"/>
      <c r="BI15" s="370"/>
      <c r="BJ15" s="370"/>
      <c r="BK15" s="370"/>
      <c r="BL15" s="370"/>
      <c r="BM15" s="371"/>
      <c r="BN15" s="372">
        <v>1048443</v>
      </c>
      <c r="BO15" s="373"/>
      <c r="BP15" s="373"/>
      <c r="BQ15" s="373"/>
      <c r="BR15" s="373"/>
      <c r="BS15" s="373"/>
      <c r="BT15" s="373"/>
      <c r="BU15" s="374"/>
      <c r="BV15" s="372">
        <v>1135170</v>
      </c>
      <c r="BW15" s="373"/>
      <c r="BX15" s="373"/>
      <c r="BY15" s="373"/>
      <c r="BZ15" s="373"/>
      <c r="CA15" s="373"/>
      <c r="CB15" s="373"/>
      <c r="CC15" s="374"/>
      <c r="CD15" s="510" t="s">
        <v>150</v>
      </c>
      <c r="CE15" s="511"/>
      <c r="CF15" s="511"/>
      <c r="CG15" s="511"/>
      <c r="CH15" s="511"/>
      <c r="CI15" s="511"/>
      <c r="CJ15" s="511"/>
      <c r="CK15" s="511"/>
      <c r="CL15" s="511"/>
      <c r="CM15" s="511"/>
      <c r="CN15" s="511"/>
      <c r="CO15" s="511"/>
      <c r="CP15" s="511"/>
      <c r="CQ15" s="511"/>
      <c r="CR15" s="511"/>
      <c r="CS15" s="512"/>
      <c r="CT15" s="186"/>
      <c r="CU15" s="187"/>
      <c r="CV15" s="187"/>
      <c r="CW15" s="187"/>
      <c r="CX15" s="187"/>
      <c r="CY15" s="187"/>
      <c r="CZ15" s="187"/>
      <c r="DA15" s="188"/>
      <c r="DB15" s="186"/>
      <c r="DC15" s="187"/>
      <c r="DD15" s="187"/>
      <c r="DE15" s="187"/>
      <c r="DF15" s="187"/>
      <c r="DG15" s="187"/>
      <c r="DH15" s="187"/>
      <c r="DI15" s="188"/>
    </row>
    <row r="16" spans="1:119" ht="18.75" customHeight="1" x14ac:dyDescent="0.2">
      <c r="A16" s="176"/>
      <c r="B16" s="472"/>
      <c r="C16" s="473"/>
      <c r="D16" s="473"/>
      <c r="E16" s="473"/>
      <c r="F16" s="473"/>
      <c r="G16" s="473"/>
      <c r="H16" s="473"/>
      <c r="I16" s="473"/>
      <c r="J16" s="473"/>
      <c r="K16" s="474"/>
      <c r="L16" s="490" t="s">
        <v>151</v>
      </c>
      <c r="M16" s="513"/>
      <c r="N16" s="513"/>
      <c r="O16" s="513"/>
      <c r="P16" s="513"/>
      <c r="Q16" s="514"/>
      <c r="R16" s="515" t="s">
        <v>152</v>
      </c>
      <c r="S16" s="516"/>
      <c r="T16" s="516"/>
      <c r="U16" s="516"/>
      <c r="V16" s="517"/>
      <c r="W16" s="399"/>
      <c r="X16" s="400"/>
      <c r="Y16" s="400"/>
      <c r="Z16" s="400"/>
      <c r="AA16" s="400"/>
      <c r="AB16" s="389"/>
      <c r="AC16" s="496">
        <v>42</v>
      </c>
      <c r="AD16" s="497"/>
      <c r="AE16" s="497"/>
      <c r="AF16" s="497"/>
      <c r="AG16" s="498"/>
      <c r="AH16" s="496">
        <v>44.1</v>
      </c>
      <c r="AI16" s="497"/>
      <c r="AJ16" s="497"/>
      <c r="AK16" s="497"/>
      <c r="AL16" s="499"/>
      <c r="AM16" s="438"/>
      <c r="AN16" s="439"/>
      <c r="AO16" s="439"/>
      <c r="AP16" s="439"/>
      <c r="AQ16" s="439"/>
      <c r="AR16" s="439"/>
      <c r="AS16" s="439"/>
      <c r="AT16" s="440"/>
      <c r="AU16" s="441"/>
      <c r="AV16" s="442"/>
      <c r="AW16" s="442"/>
      <c r="AX16" s="442"/>
      <c r="AY16" s="443" t="s">
        <v>153</v>
      </c>
      <c r="AZ16" s="444"/>
      <c r="BA16" s="444"/>
      <c r="BB16" s="444"/>
      <c r="BC16" s="444"/>
      <c r="BD16" s="444"/>
      <c r="BE16" s="444"/>
      <c r="BF16" s="444"/>
      <c r="BG16" s="444"/>
      <c r="BH16" s="444"/>
      <c r="BI16" s="444"/>
      <c r="BJ16" s="444"/>
      <c r="BK16" s="444"/>
      <c r="BL16" s="444"/>
      <c r="BM16" s="445"/>
      <c r="BN16" s="409">
        <v>2084006</v>
      </c>
      <c r="BO16" s="410"/>
      <c r="BP16" s="410"/>
      <c r="BQ16" s="410"/>
      <c r="BR16" s="410"/>
      <c r="BS16" s="410"/>
      <c r="BT16" s="410"/>
      <c r="BU16" s="411"/>
      <c r="BV16" s="409">
        <v>1941253</v>
      </c>
      <c r="BW16" s="410"/>
      <c r="BX16" s="410"/>
      <c r="BY16" s="410"/>
      <c r="BZ16" s="410"/>
      <c r="CA16" s="410"/>
      <c r="CB16" s="410"/>
      <c r="CC16" s="411"/>
      <c r="CD16" s="189"/>
      <c r="CE16" s="523"/>
      <c r="CF16" s="523"/>
      <c r="CG16" s="523"/>
      <c r="CH16" s="523"/>
      <c r="CI16" s="523"/>
      <c r="CJ16" s="523"/>
      <c r="CK16" s="523"/>
      <c r="CL16" s="523"/>
      <c r="CM16" s="523"/>
      <c r="CN16" s="523"/>
      <c r="CO16" s="523"/>
      <c r="CP16" s="523"/>
      <c r="CQ16" s="523"/>
      <c r="CR16" s="523"/>
      <c r="CS16" s="524"/>
      <c r="CT16" s="406"/>
      <c r="CU16" s="407"/>
      <c r="CV16" s="407"/>
      <c r="CW16" s="407"/>
      <c r="CX16" s="407"/>
      <c r="CY16" s="407"/>
      <c r="CZ16" s="407"/>
      <c r="DA16" s="408"/>
      <c r="DB16" s="406"/>
      <c r="DC16" s="407"/>
      <c r="DD16" s="407"/>
      <c r="DE16" s="407"/>
      <c r="DF16" s="407"/>
      <c r="DG16" s="407"/>
      <c r="DH16" s="407"/>
      <c r="DI16" s="408"/>
    </row>
    <row r="17" spans="1:113" ht="18.75" customHeight="1" thickBot="1" x14ac:dyDescent="0.25">
      <c r="A17" s="176"/>
      <c r="B17" s="475"/>
      <c r="C17" s="476"/>
      <c r="D17" s="476"/>
      <c r="E17" s="476"/>
      <c r="F17" s="476"/>
      <c r="G17" s="476"/>
      <c r="H17" s="476"/>
      <c r="I17" s="476"/>
      <c r="J17" s="476"/>
      <c r="K17" s="477"/>
      <c r="L17" s="190"/>
      <c r="M17" s="520" t="s">
        <v>154</v>
      </c>
      <c r="N17" s="521"/>
      <c r="O17" s="521"/>
      <c r="P17" s="521"/>
      <c r="Q17" s="522"/>
      <c r="R17" s="515" t="s">
        <v>155</v>
      </c>
      <c r="S17" s="516"/>
      <c r="T17" s="516"/>
      <c r="U17" s="516"/>
      <c r="V17" s="517"/>
      <c r="W17" s="425" t="s">
        <v>156</v>
      </c>
      <c r="X17" s="426"/>
      <c r="Y17" s="426"/>
      <c r="Z17" s="426"/>
      <c r="AA17" s="426"/>
      <c r="AB17" s="416"/>
      <c r="AC17" s="460">
        <v>2222</v>
      </c>
      <c r="AD17" s="461"/>
      <c r="AE17" s="461"/>
      <c r="AF17" s="461"/>
      <c r="AG17" s="503"/>
      <c r="AH17" s="460">
        <v>2092</v>
      </c>
      <c r="AI17" s="461"/>
      <c r="AJ17" s="461"/>
      <c r="AK17" s="461"/>
      <c r="AL17" s="462"/>
      <c r="AM17" s="438"/>
      <c r="AN17" s="439"/>
      <c r="AO17" s="439"/>
      <c r="AP17" s="439"/>
      <c r="AQ17" s="439"/>
      <c r="AR17" s="439"/>
      <c r="AS17" s="439"/>
      <c r="AT17" s="440"/>
      <c r="AU17" s="441"/>
      <c r="AV17" s="442"/>
      <c r="AW17" s="442"/>
      <c r="AX17" s="442"/>
      <c r="AY17" s="443" t="s">
        <v>157</v>
      </c>
      <c r="AZ17" s="444"/>
      <c r="BA17" s="444"/>
      <c r="BB17" s="444"/>
      <c r="BC17" s="444"/>
      <c r="BD17" s="444"/>
      <c r="BE17" s="444"/>
      <c r="BF17" s="444"/>
      <c r="BG17" s="444"/>
      <c r="BH17" s="444"/>
      <c r="BI17" s="444"/>
      <c r="BJ17" s="444"/>
      <c r="BK17" s="444"/>
      <c r="BL17" s="444"/>
      <c r="BM17" s="445"/>
      <c r="BN17" s="409">
        <v>1314780</v>
      </c>
      <c r="BO17" s="410"/>
      <c r="BP17" s="410"/>
      <c r="BQ17" s="410"/>
      <c r="BR17" s="410"/>
      <c r="BS17" s="410"/>
      <c r="BT17" s="410"/>
      <c r="BU17" s="411"/>
      <c r="BV17" s="409">
        <v>1432073</v>
      </c>
      <c r="BW17" s="410"/>
      <c r="BX17" s="410"/>
      <c r="BY17" s="410"/>
      <c r="BZ17" s="410"/>
      <c r="CA17" s="410"/>
      <c r="CB17" s="410"/>
      <c r="CC17" s="411"/>
      <c r="CD17" s="189"/>
      <c r="CE17" s="523"/>
      <c r="CF17" s="523"/>
      <c r="CG17" s="523"/>
      <c r="CH17" s="523"/>
      <c r="CI17" s="523"/>
      <c r="CJ17" s="523"/>
      <c r="CK17" s="523"/>
      <c r="CL17" s="523"/>
      <c r="CM17" s="523"/>
      <c r="CN17" s="523"/>
      <c r="CO17" s="523"/>
      <c r="CP17" s="523"/>
      <c r="CQ17" s="523"/>
      <c r="CR17" s="523"/>
      <c r="CS17" s="524"/>
      <c r="CT17" s="406"/>
      <c r="CU17" s="407"/>
      <c r="CV17" s="407"/>
      <c r="CW17" s="407"/>
      <c r="CX17" s="407"/>
      <c r="CY17" s="407"/>
      <c r="CZ17" s="407"/>
      <c r="DA17" s="408"/>
      <c r="DB17" s="406"/>
      <c r="DC17" s="407"/>
      <c r="DD17" s="407"/>
      <c r="DE17" s="407"/>
      <c r="DF17" s="407"/>
      <c r="DG17" s="407"/>
      <c r="DH17" s="407"/>
      <c r="DI17" s="408"/>
    </row>
    <row r="18" spans="1:113" ht="18.75" customHeight="1" thickBot="1" x14ac:dyDescent="0.25">
      <c r="A18" s="176"/>
      <c r="B18" s="531" t="s">
        <v>158</v>
      </c>
      <c r="C18" s="452"/>
      <c r="D18" s="452"/>
      <c r="E18" s="532"/>
      <c r="F18" s="532"/>
      <c r="G18" s="532"/>
      <c r="H18" s="532"/>
      <c r="I18" s="532"/>
      <c r="J18" s="532"/>
      <c r="K18" s="532"/>
      <c r="L18" s="533">
        <v>12.87</v>
      </c>
      <c r="M18" s="533"/>
      <c r="N18" s="533"/>
      <c r="O18" s="533"/>
      <c r="P18" s="533"/>
      <c r="Q18" s="533"/>
      <c r="R18" s="534"/>
      <c r="S18" s="534"/>
      <c r="T18" s="534"/>
      <c r="U18" s="534"/>
      <c r="V18" s="535"/>
      <c r="W18" s="427"/>
      <c r="X18" s="428"/>
      <c r="Y18" s="428"/>
      <c r="Z18" s="428"/>
      <c r="AA18" s="428"/>
      <c r="AB18" s="419"/>
      <c r="AC18" s="536">
        <v>55.1</v>
      </c>
      <c r="AD18" s="537"/>
      <c r="AE18" s="537"/>
      <c r="AF18" s="537"/>
      <c r="AG18" s="538"/>
      <c r="AH18" s="536">
        <v>52.7</v>
      </c>
      <c r="AI18" s="537"/>
      <c r="AJ18" s="537"/>
      <c r="AK18" s="537"/>
      <c r="AL18" s="539"/>
      <c r="AM18" s="438"/>
      <c r="AN18" s="439"/>
      <c r="AO18" s="439"/>
      <c r="AP18" s="439"/>
      <c r="AQ18" s="439"/>
      <c r="AR18" s="439"/>
      <c r="AS18" s="439"/>
      <c r="AT18" s="440"/>
      <c r="AU18" s="441"/>
      <c r="AV18" s="442"/>
      <c r="AW18" s="442"/>
      <c r="AX18" s="442"/>
      <c r="AY18" s="443" t="s">
        <v>159</v>
      </c>
      <c r="AZ18" s="444"/>
      <c r="BA18" s="444"/>
      <c r="BB18" s="444"/>
      <c r="BC18" s="444"/>
      <c r="BD18" s="444"/>
      <c r="BE18" s="444"/>
      <c r="BF18" s="444"/>
      <c r="BG18" s="444"/>
      <c r="BH18" s="444"/>
      <c r="BI18" s="444"/>
      <c r="BJ18" s="444"/>
      <c r="BK18" s="444"/>
      <c r="BL18" s="444"/>
      <c r="BM18" s="445"/>
      <c r="BN18" s="409">
        <v>1989655</v>
      </c>
      <c r="BO18" s="410"/>
      <c r="BP18" s="410"/>
      <c r="BQ18" s="410"/>
      <c r="BR18" s="410"/>
      <c r="BS18" s="410"/>
      <c r="BT18" s="410"/>
      <c r="BU18" s="411"/>
      <c r="BV18" s="409">
        <v>1950905</v>
      </c>
      <c r="BW18" s="410"/>
      <c r="BX18" s="410"/>
      <c r="BY18" s="410"/>
      <c r="BZ18" s="410"/>
      <c r="CA18" s="410"/>
      <c r="CB18" s="410"/>
      <c r="CC18" s="411"/>
      <c r="CD18" s="189"/>
      <c r="CE18" s="523"/>
      <c r="CF18" s="523"/>
      <c r="CG18" s="523"/>
      <c r="CH18" s="523"/>
      <c r="CI18" s="523"/>
      <c r="CJ18" s="523"/>
      <c r="CK18" s="523"/>
      <c r="CL18" s="523"/>
      <c r="CM18" s="523"/>
      <c r="CN18" s="523"/>
      <c r="CO18" s="523"/>
      <c r="CP18" s="523"/>
      <c r="CQ18" s="523"/>
      <c r="CR18" s="523"/>
      <c r="CS18" s="524"/>
      <c r="CT18" s="406"/>
      <c r="CU18" s="407"/>
      <c r="CV18" s="407"/>
      <c r="CW18" s="407"/>
      <c r="CX18" s="407"/>
      <c r="CY18" s="407"/>
      <c r="CZ18" s="407"/>
      <c r="DA18" s="408"/>
      <c r="DB18" s="406"/>
      <c r="DC18" s="407"/>
      <c r="DD18" s="407"/>
      <c r="DE18" s="407"/>
      <c r="DF18" s="407"/>
      <c r="DG18" s="407"/>
      <c r="DH18" s="407"/>
      <c r="DI18" s="408"/>
    </row>
    <row r="19" spans="1:113" ht="18.75" customHeight="1" thickBot="1" x14ac:dyDescent="0.25">
      <c r="A19" s="176"/>
      <c r="B19" s="531" t="s">
        <v>160</v>
      </c>
      <c r="C19" s="452"/>
      <c r="D19" s="452"/>
      <c r="E19" s="532"/>
      <c r="F19" s="532"/>
      <c r="G19" s="532"/>
      <c r="H19" s="532"/>
      <c r="I19" s="532"/>
      <c r="J19" s="532"/>
      <c r="K19" s="532"/>
      <c r="L19" s="540">
        <v>627</v>
      </c>
      <c r="M19" s="540"/>
      <c r="N19" s="540"/>
      <c r="O19" s="540"/>
      <c r="P19" s="540"/>
      <c r="Q19" s="540"/>
      <c r="R19" s="541"/>
      <c r="S19" s="541"/>
      <c r="T19" s="541"/>
      <c r="U19" s="541"/>
      <c r="V19" s="542"/>
      <c r="W19" s="366"/>
      <c r="X19" s="367"/>
      <c r="Y19" s="367"/>
      <c r="Z19" s="367"/>
      <c r="AA19" s="367"/>
      <c r="AB19" s="367"/>
      <c r="AC19" s="518"/>
      <c r="AD19" s="518"/>
      <c r="AE19" s="518"/>
      <c r="AF19" s="518"/>
      <c r="AG19" s="518"/>
      <c r="AH19" s="518"/>
      <c r="AI19" s="518"/>
      <c r="AJ19" s="518"/>
      <c r="AK19" s="518"/>
      <c r="AL19" s="519"/>
      <c r="AM19" s="438"/>
      <c r="AN19" s="439"/>
      <c r="AO19" s="439"/>
      <c r="AP19" s="439"/>
      <c r="AQ19" s="439"/>
      <c r="AR19" s="439"/>
      <c r="AS19" s="439"/>
      <c r="AT19" s="440"/>
      <c r="AU19" s="441"/>
      <c r="AV19" s="442"/>
      <c r="AW19" s="442"/>
      <c r="AX19" s="442"/>
      <c r="AY19" s="443" t="s">
        <v>161</v>
      </c>
      <c r="AZ19" s="444"/>
      <c r="BA19" s="444"/>
      <c r="BB19" s="444"/>
      <c r="BC19" s="444"/>
      <c r="BD19" s="444"/>
      <c r="BE19" s="444"/>
      <c r="BF19" s="444"/>
      <c r="BG19" s="444"/>
      <c r="BH19" s="444"/>
      <c r="BI19" s="444"/>
      <c r="BJ19" s="444"/>
      <c r="BK19" s="444"/>
      <c r="BL19" s="444"/>
      <c r="BM19" s="445"/>
      <c r="BN19" s="409">
        <v>2988341</v>
      </c>
      <c r="BO19" s="410"/>
      <c r="BP19" s="410"/>
      <c r="BQ19" s="410"/>
      <c r="BR19" s="410"/>
      <c r="BS19" s="410"/>
      <c r="BT19" s="410"/>
      <c r="BU19" s="411"/>
      <c r="BV19" s="409">
        <v>2726095</v>
      </c>
      <c r="BW19" s="410"/>
      <c r="BX19" s="410"/>
      <c r="BY19" s="410"/>
      <c r="BZ19" s="410"/>
      <c r="CA19" s="410"/>
      <c r="CB19" s="410"/>
      <c r="CC19" s="411"/>
      <c r="CD19" s="189"/>
      <c r="CE19" s="523"/>
      <c r="CF19" s="523"/>
      <c r="CG19" s="523"/>
      <c r="CH19" s="523"/>
      <c r="CI19" s="523"/>
      <c r="CJ19" s="523"/>
      <c r="CK19" s="523"/>
      <c r="CL19" s="523"/>
      <c r="CM19" s="523"/>
      <c r="CN19" s="523"/>
      <c r="CO19" s="523"/>
      <c r="CP19" s="523"/>
      <c r="CQ19" s="523"/>
      <c r="CR19" s="523"/>
      <c r="CS19" s="524"/>
      <c r="CT19" s="406"/>
      <c r="CU19" s="407"/>
      <c r="CV19" s="407"/>
      <c r="CW19" s="407"/>
      <c r="CX19" s="407"/>
      <c r="CY19" s="407"/>
      <c r="CZ19" s="407"/>
      <c r="DA19" s="408"/>
      <c r="DB19" s="406"/>
      <c r="DC19" s="407"/>
      <c r="DD19" s="407"/>
      <c r="DE19" s="407"/>
      <c r="DF19" s="407"/>
      <c r="DG19" s="407"/>
      <c r="DH19" s="407"/>
      <c r="DI19" s="408"/>
    </row>
    <row r="20" spans="1:113" ht="18.75" customHeight="1" thickBot="1" x14ac:dyDescent="0.25">
      <c r="A20" s="176"/>
      <c r="B20" s="531" t="s">
        <v>162</v>
      </c>
      <c r="C20" s="452"/>
      <c r="D20" s="452"/>
      <c r="E20" s="532"/>
      <c r="F20" s="532"/>
      <c r="G20" s="532"/>
      <c r="H20" s="532"/>
      <c r="I20" s="532"/>
      <c r="J20" s="532"/>
      <c r="K20" s="532"/>
      <c r="L20" s="540">
        <v>3200</v>
      </c>
      <c r="M20" s="540"/>
      <c r="N20" s="540"/>
      <c r="O20" s="540"/>
      <c r="P20" s="540"/>
      <c r="Q20" s="540"/>
      <c r="R20" s="541"/>
      <c r="S20" s="541"/>
      <c r="T20" s="541"/>
      <c r="U20" s="541"/>
      <c r="V20" s="542"/>
      <c r="W20" s="427"/>
      <c r="X20" s="428"/>
      <c r="Y20" s="428"/>
      <c r="Z20" s="428"/>
      <c r="AA20" s="428"/>
      <c r="AB20" s="428"/>
      <c r="AC20" s="543"/>
      <c r="AD20" s="543"/>
      <c r="AE20" s="543"/>
      <c r="AF20" s="543"/>
      <c r="AG20" s="543"/>
      <c r="AH20" s="543"/>
      <c r="AI20" s="543"/>
      <c r="AJ20" s="543"/>
      <c r="AK20" s="543"/>
      <c r="AL20" s="544"/>
      <c r="AM20" s="545"/>
      <c r="AN20" s="464"/>
      <c r="AO20" s="464"/>
      <c r="AP20" s="464"/>
      <c r="AQ20" s="464"/>
      <c r="AR20" s="464"/>
      <c r="AS20" s="464"/>
      <c r="AT20" s="465"/>
      <c r="AU20" s="546"/>
      <c r="AV20" s="547"/>
      <c r="AW20" s="547"/>
      <c r="AX20" s="548"/>
      <c r="AY20" s="443"/>
      <c r="AZ20" s="444"/>
      <c r="BA20" s="444"/>
      <c r="BB20" s="444"/>
      <c r="BC20" s="444"/>
      <c r="BD20" s="444"/>
      <c r="BE20" s="444"/>
      <c r="BF20" s="444"/>
      <c r="BG20" s="444"/>
      <c r="BH20" s="444"/>
      <c r="BI20" s="444"/>
      <c r="BJ20" s="444"/>
      <c r="BK20" s="444"/>
      <c r="BL20" s="444"/>
      <c r="BM20" s="445"/>
      <c r="BN20" s="409"/>
      <c r="BO20" s="410"/>
      <c r="BP20" s="410"/>
      <c r="BQ20" s="410"/>
      <c r="BR20" s="410"/>
      <c r="BS20" s="410"/>
      <c r="BT20" s="410"/>
      <c r="BU20" s="411"/>
      <c r="BV20" s="409"/>
      <c r="BW20" s="410"/>
      <c r="BX20" s="410"/>
      <c r="BY20" s="410"/>
      <c r="BZ20" s="410"/>
      <c r="CA20" s="410"/>
      <c r="CB20" s="410"/>
      <c r="CC20" s="411"/>
      <c r="CD20" s="189"/>
      <c r="CE20" s="523"/>
      <c r="CF20" s="523"/>
      <c r="CG20" s="523"/>
      <c r="CH20" s="523"/>
      <c r="CI20" s="523"/>
      <c r="CJ20" s="523"/>
      <c r="CK20" s="523"/>
      <c r="CL20" s="523"/>
      <c r="CM20" s="523"/>
      <c r="CN20" s="523"/>
      <c r="CO20" s="523"/>
      <c r="CP20" s="523"/>
      <c r="CQ20" s="523"/>
      <c r="CR20" s="523"/>
      <c r="CS20" s="524"/>
      <c r="CT20" s="406"/>
      <c r="CU20" s="407"/>
      <c r="CV20" s="407"/>
      <c r="CW20" s="407"/>
      <c r="CX20" s="407"/>
      <c r="CY20" s="407"/>
      <c r="CZ20" s="407"/>
      <c r="DA20" s="408"/>
      <c r="DB20" s="406"/>
      <c r="DC20" s="407"/>
      <c r="DD20" s="407"/>
      <c r="DE20" s="407"/>
      <c r="DF20" s="407"/>
      <c r="DG20" s="407"/>
      <c r="DH20" s="407"/>
      <c r="DI20" s="408"/>
    </row>
    <row r="21" spans="1:113" ht="18.75" customHeight="1" thickBot="1" x14ac:dyDescent="0.25">
      <c r="A21" s="176"/>
      <c r="B21" s="549" t="s">
        <v>611</v>
      </c>
      <c r="C21" s="550"/>
      <c r="D21" s="550"/>
      <c r="E21" s="550"/>
      <c r="F21" s="550"/>
      <c r="G21" s="550"/>
      <c r="H21" s="550"/>
      <c r="I21" s="550"/>
      <c r="J21" s="550"/>
      <c r="K21" s="550"/>
      <c r="L21" s="550"/>
      <c r="M21" s="550"/>
      <c r="N21" s="550"/>
      <c r="O21" s="550"/>
      <c r="P21" s="550"/>
      <c r="Q21" s="550"/>
      <c r="R21" s="550"/>
      <c r="S21" s="550"/>
      <c r="T21" s="550"/>
      <c r="U21" s="550"/>
      <c r="V21" s="550"/>
      <c r="W21" s="550"/>
      <c r="X21" s="550"/>
      <c r="Y21" s="550"/>
      <c r="Z21" s="550"/>
      <c r="AA21" s="550"/>
      <c r="AB21" s="550"/>
      <c r="AC21" s="550"/>
      <c r="AD21" s="550"/>
      <c r="AE21" s="550"/>
      <c r="AF21" s="550"/>
      <c r="AG21" s="550"/>
      <c r="AH21" s="550"/>
      <c r="AI21" s="550"/>
      <c r="AJ21" s="550"/>
      <c r="AK21" s="550"/>
      <c r="AL21" s="550"/>
      <c r="AM21" s="550"/>
      <c r="AN21" s="550"/>
      <c r="AO21" s="550"/>
      <c r="AP21" s="550"/>
      <c r="AQ21" s="550"/>
      <c r="AR21" s="550"/>
      <c r="AS21" s="550"/>
      <c r="AT21" s="550"/>
      <c r="AU21" s="550"/>
      <c r="AV21" s="550"/>
      <c r="AW21" s="550"/>
      <c r="AX21" s="551"/>
      <c r="AY21" s="525"/>
      <c r="AZ21" s="526"/>
      <c r="BA21" s="526"/>
      <c r="BB21" s="526"/>
      <c r="BC21" s="526"/>
      <c r="BD21" s="526"/>
      <c r="BE21" s="526"/>
      <c r="BF21" s="526"/>
      <c r="BG21" s="526"/>
      <c r="BH21" s="526"/>
      <c r="BI21" s="526"/>
      <c r="BJ21" s="526"/>
      <c r="BK21" s="526"/>
      <c r="BL21" s="526"/>
      <c r="BM21" s="527"/>
      <c r="BN21" s="528"/>
      <c r="BO21" s="529"/>
      <c r="BP21" s="529"/>
      <c r="BQ21" s="529"/>
      <c r="BR21" s="529"/>
      <c r="BS21" s="529"/>
      <c r="BT21" s="529"/>
      <c r="BU21" s="530"/>
      <c r="BV21" s="528"/>
      <c r="BW21" s="529"/>
      <c r="BX21" s="529"/>
      <c r="BY21" s="529"/>
      <c r="BZ21" s="529"/>
      <c r="CA21" s="529"/>
      <c r="CB21" s="529"/>
      <c r="CC21" s="530"/>
      <c r="CD21" s="189"/>
      <c r="CE21" s="523"/>
      <c r="CF21" s="523"/>
      <c r="CG21" s="523"/>
      <c r="CH21" s="523"/>
      <c r="CI21" s="523"/>
      <c r="CJ21" s="523"/>
      <c r="CK21" s="523"/>
      <c r="CL21" s="523"/>
      <c r="CM21" s="523"/>
      <c r="CN21" s="523"/>
      <c r="CO21" s="523"/>
      <c r="CP21" s="523"/>
      <c r="CQ21" s="523"/>
      <c r="CR21" s="523"/>
      <c r="CS21" s="524"/>
      <c r="CT21" s="406"/>
      <c r="CU21" s="407"/>
      <c r="CV21" s="407"/>
      <c r="CW21" s="407"/>
      <c r="CX21" s="407"/>
      <c r="CY21" s="407"/>
      <c r="CZ21" s="407"/>
      <c r="DA21" s="408"/>
      <c r="DB21" s="406"/>
      <c r="DC21" s="407"/>
      <c r="DD21" s="407"/>
      <c r="DE21" s="407"/>
      <c r="DF21" s="407"/>
      <c r="DG21" s="407"/>
      <c r="DH21" s="407"/>
      <c r="DI21" s="408"/>
    </row>
    <row r="22" spans="1:113" ht="18.75" customHeight="1" x14ac:dyDescent="0.2">
      <c r="A22" s="176"/>
      <c r="B22" s="579" t="s">
        <v>163</v>
      </c>
      <c r="C22" s="553"/>
      <c r="D22" s="554"/>
      <c r="E22" s="421" t="s">
        <v>1</v>
      </c>
      <c r="F22" s="426"/>
      <c r="G22" s="426"/>
      <c r="H22" s="426"/>
      <c r="I22" s="426"/>
      <c r="J22" s="426"/>
      <c r="K22" s="416"/>
      <c r="L22" s="421" t="s">
        <v>164</v>
      </c>
      <c r="M22" s="426"/>
      <c r="N22" s="426"/>
      <c r="O22" s="426"/>
      <c r="P22" s="416"/>
      <c r="Q22" s="584" t="s">
        <v>165</v>
      </c>
      <c r="R22" s="585"/>
      <c r="S22" s="585"/>
      <c r="T22" s="585"/>
      <c r="U22" s="585"/>
      <c r="V22" s="586"/>
      <c r="W22" s="552" t="s">
        <v>166</v>
      </c>
      <c r="X22" s="553"/>
      <c r="Y22" s="554"/>
      <c r="Z22" s="421" t="s">
        <v>1</v>
      </c>
      <c r="AA22" s="426"/>
      <c r="AB22" s="426"/>
      <c r="AC22" s="426"/>
      <c r="AD22" s="426"/>
      <c r="AE22" s="426"/>
      <c r="AF22" s="426"/>
      <c r="AG22" s="416"/>
      <c r="AH22" s="590" t="s">
        <v>167</v>
      </c>
      <c r="AI22" s="426"/>
      <c r="AJ22" s="426"/>
      <c r="AK22" s="426"/>
      <c r="AL22" s="416"/>
      <c r="AM22" s="590" t="s">
        <v>168</v>
      </c>
      <c r="AN22" s="591"/>
      <c r="AO22" s="591"/>
      <c r="AP22" s="591"/>
      <c r="AQ22" s="591"/>
      <c r="AR22" s="592"/>
      <c r="AS22" s="584" t="s">
        <v>165</v>
      </c>
      <c r="AT22" s="585"/>
      <c r="AU22" s="585"/>
      <c r="AV22" s="585"/>
      <c r="AW22" s="585"/>
      <c r="AX22" s="596"/>
      <c r="AY22" s="369" t="s">
        <v>169</v>
      </c>
      <c r="AZ22" s="370"/>
      <c r="BA22" s="370"/>
      <c r="BB22" s="370"/>
      <c r="BC22" s="370"/>
      <c r="BD22" s="370"/>
      <c r="BE22" s="370"/>
      <c r="BF22" s="370"/>
      <c r="BG22" s="370"/>
      <c r="BH22" s="370"/>
      <c r="BI22" s="370"/>
      <c r="BJ22" s="370"/>
      <c r="BK22" s="370"/>
      <c r="BL22" s="370"/>
      <c r="BM22" s="371"/>
      <c r="BN22" s="372">
        <v>2709187</v>
      </c>
      <c r="BO22" s="373"/>
      <c r="BP22" s="373"/>
      <c r="BQ22" s="373"/>
      <c r="BR22" s="373"/>
      <c r="BS22" s="373"/>
      <c r="BT22" s="373"/>
      <c r="BU22" s="374"/>
      <c r="BV22" s="372">
        <v>2698866</v>
      </c>
      <c r="BW22" s="373"/>
      <c r="BX22" s="373"/>
      <c r="BY22" s="373"/>
      <c r="BZ22" s="373"/>
      <c r="CA22" s="373"/>
      <c r="CB22" s="373"/>
      <c r="CC22" s="374"/>
      <c r="CD22" s="189"/>
      <c r="CE22" s="523"/>
      <c r="CF22" s="523"/>
      <c r="CG22" s="523"/>
      <c r="CH22" s="523"/>
      <c r="CI22" s="523"/>
      <c r="CJ22" s="523"/>
      <c r="CK22" s="523"/>
      <c r="CL22" s="523"/>
      <c r="CM22" s="523"/>
      <c r="CN22" s="523"/>
      <c r="CO22" s="523"/>
      <c r="CP22" s="523"/>
      <c r="CQ22" s="523"/>
      <c r="CR22" s="523"/>
      <c r="CS22" s="524"/>
      <c r="CT22" s="406"/>
      <c r="CU22" s="407"/>
      <c r="CV22" s="407"/>
      <c r="CW22" s="407"/>
      <c r="CX22" s="407"/>
      <c r="CY22" s="407"/>
      <c r="CZ22" s="407"/>
      <c r="DA22" s="408"/>
      <c r="DB22" s="406"/>
      <c r="DC22" s="407"/>
      <c r="DD22" s="407"/>
      <c r="DE22" s="407"/>
      <c r="DF22" s="407"/>
      <c r="DG22" s="407"/>
      <c r="DH22" s="407"/>
      <c r="DI22" s="408"/>
    </row>
    <row r="23" spans="1:113" ht="18.75" customHeight="1" x14ac:dyDescent="0.2">
      <c r="A23" s="176"/>
      <c r="B23" s="580"/>
      <c r="C23" s="556"/>
      <c r="D23" s="557"/>
      <c r="E23" s="395"/>
      <c r="F23" s="400"/>
      <c r="G23" s="400"/>
      <c r="H23" s="400"/>
      <c r="I23" s="400"/>
      <c r="J23" s="400"/>
      <c r="K23" s="389"/>
      <c r="L23" s="395"/>
      <c r="M23" s="400"/>
      <c r="N23" s="400"/>
      <c r="O23" s="400"/>
      <c r="P23" s="389"/>
      <c r="Q23" s="587"/>
      <c r="R23" s="588"/>
      <c r="S23" s="588"/>
      <c r="T23" s="588"/>
      <c r="U23" s="588"/>
      <c r="V23" s="589"/>
      <c r="W23" s="555"/>
      <c r="X23" s="556"/>
      <c r="Y23" s="557"/>
      <c r="Z23" s="395"/>
      <c r="AA23" s="400"/>
      <c r="AB23" s="400"/>
      <c r="AC23" s="400"/>
      <c r="AD23" s="400"/>
      <c r="AE23" s="400"/>
      <c r="AF23" s="400"/>
      <c r="AG23" s="389"/>
      <c r="AH23" s="395"/>
      <c r="AI23" s="400"/>
      <c r="AJ23" s="400"/>
      <c r="AK23" s="400"/>
      <c r="AL23" s="389"/>
      <c r="AM23" s="593"/>
      <c r="AN23" s="594"/>
      <c r="AO23" s="594"/>
      <c r="AP23" s="594"/>
      <c r="AQ23" s="594"/>
      <c r="AR23" s="595"/>
      <c r="AS23" s="587"/>
      <c r="AT23" s="588"/>
      <c r="AU23" s="588"/>
      <c r="AV23" s="588"/>
      <c r="AW23" s="588"/>
      <c r="AX23" s="597"/>
      <c r="AY23" s="443" t="s">
        <v>170</v>
      </c>
      <c r="AZ23" s="444"/>
      <c r="BA23" s="444"/>
      <c r="BB23" s="444"/>
      <c r="BC23" s="444"/>
      <c r="BD23" s="444"/>
      <c r="BE23" s="444"/>
      <c r="BF23" s="444"/>
      <c r="BG23" s="444"/>
      <c r="BH23" s="444"/>
      <c r="BI23" s="444"/>
      <c r="BJ23" s="444"/>
      <c r="BK23" s="444"/>
      <c r="BL23" s="444"/>
      <c r="BM23" s="445"/>
      <c r="BN23" s="409">
        <v>2523882</v>
      </c>
      <c r="BO23" s="410"/>
      <c r="BP23" s="410"/>
      <c r="BQ23" s="410"/>
      <c r="BR23" s="410"/>
      <c r="BS23" s="410"/>
      <c r="BT23" s="410"/>
      <c r="BU23" s="411"/>
      <c r="BV23" s="409">
        <v>2477478</v>
      </c>
      <c r="BW23" s="410"/>
      <c r="BX23" s="410"/>
      <c r="BY23" s="410"/>
      <c r="BZ23" s="410"/>
      <c r="CA23" s="410"/>
      <c r="CB23" s="410"/>
      <c r="CC23" s="411"/>
      <c r="CD23" s="189"/>
      <c r="CE23" s="523"/>
      <c r="CF23" s="523"/>
      <c r="CG23" s="523"/>
      <c r="CH23" s="523"/>
      <c r="CI23" s="523"/>
      <c r="CJ23" s="523"/>
      <c r="CK23" s="523"/>
      <c r="CL23" s="523"/>
      <c r="CM23" s="523"/>
      <c r="CN23" s="523"/>
      <c r="CO23" s="523"/>
      <c r="CP23" s="523"/>
      <c r="CQ23" s="523"/>
      <c r="CR23" s="523"/>
      <c r="CS23" s="524"/>
      <c r="CT23" s="406"/>
      <c r="CU23" s="407"/>
      <c r="CV23" s="407"/>
      <c r="CW23" s="407"/>
      <c r="CX23" s="407"/>
      <c r="CY23" s="407"/>
      <c r="CZ23" s="407"/>
      <c r="DA23" s="408"/>
      <c r="DB23" s="406"/>
      <c r="DC23" s="407"/>
      <c r="DD23" s="407"/>
      <c r="DE23" s="407"/>
      <c r="DF23" s="407"/>
      <c r="DG23" s="407"/>
      <c r="DH23" s="407"/>
      <c r="DI23" s="408"/>
    </row>
    <row r="24" spans="1:113" ht="18.75" customHeight="1" thickBot="1" x14ac:dyDescent="0.25">
      <c r="A24" s="176"/>
      <c r="B24" s="580"/>
      <c r="C24" s="556"/>
      <c r="D24" s="557"/>
      <c r="E24" s="459" t="s">
        <v>171</v>
      </c>
      <c r="F24" s="439"/>
      <c r="G24" s="439"/>
      <c r="H24" s="439"/>
      <c r="I24" s="439"/>
      <c r="J24" s="439"/>
      <c r="K24" s="440"/>
      <c r="L24" s="460">
        <v>1</v>
      </c>
      <c r="M24" s="461"/>
      <c r="N24" s="461"/>
      <c r="O24" s="461"/>
      <c r="P24" s="503"/>
      <c r="Q24" s="460">
        <v>6750</v>
      </c>
      <c r="R24" s="461"/>
      <c r="S24" s="461"/>
      <c r="T24" s="461"/>
      <c r="U24" s="461"/>
      <c r="V24" s="503"/>
      <c r="W24" s="555"/>
      <c r="X24" s="556"/>
      <c r="Y24" s="557"/>
      <c r="Z24" s="459" t="s">
        <v>172</v>
      </c>
      <c r="AA24" s="439"/>
      <c r="AB24" s="439"/>
      <c r="AC24" s="439"/>
      <c r="AD24" s="439"/>
      <c r="AE24" s="439"/>
      <c r="AF24" s="439"/>
      <c r="AG24" s="440"/>
      <c r="AH24" s="460">
        <v>70</v>
      </c>
      <c r="AI24" s="461"/>
      <c r="AJ24" s="461"/>
      <c r="AK24" s="461"/>
      <c r="AL24" s="503"/>
      <c r="AM24" s="460">
        <v>202160</v>
      </c>
      <c r="AN24" s="461"/>
      <c r="AO24" s="461"/>
      <c r="AP24" s="461"/>
      <c r="AQ24" s="461"/>
      <c r="AR24" s="503"/>
      <c r="AS24" s="460">
        <v>2888</v>
      </c>
      <c r="AT24" s="461"/>
      <c r="AU24" s="461"/>
      <c r="AV24" s="461"/>
      <c r="AW24" s="461"/>
      <c r="AX24" s="462"/>
      <c r="AY24" s="525" t="s">
        <v>173</v>
      </c>
      <c r="AZ24" s="526"/>
      <c r="BA24" s="526"/>
      <c r="BB24" s="526"/>
      <c r="BC24" s="526"/>
      <c r="BD24" s="526"/>
      <c r="BE24" s="526"/>
      <c r="BF24" s="526"/>
      <c r="BG24" s="526"/>
      <c r="BH24" s="526"/>
      <c r="BI24" s="526"/>
      <c r="BJ24" s="526"/>
      <c r="BK24" s="526"/>
      <c r="BL24" s="526"/>
      <c r="BM24" s="527"/>
      <c r="BN24" s="409">
        <v>834646</v>
      </c>
      <c r="BO24" s="410"/>
      <c r="BP24" s="410"/>
      <c r="BQ24" s="410"/>
      <c r="BR24" s="410"/>
      <c r="BS24" s="410"/>
      <c r="BT24" s="410"/>
      <c r="BU24" s="411"/>
      <c r="BV24" s="409">
        <v>857690</v>
      </c>
      <c r="BW24" s="410"/>
      <c r="BX24" s="410"/>
      <c r="BY24" s="410"/>
      <c r="BZ24" s="410"/>
      <c r="CA24" s="410"/>
      <c r="CB24" s="410"/>
      <c r="CC24" s="411"/>
      <c r="CD24" s="189"/>
      <c r="CE24" s="523"/>
      <c r="CF24" s="523"/>
      <c r="CG24" s="523"/>
      <c r="CH24" s="523"/>
      <c r="CI24" s="523"/>
      <c r="CJ24" s="523"/>
      <c r="CK24" s="523"/>
      <c r="CL24" s="523"/>
      <c r="CM24" s="523"/>
      <c r="CN24" s="523"/>
      <c r="CO24" s="523"/>
      <c r="CP24" s="523"/>
      <c r="CQ24" s="523"/>
      <c r="CR24" s="523"/>
      <c r="CS24" s="524"/>
      <c r="CT24" s="406"/>
      <c r="CU24" s="407"/>
      <c r="CV24" s="407"/>
      <c r="CW24" s="407"/>
      <c r="CX24" s="407"/>
      <c r="CY24" s="407"/>
      <c r="CZ24" s="407"/>
      <c r="DA24" s="408"/>
      <c r="DB24" s="406"/>
      <c r="DC24" s="407"/>
      <c r="DD24" s="407"/>
      <c r="DE24" s="407"/>
      <c r="DF24" s="407"/>
      <c r="DG24" s="407"/>
      <c r="DH24" s="407"/>
      <c r="DI24" s="408"/>
    </row>
    <row r="25" spans="1:113" ht="18.75" customHeight="1" x14ac:dyDescent="0.2">
      <c r="A25" s="176"/>
      <c r="B25" s="580"/>
      <c r="C25" s="556"/>
      <c r="D25" s="557"/>
      <c r="E25" s="459" t="s">
        <v>174</v>
      </c>
      <c r="F25" s="439"/>
      <c r="G25" s="439"/>
      <c r="H25" s="439"/>
      <c r="I25" s="439"/>
      <c r="J25" s="439"/>
      <c r="K25" s="440"/>
      <c r="L25" s="460">
        <v>1</v>
      </c>
      <c r="M25" s="461"/>
      <c r="N25" s="461"/>
      <c r="O25" s="461"/>
      <c r="P25" s="503"/>
      <c r="Q25" s="460">
        <v>5900</v>
      </c>
      <c r="R25" s="461"/>
      <c r="S25" s="461"/>
      <c r="T25" s="461"/>
      <c r="U25" s="461"/>
      <c r="V25" s="503"/>
      <c r="W25" s="555"/>
      <c r="X25" s="556"/>
      <c r="Y25" s="557"/>
      <c r="Z25" s="459" t="s">
        <v>175</v>
      </c>
      <c r="AA25" s="439"/>
      <c r="AB25" s="439"/>
      <c r="AC25" s="439"/>
      <c r="AD25" s="439"/>
      <c r="AE25" s="439"/>
      <c r="AF25" s="439"/>
      <c r="AG25" s="440"/>
      <c r="AH25" s="460" t="s">
        <v>176</v>
      </c>
      <c r="AI25" s="461"/>
      <c r="AJ25" s="461"/>
      <c r="AK25" s="461"/>
      <c r="AL25" s="503"/>
      <c r="AM25" s="460" t="s">
        <v>176</v>
      </c>
      <c r="AN25" s="461"/>
      <c r="AO25" s="461"/>
      <c r="AP25" s="461"/>
      <c r="AQ25" s="461"/>
      <c r="AR25" s="503"/>
      <c r="AS25" s="460" t="s">
        <v>130</v>
      </c>
      <c r="AT25" s="461"/>
      <c r="AU25" s="461"/>
      <c r="AV25" s="461"/>
      <c r="AW25" s="461"/>
      <c r="AX25" s="462"/>
      <c r="AY25" s="369" t="s">
        <v>177</v>
      </c>
      <c r="AZ25" s="370"/>
      <c r="BA25" s="370"/>
      <c r="BB25" s="370"/>
      <c r="BC25" s="370"/>
      <c r="BD25" s="370"/>
      <c r="BE25" s="370"/>
      <c r="BF25" s="370"/>
      <c r="BG25" s="370"/>
      <c r="BH25" s="370"/>
      <c r="BI25" s="370"/>
      <c r="BJ25" s="370"/>
      <c r="BK25" s="370"/>
      <c r="BL25" s="370"/>
      <c r="BM25" s="371"/>
      <c r="BN25" s="372">
        <v>47646</v>
      </c>
      <c r="BO25" s="373"/>
      <c r="BP25" s="373"/>
      <c r="BQ25" s="373"/>
      <c r="BR25" s="373"/>
      <c r="BS25" s="373"/>
      <c r="BT25" s="373"/>
      <c r="BU25" s="374"/>
      <c r="BV25" s="372">
        <v>141217</v>
      </c>
      <c r="BW25" s="373"/>
      <c r="BX25" s="373"/>
      <c r="BY25" s="373"/>
      <c r="BZ25" s="373"/>
      <c r="CA25" s="373"/>
      <c r="CB25" s="373"/>
      <c r="CC25" s="374"/>
      <c r="CD25" s="189"/>
      <c r="CE25" s="523"/>
      <c r="CF25" s="523"/>
      <c r="CG25" s="523"/>
      <c r="CH25" s="523"/>
      <c r="CI25" s="523"/>
      <c r="CJ25" s="523"/>
      <c r="CK25" s="523"/>
      <c r="CL25" s="523"/>
      <c r="CM25" s="523"/>
      <c r="CN25" s="523"/>
      <c r="CO25" s="523"/>
      <c r="CP25" s="523"/>
      <c r="CQ25" s="523"/>
      <c r="CR25" s="523"/>
      <c r="CS25" s="524"/>
      <c r="CT25" s="406"/>
      <c r="CU25" s="407"/>
      <c r="CV25" s="407"/>
      <c r="CW25" s="407"/>
      <c r="CX25" s="407"/>
      <c r="CY25" s="407"/>
      <c r="CZ25" s="407"/>
      <c r="DA25" s="408"/>
      <c r="DB25" s="406"/>
      <c r="DC25" s="407"/>
      <c r="DD25" s="407"/>
      <c r="DE25" s="407"/>
      <c r="DF25" s="407"/>
      <c r="DG25" s="407"/>
      <c r="DH25" s="407"/>
      <c r="DI25" s="408"/>
    </row>
    <row r="26" spans="1:113" ht="18.75" customHeight="1" x14ac:dyDescent="0.2">
      <c r="A26" s="176"/>
      <c r="B26" s="580"/>
      <c r="C26" s="556"/>
      <c r="D26" s="557"/>
      <c r="E26" s="459" t="s">
        <v>178</v>
      </c>
      <c r="F26" s="439"/>
      <c r="G26" s="439"/>
      <c r="H26" s="439"/>
      <c r="I26" s="439"/>
      <c r="J26" s="439"/>
      <c r="K26" s="440"/>
      <c r="L26" s="460">
        <v>1</v>
      </c>
      <c r="M26" s="461"/>
      <c r="N26" s="461"/>
      <c r="O26" s="461"/>
      <c r="P26" s="503"/>
      <c r="Q26" s="460">
        <v>5320</v>
      </c>
      <c r="R26" s="461"/>
      <c r="S26" s="461"/>
      <c r="T26" s="461"/>
      <c r="U26" s="461"/>
      <c r="V26" s="503"/>
      <c r="W26" s="555"/>
      <c r="X26" s="556"/>
      <c r="Y26" s="557"/>
      <c r="Z26" s="459" t="s">
        <v>179</v>
      </c>
      <c r="AA26" s="561"/>
      <c r="AB26" s="561"/>
      <c r="AC26" s="561"/>
      <c r="AD26" s="561"/>
      <c r="AE26" s="561"/>
      <c r="AF26" s="561"/>
      <c r="AG26" s="562"/>
      <c r="AH26" s="460">
        <v>1</v>
      </c>
      <c r="AI26" s="461"/>
      <c r="AJ26" s="461"/>
      <c r="AK26" s="461"/>
      <c r="AL26" s="503"/>
      <c r="AM26" s="460" t="s">
        <v>180</v>
      </c>
      <c r="AN26" s="461"/>
      <c r="AO26" s="461"/>
      <c r="AP26" s="461"/>
      <c r="AQ26" s="461"/>
      <c r="AR26" s="503"/>
      <c r="AS26" s="460" t="s">
        <v>181</v>
      </c>
      <c r="AT26" s="461"/>
      <c r="AU26" s="461"/>
      <c r="AV26" s="461"/>
      <c r="AW26" s="461"/>
      <c r="AX26" s="462"/>
      <c r="AY26" s="412" t="s">
        <v>182</v>
      </c>
      <c r="AZ26" s="413"/>
      <c r="BA26" s="413"/>
      <c r="BB26" s="413"/>
      <c r="BC26" s="413"/>
      <c r="BD26" s="413"/>
      <c r="BE26" s="413"/>
      <c r="BF26" s="413"/>
      <c r="BG26" s="413"/>
      <c r="BH26" s="413"/>
      <c r="BI26" s="413"/>
      <c r="BJ26" s="413"/>
      <c r="BK26" s="413"/>
      <c r="BL26" s="413"/>
      <c r="BM26" s="414"/>
      <c r="BN26" s="409" t="s">
        <v>129</v>
      </c>
      <c r="BO26" s="410"/>
      <c r="BP26" s="410"/>
      <c r="BQ26" s="410"/>
      <c r="BR26" s="410"/>
      <c r="BS26" s="410"/>
      <c r="BT26" s="410"/>
      <c r="BU26" s="411"/>
      <c r="BV26" s="409" t="s">
        <v>129</v>
      </c>
      <c r="BW26" s="410"/>
      <c r="BX26" s="410"/>
      <c r="BY26" s="410"/>
      <c r="BZ26" s="410"/>
      <c r="CA26" s="410"/>
      <c r="CB26" s="410"/>
      <c r="CC26" s="411"/>
      <c r="CD26" s="189"/>
      <c r="CE26" s="523"/>
      <c r="CF26" s="523"/>
      <c r="CG26" s="523"/>
      <c r="CH26" s="523"/>
      <c r="CI26" s="523"/>
      <c r="CJ26" s="523"/>
      <c r="CK26" s="523"/>
      <c r="CL26" s="523"/>
      <c r="CM26" s="523"/>
      <c r="CN26" s="523"/>
      <c r="CO26" s="523"/>
      <c r="CP26" s="523"/>
      <c r="CQ26" s="523"/>
      <c r="CR26" s="523"/>
      <c r="CS26" s="524"/>
      <c r="CT26" s="406"/>
      <c r="CU26" s="407"/>
      <c r="CV26" s="407"/>
      <c r="CW26" s="407"/>
      <c r="CX26" s="407"/>
      <c r="CY26" s="407"/>
      <c r="CZ26" s="407"/>
      <c r="DA26" s="408"/>
      <c r="DB26" s="406"/>
      <c r="DC26" s="407"/>
      <c r="DD26" s="407"/>
      <c r="DE26" s="407"/>
      <c r="DF26" s="407"/>
      <c r="DG26" s="407"/>
      <c r="DH26" s="407"/>
      <c r="DI26" s="408"/>
    </row>
    <row r="27" spans="1:113" ht="18.75" customHeight="1" thickBot="1" x14ac:dyDescent="0.25">
      <c r="A27" s="176"/>
      <c r="B27" s="580"/>
      <c r="C27" s="556"/>
      <c r="D27" s="557"/>
      <c r="E27" s="459" t="s">
        <v>183</v>
      </c>
      <c r="F27" s="439"/>
      <c r="G27" s="439"/>
      <c r="H27" s="439"/>
      <c r="I27" s="439"/>
      <c r="J27" s="439"/>
      <c r="K27" s="440"/>
      <c r="L27" s="460">
        <v>1</v>
      </c>
      <c r="M27" s="461"/>
      <c r="N27" s="461"/>
      <c r="O27" s="461"/>
      <c r="P27" s="503"/>
      <c r="Q27" s="460">
        <v>2800</v>
      </c>
      <c r="R27" s="461"/>
      <c r="S27" s="461"/>
      <c r="T27" s="461"/>
      <c r="U27" s="461"/>
      <c r="V27" s="503"/>
      <c r="W27" s="555"/>
      <c r="X27" s="556"/>
      <c r="Y27" s="557"/>
      <c r="Z27" s="459" t="s">
        <v>184</v>
      </c>
      <c r="AA27" s="439"/>
      <c r="AB27" s="439"/>
      <c r="AC27" s="439"/>
      <c r="AD27" s="439"/>
      <c r="AE27" s="439"/>
      <c r="AF27" s="439"/>
      <c r="AG27" s="440"/>
      <c r="AH27" s="460">
        <v>5</v>
      </c>
      <c r="AI27" s="461"/>
      <c r="AJ27" s="461"/>
      <c r="AK27" s="461"/>
      <c r="AL27" s="503"/>
      <c r="AM27" s="460">
        <v>12890</v>
      </c>
      <c r="AN27" s="461"/>
      <c r="AO27" s="461"/>
      <c r="AP27" s="461"/>
      <c r="AQ27" s="461"/>
      <c r="AR27" s="503"/>
      <c r="AS27" s="460">
        <v>2578</v>
      </c>
      <c r="AT27" s="461"/>
      <c r="AU27" s="461"/>
      <c r="AV27" s="461"/>
      <c r="AW27" s="461"/>
      <c r="AX27" s="462"/>
      <c r="AY27" s="504" t="s">
        <v>185</v>
      </c>
      <c r="AZ27" s="505"/>
      <c r="BA27" s="505"/>
      <c r="BB27" s="505"/>
      <c r="BC27" s="505"/>
      <c r="BD27" s="505"/>
      <c r="BE27" s="505"/>
      <c r="BF27" s="505"/>
      <c r="BG27" s="505"/>
      <c r="BH27" s="505"/>
      <c r="BI27" s="505"/>
      <c r="BJ27" s="505"/>
      <c r="BK27" s="505"/>
      <c r="BL27" s="505"/>
      <c r="BM27" s="506"/>
      <c r="BN27" s="528" t="s">
        <v>176</v>
      </c>
      <c r="BO27" s="529"/>
      <c r="BP27" s="529"/>
      <c r="BQ27" s="529"/>
      <c r="BR27" s="529"/>
      <c r="BS27" s="529"/>
      <c r="BT27" s="529"/>
      <c r="BU27" s="530"/>
      <c r="BV27" s="528" t="s">
        <v>129</v>
      </c>
      <c r="BW27" s="529"/>
      <c r="BX27" s="529"/>
      <c r="BY27" s="529"/>
      <c r="BZ27" s="529"/>
      <c r="CA27" s="529"/>
      <c r="CB27" s="529"/>
      <c r="CC27" s="530"/>
      <c r="CD27" s="191"/>
      <c r="CE27" s="523"/>
      <c r="CF27" s="523"/>
      <c r="CG27" s="523"/>
      <c r="CH27" s="523"/>
      <c r="CI27" s="523"/>
      <c r="CJ27" s="523"/>
      <c r="CK27" s="523"/>
      <c r="CL27" s="523"/>
      <c r="CM27" s="523"/>
      <c r="CN27" s="523"/>
      <c r="CO27" s="523"/>
      <c r="CP27" s="523"/>
      <c r="CQ27" s="523"/>
      <c r="CR27" s="523"/>
      <c r="CS27" s="524"/>
      <c r="CT27" s="406"/>
      <c r="CU27" s="407"/>
      <c r="CV27" s="407"/>
      <c r="CW27" s="407"/>
      <c r="CX27" s="407"/>
      <c r="CY27" s="407"/>
      <c r="CZ27" s="407"/>
      <c r="DA27" s="408"/>
      <c r="DB27" s="406"/>
      <c r="DC27" s="407"/>
      <c r="DD27" s="407"/>
      <c r="DE27" s="407"/>
      <c r="DF27" s="407"/>
      <c r="DG27" s="407"/>
      <c r="DH27" s="407"/>
      <c r="DI27" s="408"/>
    </row>
    <row r="28" spans="1:113" ht="18.75" customHeight="1" x14ac:dyDescent="0.2">
      <c r="A28" s="176"/>
      <c r="B28" s="580"/>
      <c r="C28" s="556"/>
      <c r="D28" s="557"/>
      <c r="E28" s="459" t="s">
        <v>186</v>
      </c>
      <c r="F28" s="439"/>
      <c r="G28" s="439"/>
      <c r="H28" s="439"/>
      <c r="I28" s="439"/>
      <c r="J28" s="439"/>
      <c r="K28" s="440"/>
      <c r="L28" s="460">
        <v>1</v>
      </c>
      <c r="M28" s="461"/>
      <c r="N28" s="461"/>
      <c r="O28" s="461"/>
      <c r="P28" s="503"/>
      <c r="Q28" s="460">
        <v>2100</v>
      </c>
      <c r="R28" s="461"/>
      <c r="S28" s="461"/>
      <c r="T28" s="461"/>
      <c r="U28" s="461"/>
      <c r="V28" s="503"/>
      <c r="W28" s="555"/>
      <c r="X28" s="556"/>
      <c r="Y28" s="557"/>
      <c r="Z28" s="459" t="s">
        <v>187</v>
      </c>
      <c r="AA28" s="439"/>
      <c r="AB28" s="439"/>
      <c r="AC28" s="439"/>
      <c r="AD28" s="439"/>
      <c r="AE28" s="439"/>
      <c r="AF28" s="439"/>
      <c r="AG28" s="440"/>
      <c r="AH28" s="460" t="s">
        <v>176</v>
      </c>
      <c r="AI28" s="461"/>
      <c r="AJ28" s="461"/>
      <c r="AK28" s="461"/>
      <c r="AL28" s="503"/>
      <c r="AM28" s="460" t="s">
        <v>129</v>
      </c>
      <c r="AN28" s="461"/>
      <c r="AO28" s="461"/>
      <c r="AP28" s="461"/>
      <c r="AQ28" s="461"/>
      <c r="AR28" s="503"/>
      <c r="AS28" s="460" t="s">
        <v>129</v>
      </c>
      <c r="AT28" s="461"/>
      <c r="AU28" s="461"/>
      <c r="AV28" s="461"/>
      <c r="AW28" s="461"/>
      <c r="AX28" s="462"/>
      <c r="AY28" s="563" t="s">
        <v>188</v>
      </c>
      <c r="AZ28" s="564"/>
      <c r="BA28" s="564"/>
      <c r="BB28" s="565"/>
      <c r="BC28" s="369" t="s">
        <v>48</v>
      </c>
      <c r="BD28" s="370"/>
      <c r="BE28" s="370"/>
      <c r="BF28" s="370"/>
      <c r="BG28" s="370"/>
      <c r="BH28" s="370"/>
      <c r="BI28" s="370"/>
      <c r="BJ28" s="370"/>
      <c r="BK28" s="370"/>
      <c r="BL28" s="370"/>
      <c r="BM28" s="371"/>
      <c r="BN28" s="372">
        <v>1170008</v>
      </c>
      <c r="BO28" s="373"/>
      <c r="BP28" s="373"/>
      <c r="BQ28" s="373"/>
      <c r="BR28" s="373"/>
      <c r="BS28" s="373"/>
      <c r="BT28" s="373"/>
      <c r="BU28" s="374"/>
      <c r="BV28" s="372">
        <v>993429</v>
      </c>
      <c r="BW28" s="373"/>
      <c r="BX28" s="373"/>
      <c r="BY28" s="373"/>
      <c r="BZ28" s="373"/>
      <c r="CA28" s="373"/>
      <c r="CB28" s="373"/>
      <c r="CC28" s="374"/>
      <c r="CD28" s="189"/>
      <c r="CE28" s="523"/>
      <c r="CF28" s="523"/>
      <c r="CG28" s="523"/>
      <c r="CH28" s="523"/>
      <c r="CI28" s="523"/>
      <c r="CJ28" s="523"/>
      <c r="CK28" s="523"/>
      <c r="CL28" s="523"/>
      <c r="CM28" s="523"/>
      <c r="CN28" s="523"/>
      <c r="CO28" s="523"/>
      <c r="CP28" s="523"/>
      <c r="CQ28" s="523"/>
      <c r="CR28" s="523"/>
      <c r="CS28" s="524"/>
      <c r="CT28" s="406"/>
      <c r="CU28" s="407"/>
      <c r="CV28" s="407"/>
      <c r="CW28" s="407"/>
      <c r="CX28" s="407"/>
      <c r="CY28" s="407"/>
      <c r="CZ28" s="407"/>
      <c r="DA28" s="408"/>
      <c r="DB28" s="406"/>
      <c r="DC28" s="407"/>
      <c r="DD28" s="407"/>
      <c r="DE28" s="407"/>
      <c r="DF28" s="407"/>
      <c r="DG28" s="407"/>
      <c r="DH28" s="407"/>
      <c r="DI28" s="408"/>
    </row>
    <row r="29" spans="1:113" ht="18.75" customHeight="1" x14ac:dyDescent="0.2">
      <c r="A29" s="176"/>
      <c r="B29" s="580"/>
      <c r="C29" s="556"/>
      <c r="D29" s="557"/>
      <c r="E29" s="459" t="s">
        <v>189</v>
      </c>
      <c r="F29" s="439"/>
      <c r="G29" s="439"/>
      <c r="H29" s="439"/>
      <c r="I29" s="439"/>
      <c r="J29" s="439"/>
      <c r="K29" s="440"/>
      <c r="L29" s="460">
        <v>8</v>
      </c>
      <c r="M29" s="461"/>
      <c r="N29" s="461"/>
      <c r="O29" s="461"/>
      <c r="P29" s="503"/>
      <c r="Q29" s="460">
        <v>1900</v>
      </c>
      <c r="R29" s="461"/>
      <c r="S29" s="461"/>
      <c r="T29" s="461"/>
      <c r="U29" s="461"/>
      <c r="V29" s="503"/>
      <c r="W29" s="558"/>
      <c r="X29" s="559"/>
      <c r="Y29" s="560"/>
      <c r="Z29" s="459" t="s">
        <v>190</v>
      </c>
      <c r="AA29" s="439"/>
      <c r="AB29" s="439"/>
      <c r="AC29" s="439"/>
      <c r="AD29" s="439"/>
      <c r="AE29" s="439"/>
      <c r="AF29" s="439"/>
      <c r="AG29" s="440"/>
      <c r="AH29" s="460">
        <v>75</v>
      </c>
      <c r="AI29" s="461"/>
      <c r="AJ29" s="461"/>
      <c r="AK29" s="461"/>
      <c r="AL29" s="503"/>
      <c r="AM29" s="460">
        <v>215050</v>
      </c>
      <c r="AN29" s="461"/>
      <c r="AO29" s="461"/>
      <c r="AP29" s="461"/>
      <c r="AQ29" s="461"/>
      <c r="AR29" s="503"/>
      <c r="AS29" s="460">
        <v>2867</v>
      </c>
      <c r="AT29" s="461"/>
      <c r="AU29" s="461"/>
      <c r="AV29" s="461"/>
      <c r="AW29" s="461"/>
      <c r="AX29" s="462"/>
      <c r="AY29" s="566"/>
      <c r="AZ29" s="567"/>
      <c r="BA29" s="567"/>
      <c r="BB29" s="568"/>
      <c r="BC29" s="443" t="s">
        <v>191</v>
      </c>
      <c r="BD29" s="444"/>
      <c r="BE29" s="444"/>
      <c r="BF29" s="444"/>
      <c r="BG29" s="444"/>
      <c r="BH29" s="444"/>
      <c r="BI29" s="444"/>
      <c r="BJ29" s="444"/>
      <c r="BK29" s="444"/>
      <c r="BL29" s="444"/>
      <c r="BM29" s="445"/>
      <c r="BN29" s="409">
        <v>151958</v>
      </c>
      <c r="BO29" s="410"/>
      <c r="BP29" s="410"/>
      <c r="BQ29" s="410"/>
      <c r="BR29" s="410"/>
      <c r="BS29" s="410"/>
      <c r="BT29" s="410"/>
      <c r="BU29" s="411"/>
      <c r="BV29" s="409">
        <v>100703</v>
      </c>
      <c r="BW29" s="410"/>
      <c r="BX29" s="410"/>
      <c r="BY29" s="410"/>
      <c r="BZ29" s="410"/>
      <c r="CA29" s="410"/>
      <c r="CB29" s="410"/>
      <c r="CC29" s="411"/>
      <c r="CD29" s="191"/>
      <c r="CE29" s="523"/>
      <c r="CF29" s="523"/>
      <c r="CG29" s="523"/>
      <c r="CH29" s="523"/>
      <c r="CI29" s="523"/>
      <c r="CJ29" s="523"/>
      <c r="CK29" s="523"/>
      <c r="CL29" s="523"/>
      <c r="CM29" s="523"/>
      <c r="CN29" s="523"/>
      <c r="CO29" s="523"/>
      <c r="CP29" s="523"/>
      <c r="CQ29" s="523"/>
      <c r="CR29" s="523"/>
      <c r="CS29" s="524"/>
      <c r="CT29" s="406"/>
      <c r="CU29" s="407"/>
      <c r="CV29" s="407"/>
      <c r="CW29" s="407"/>
      <c r="CX29" s="407"/>
      <c r="CY29" s="407"/>
      <c r="CZ29" s="407"/>
      <c r="DA29" s="408"/>
      <c r="DB29" s="406"/>
      <c r="DC29" s="407"/>
      <c r="DD29" s="407"/>
      <c r="DE29" s="407"/>
      <c r="DF29" s="407"/>
      <c r="DG29" s="407"/>
      <c r="DH29" s="407"/>
      <c r="DI29" s="408"/>
    </row>
    <row r="30" spans="1:113" ht="18.75" customHeight="1" thickBot="1" x14ac:dyDescent="0.25">
      <c r="A30" s="176"/>
      <c r="B30" s="581"/>
      <c r="C30" s="582"/>
      <c r="D30" s="583"/>
      <c r="E30" s="463"/>
      <c r="F30" s="464"/>
      <c r="G30" s="464"/>
      <c r="H30" s="464"/>
      <c r="I30" s="464"/>
      <c r="J30" s="464"/>
      <c r="K30" s="465"/>
      <c r="L30" s="573"/>
      <c r="M30" s="574"/>
      <c r="N30" s="574"/>
      <c r="O30" s="574"/>
      <c r="P30" s="575"/>
      <c r="Q30" s="573"/>
      <c r="R30" s="574"/>
      <c r="S30" s="574"/>
      <c r="T30" s="574"/>
      <c r="U30" s="574"/>
      <c r="V30" s="575"/>
      <c r="W30" s="576" t="s">
        <v>192</v>
      </c>
      <c r="X30" s="577"/>
      <c r="Y30" s="577"/>
      <c r="Z30" s="577"/>
      <c r="AA30" s="577"/>
      <c r="AB30" s="577"/>
      <c r="AC30" s="577"/>
      <c r="AD30" s="577"/>
      <c r="AE30" s="577"/>
      <c r="AF30" s="577"/>
      <c r="AG30" s="578"/>
      <c r="AH30" s="536">
        <v>95.4</v>
      </c>
      <c r="AI30" s="537"/>
      <c r="AJ30" s="537"/>
      <c r="AK30" s="537"/>
      <c r="AL30" s="537"/>
      <c r="AM30" s="537"/>
      <c r="AN30" s="537"/>
      <c r="AO30" s="537"/>
      <c r="AP30" s="537"/>
      <c r="AQ30" s="537"/>
      <c r="AR30" s="537"/>
      <c r="AS30" s="537"/>
      <c r="AT30" s="537"/>
      <c r="AU30" s="537"/>
      <c r="AV30" s="537"/>
      <c r="AW30" s="537"/>
      <c r="AX30" s="539"/>
      <c r="AY30" s="569"/>
      <c r="AZ30" s="570"/>
      <c r="BA30" s="570"/>
      <c r="BB30" s="571"/>
      <c r="BC30" s="525" t="s">
        <v>50</v>
      </c>
      <c r="BD30" s="526"/>
      <c r="BE30" s="526"/>
      <c r="BF30" s="526"/>
      <c r="BG30" s="526"/>
      <c r="BH30" s="526"/>
      <c r="BI30" s="526"/>
      <c r="BJ30" s="526"/>
      <c r="BK30" s="526"/>
      <c r="BL30" s="526"/>
      <c r="BM30" s="527"/>
      <c r="BN30" s="528">
        <v>618644</v>
      </c>
      <c r="BO30" s="529"/>
      <c r="BP30" s="529"/>
      <c r="BQ30" s="529"/>
      <c r="BR30" s="529"/>
      <c r="BS30" s="529"/>
      <c r="BT30" s="529"/>
      <c r="BU30" s="530"/>
      <c r="BV30" s="528">
        <v>595727</v>
      </c>
      <c r="BW30" s="529"/>
      <c r="BX30" s="529"/>
      <c r="BY30" s="529"/>
      <c r="BZ30" s="529"/>
      <c r="CA30" s="529"/>
      <c r="CB30" s="529"/>
      <c r="CC30" s="530"/>
      <c r="CD30" s="192"/>
      <c r="CE30" s="193"/>
      <c r="CF30" s="193"/>
      <c r="CG30" s="193"/>
      <c r="CH30" s="193"/>
      <c r="CI30" s="193"/>
      <c r="CJ30" s="193"/>
      <c r="CK30" s="193"/>
      <c r="CL30" s="193"/>
      <c r="CM30" s="193"/>
      <c r="CN30" s="193"/>
      <c r="CO30" s="193"/>
      <c r="CP30" s="193"/>
      <c r="CQ30" s="193"/>
      <c r="CR30" s="193"/>
      <c r="CS30" s="194"/>
      <c r="CT30" s="195"/>
      <c r="CU30" s="196"/>
      <c r="CV30" s="196"/>
      <c r="CW30" s="196"/>
      <c r="CX30" s="196"/>
      <c r="CY30" s="196"/>
      <c r="CZ30" s="196"/>
      <c r="DA30" s="197"/>
      <c r="DB30" s="195"/>
      <c r="DC30" s="196"/>
      <c r="DD30" s="196"/>
      <c r="DE30" s="196"/>
      <c r="DF30" s="196"/>
      <c r="DG30" s="196"/>
      <c r="DH30" s="196"/>
      <c r="DI30" s="197"/>
    </row>
    <row r="31" spans="1:113" ht="13.5" customHeight="1" x14ac:dyDescent="0.2">
      <c r="A31" s="176"/>
      <c r="B31" s="198"/>
      <c r="DI31" s="199"/>
    </row>
    <row r="32" spans="1:113" ht="13.5" customHeight="1" x14ac:dyDescent="0.2">
      <c r="A32" s="176"/>
      <c r="B32" s="200"/>
      <c r="C32" s="572" t="s">
        <v>193</v>
      </c>
      <c r="D32" s="572"/>
      <c r="E32" s="572"/>
      <c r="F32" s="572"/>
      <c r="G32" s="572"/>
      <c r="H32" s="572"/>
      <c r="I32" s="572"/>
      <c r="J32" s="572"/>
      <c r="K32" s="572"/>
      <c r="L32" s="572"/>
      <c r="M32" s="572"/>
      <c r="N32" s="572"/>
      <c r="O32" s="572"/>
      <c r="P32" s="572"/>
      <c r="Q32" s="572"/>
      <c r="R32" s="572"/>
      <c r="S32" s="572"/>
      <c r="U32" s="413" t="s">
        <v>194</v>
      </c>
      <c r="V32" s="413"/>
      <c r="W32" s="413"/>
      <c r="X32" s="413"/>
      <c r="Y32" s="413"/>
      <c r="Z32" s="413"/>
      <c r="AA32" s="413"/>
      <c r="AB32" s="413"/>
      <c r="AC32" s="413"/>
      <c r="AD32" s="413"/>
      <c r="AE32" s="413"/>
      <c r="AF32" s="413"/>
      <c r="AG32" s="413"/>
      <c r="AH32" s="413"/>
      <c r="AI32" s="413"/>
      <c r="AJ32" s="413"/>
      <c r="AK32" s="413"/>
      <c r="AM32" s="413" t="s">
        <v>195</v>
      </c>
      <c r="AN32" s="413"/>
      <c r="AO32" s="413"/>
      <c r="AP32" s="413"/>
      <c r="AQ32" s="413"/>
      <c r="AR32" s="413"/>
      <c r="AS32" s="413"/>
      <c r="AT32" s="413"/>
      <c r="AU32" s="413"/>
      <c r="AV32" s="413"/>
      <c r="AW32" s="413"/>
      <c r="AX32" s="413"/>
      <c r="AY32" s="413"/>
      <c r="AZ32" s="413"/>
      <c r="BA32" s="413"/>
      <c r="BB32" s="413"/>
      <c r="BC32" s="413"/>
      <c r="BE32" s="413" t="s">
        <v>196</v>
      </c>
      <c r="BF32" s="413"/>
      <c r="BG32" s="413"/>
      <c r="BH32" s="413"/>
      <c r="BI32" s="413"/>
      <c r="BJ32" s="413"/>
      <c r="BK32" s="413"/>
      <c r="BL32" s="413"/>
      <c r="BM32" s="413"/>
      <c r="BN32" s="413"/>
      <c r="BO32" s="413"/>
      <c r="BP32" s="413"/>
      <c r="BQ32" s="413"/>
      <c r="BR32" s="413"/>
      <c r="BS32" s="413"/>
      <c r="BT32" s="413"/>
      <c r="BU32" s="413"/>
      <c r="BW32" s="413" t="s">
        <v>197</v>
      </c>
      <c r="BX32" s="413"/>
      <c r="BY32" s="413"/>
      <c r="BZ32" s="413"/>
      <c r="CA32" s="413"/>
      <c r="CB32" s="413"/>
      <c r="CC32" s="413"/>
      <c r="CD32" s="413"/>
      <c r="CE32" s="413"/>
      <c r="CF32" s="413"/>
      <c r="CG32" s="413"/>
      <c r="CH32" s="413"/>
      <c r="CI32" s="413"/>
      <c r="CJ32" s="413"/>
      <c r="CK32" s="413"/>
      <c r="CL32" s="413"/>
      <c r="CM32" s="413"/>
      <c r="CO32" s="413" t="s">
        <v>198</v>
      </c>
      <c r="CP32" s="413"/>
      <c r="CQ32" s="413"/>
      <c r="CR32" s="413"/>
      <c r="CS32" s="413"/>
      <c r="CT32" s="413"/>
      <c r="CU32" s="413"/>
      <c r="CV32" s="413"/>
      <c r="CW32" s="413"/>
      <c r="CX32" s="413"/>
      <c r="CY32" s="413"/>
      <c r="CZ32" s="413"/>
      <c r="DA32" s="413"/>
      <c r="DB32" s="413"/>
      <c r="DC32" s="413"/>
      <c r="DD32" s="413"/>
      <c r="DE32" s="413"/>
      <c r="DI32" s="199"/>
    </row>
    <row r="33" spans="1:113" ht="13.5" customHeight="1" x14ac:dyDescent="0.2">
      <c r="A33" s="176"/>
      <c r="B33" s="200"/>
      <c r="C33" s="433" t="s">
        <v>199</v>
      </c>
      <c r="D33" s="433"/>
      <c r="E33" s="398" t="s">
        <v>200</v>
      </c>
      <c r="F33" s="398"/>
      <c r="G33" s="398"/>
      <c r="H33" s="398"/>
      <c r="I33" s="398"/>
      <c r="J33" s="398"/>
      <c r="K33" s="398"/>
      <c r="L33" s="398"/>
      <c r="M33" s="398"/>
      <c r="N33" s="398"/>
      <c r="O33" s="398"/>
      <c r="P33" s="398"/>
      <c r="Q33" s="398"/>
      <c r="R33" s="398"/>
      <c r="S33" s="398"/>
      <c r="T33" s="201"/>
      <c r="U33" s="433" t="s">
        <v>199</v>
      </c>
      <c r="V33" s="433"/>
      <c r="W33" s="398" t="s">
        <v>201</v>
      </c>
      <c r="X33" s="398"/>
      <c r="Y33" s="398"/>
      <c r="Z33" s="398"/>
      <c r="AA33" s="398"/>
      <c r="AB33" s="398"/>
      <c r="AC33" s="398"/>
      <c r="AD33" s="398"/>
      <c r="AE33" s="398"/>
      <c r="AF33" s="398"/>
      <c r="AG33" s="398"/>
      <c r="AH33" s="398"/>
      <c r="AI33" s="398"/>
      <c r="AJ33" s="398"/>
      <c r="AK33" s="398"/>
      <c r="AL33" s="201"/>
      <c r="AM33" s="433" t="s">
        <v>202</v>
      </c>
      <c r="AN33" s="433"/>
      <c r="AO33" s="398" t="s">
        <v>200</v>
      </c>
      <c r="AP33" s="398"/>
      <c r="AQ33" s="398"/>
      <c r="AR33" s="398"/>
      <c r="AS33" s="398"/>
      <c r="AT33" s="398"/>
      <c r="AU33" s="398"/>
      <c r="AV33" s="398"/>
      <c r="AW33" s="398"/>
      <c r="AX33" s="398"/>
      <c r="AY33" s="398"/>
      <c r="AZ33" s="398"/>
      <c r="BA33" s="398"/>
      <c r="BB33" s="398"/>
      <c r="BC33" s="398"/>
      <c r="BD33" s="202"/>
      <c r="BE33" s="398" t="s">
        <v>203</v>
      </c>
      <c r="BF33" s="398"/>
      <c r="BG33" s="398" t="s">
        <v>204</v>
      </c>
      <c r="BH33" s="398"/>
      <c r="BI33" s="398"/>
      <c r="BJ33" s="398"/>
      <c r="BK33" s="398"/>
      <c r="BL33" s="398"/>
      <c r="BM33" s="398"/>
      <c r="BN33" s="398"/>
      <c r="BO33" s="398"/>
      <c r="BP33" s="398"/>
      <c r="BQ33" s="398"/>
      <c r="BR33" s="398"/>
      <c r="BS33" s="398"/>
      <c r="BT33" s="398"/>
      <c r="BU33" s="398"/>
      <c r="BV33" s="202"/>
      <c r="BW33" s="433" t="s">
        <v>203</v>
      </c>
      <c r="BX33" s="433"/>
      <c r="BY33" s="398" t="s">
        <v>205</v>
      </c>
      <c r="BZ33" s="398"/>
      <c r="CA33" s="398"/>
      <c r="CB33" s="398"/>
      <c r="CC33" s="398"/>
      <c r="CD33" s="398"/>
      <c r="CE33" s="398"/>
      <c r="CF33" s="398"/>
      <c r="CG33" s="398"/>
      <c r="CH33" s="398"/>
      <c r="CI33" s="398"/>
      <c r="CJ33" s="398"/>
      <c r="CK33" s="398"/>
      <c r="CL33" s="398"/>
      <c r="CM33" s="398"/>
      <c r="CN33" s="201"/>
      <c r="CO33" s="433" t="s">
        <v>202</v>
      </c>
      <c r="CP33" s="433"/>
      <c r="CQ33" s="398" t="s">
        <v>206</v>
      </c>
      <c r="CR33" s="398"/>
      <c r="CS33" s="398"/>
      <c r="CT33" s="398"/>
      <c r="CU33" s="398"/>
      <c r="CV33" s="398"/>
      <c r="CW33" s="398"/>
      <c r="CX33" s="398"/>
      <c r="CY33" s="398"/>
      <c r="CZ33" s="398"/>
      <c r="DA33" s="398"/>
      <c r="DB33" s="398"/>
      <c r="DC33" s="398"/>
      <c r="DD33" s="398"/>
      <c r="DE33" s="398"/>
      <c r="DF33" s="201"/>
      <c r="DG33" s="598" t="s">
        <v>207</v>
      </c>
      <c r="DH33" s="598"/>
      <c r="DI33" s="203"/>
    </row>
    <row r="34" spans="1:113" ht="32.25" customHeight="1" x14ac:dyDescent="0.2">
      <c r="A34" s="176"/>
      <c r="B34" s="200"/>
      <c r="C34" s="599">
        <f>IF(E34="","",1)</f>
        <v>1</v>
      </c>
      <c r="D34" s="599"/>
      <c r="E34" s="600" t="str">
        <f>IF('各会計、関係団体の財政状況及び健全化判断比率'!B7="","",'各会計、関係団体の財政状況及び健全化判断比率'!B7)</f>
        <v>一般会計</v>
      </c>
      <c r="F34" s="600"/>
      <c r="G34" s="600"/>
      <c r="H34" s="600"/>
      <c r="I34" s="600"/>
      <c r="J34" s="600"/>
      <c r="K34" s="600"/>
      <c r="L34" s="600"/>
      <c r="M34" s="600"/>
      <c r="N34" s="600"/>
      <c r="O34" s="600"/>
      <c r="P34" s="600"/>
      <c r="Q34" s="600"/>
      <c r="R34" s="600"/>
      <c r="S34" s="600"/>
      <c r="T34" s="176"/>
      <c r="U34" s="599">
        <f>IF(W34="","",MAX(C34:D43)+1)</f>
        <v>2</v>
      </c>
      <c r="V34" s="599"/>
      <c r="W34" s="600" t="str">
        <f>IF('各会計、関係団体の財政状況及び健全化判断比率'!B28="","",'各会計、関係団体の財政状況及び健全化判断比率'!B28)</f>
        <v>国民健康保険特別会計</v>
      </c>
      <c r="X34" s="600"/>
      <c r="Y34" s="600"/>
      <c r="Z34" s="600"/>
      <c r="AA34" s="600"/>
      <c r="AB34" s="600"/>
      <c r="AC34" s="600"/>
      <c r="AD34" s="600"/>
      <c r="AE34" s="600"/>
      <c r="AF34" s="600"/>
      <c r="AG34" s="600"/>
      <c r="AH34" s="600"/>
      <c r="AI34" s="600"/>
      <c r="AJ34" s="600"/>
      <c r="AK34" s="600"/>
      <c r="AL34" s="176"/>
      <c r="AM34" s="599">
        <f>IF(AO34="","",MAX(C34:D43,U34:V43)+1)</f>
        <v>5</v>
      </c>
      <c r="AN34" s="599"/>
      <c r="AO34" s="600" t="str">
        <f>IF('各会計、関係団体の財政状況及び健全化判断比率'!B31="","",'各会計、関係団体の財政状況及び健全化判断比率'!B31)</f>
        <v>水道事業会計</v>
      </c>
      <c r="AP34" s="600"/>
      <c r="AQ34" s="600"/>
      <c r="AR34" s="600"/>
      <c r="AS34" s="600"/>
      <c r="AT34" s="600"/>
      <c r="AU34" s="600"/>
      <c r="AV34" s="600"/>
      <c r="AW34" s="600"/>
      <c r="AX34" s="600"/>
      <c r="AY34" s="600"/>
      <c r="AZ34" s="600"/>
      <c r="BA34" s="600"/>
      <c r="BB34" s="600"/>
      <c r="BC34" s="600"/>
      <c r="BD34" s="176"/>
      <c r="BE34" s="599" t="str">
        <f>IF(BG34="","",MAX(C34:D43,U34:V43,AM34:AN43)+1)</f>
        <v/>
      </c>
      <c r="BF34" s="599"/>
      <c r="BG34" s="600"/>
      <c r="BH34" s="600"/>
      <c r="BI34" s="600"/>
      <c r="BJ34" s="600"/>
      <c r="BK34" s="600"/>
      <c r="BL34" s="600"/>
      <c r="BM34" s="600"/>
      <c r="BN34" s="600"/>
      <c r="BO34" s="600"/>
      <c r="BP34" s="600"/>
      <c r="BQ34" s="600"/>
      <c r="BR34" s="600"/>
      <c r="BS34" s="600"/>
      <c r="BT34" s="600"/>
      <c r="BU34" s="600"/>
      <c r="BV34" s="176"/>
      <c r="BW34" s="599">
        <f>IF(BY34="","",MAX(C34:D43,U34:V43,AM34:AN43,BE34:BF43)+1)</f>
        <v>7</v>
      </c>
      <c r="BX34" s="599"/>
      <c r="BY34" s="600" t="str">
        <f>IF('各会計、関係団体の財政状況及び健全化判断比率'!B68="","",'各会計、関係団体の財政状況及び健全化判断比率'!B68)</f>
        <v>可茂衛生施設利用組合</v>
      </c>
      <c r="BZ34" s="600"/>
      <c r="CA34" s="600"/>
      <c r="CB34" s="600"/>
      <c r="CC34" s="600"/>
      <c r="CD34" s="600"/>
      <c r="CE34" s="600"/>
      <c r="CF34" s="600"/>
      <c r="CG34" s="600"/>
      <c r="CH34" s="600"/>
      <c r="CI34" s="600"/>
      <c r="CJ34" s="600"/>
      <c r="CK34" s="600"/>
      <c r="CL34" s="600"/>
      <c r="CM34" s="600"/>
      <c r="CN34" s="176"/>
      <c r="CO34" s="599" t="str">
        <f>IF(CQ34="","",MAX(C34:D43,U34:V43,AM34:AN43,BE34:BF43,BW34:BX43)+1)</f>
        <v/>
      </c>
      <c r="CP34" s="599"/>
      <c r="CQ34" s="600" t="str">
        <f>IF('各会計、関係団体の財政状況及び健全化判断比率'!BS7="","",'各会計、関係団体の財政状況及び健全化判断比率'!BS7)</f>
        <v/>
      </c>
      <c r="CR34" s="600"/>
      <c r="CS34" s="600"/>
      <c r="CT34" s="600"/>
      <c r="CU34" s="600"/>
      <c r="CV34" s="600"/>
      <c r="CW34" s="600"/>
      <c r="CX34" s="600"/>
      <c r="CY34" s="600"/>
      <c r="CZ34" s="600"/>
      <c r="DA34" s="600"/>
      <c r="DB34" s="600"/>
      <c r="DC34" s="600"/>
      <c r="DD34" s="600"/>
      <c r="DE34" s="600"/>
      <c r="DG34" s="601" t="str">
        <f>IF('各会計、関係団体の財政状況及び健全化判断比率'!BR7="","",'各会計、関係団体の財政状況及び健全化判断比率'!BR7)</f>
        <v/>
      </c>
      <c r="DH34" s="601"/>
      <c r="DI34" s="203"/>
    </row>
    <row r="35" spans="1:113" ht="32.25" customHeight="1" x14ac:dyDescent="0.2">
      <c r="A35" s="176"/>
      <c r="B35" s="200"/>
      <c r="C35" s="599" t="str">
        <f>IF(E35="","",C34+1)</f>
        <v/>
      </c>
      <c r="D35" s="599"/>
      <c r="E35" s="600" t="str">
        <f>IF('各会計、関係団体の財政状況及び健全化判断比率'!B8="","",'各会計、関係団体の財政状況及び健全化判断比率'!B8)</f>
        <v/>
      </c>
      <c r="F35" s="600"/>
      <c r="G35" s="600"/>
      <c r="H35" s="600"/>
      <c r="I35" s="600"/>
      <c r="J35" s="600"/>
      <c r="K35" s="600"/>
      <c r="L35" s="600"/>
      <c r="M35" s="600"/>
      <c r="N35" s="600"/>
      <c r="O35" s="600"/>
      <c r="P35" s="600"/>
      <c r="Q35" s="600"/>
      <c r="R35" s="600"/>
      <c r="S35" s="600"/>
      <c r="T35" s="176"/>
      <c r="U35" s="599">
        <f>IF(W35="","",U34+1)</f>
        <v>3</v>
      </c>
      <c r="V35" s="599"/>
      <c r="W35" s="600" t="str">
        <f>IF('各会計、関係団体の財政状況及び健全化判断比率'!B29="","",'各会計、関係団体の財政状況及び健全化判断比率'!B29)</f>
        <v>後期高齢者医療特別会計</v>
      </c>
      <c r="X35" s="600"/>
      <c r="Y35" s="600"/>
      <c r="Z35" s="600"/>
      <c r="AA35" s="600"/>
      <c r="AB35" s="600"/>
      <c r="AC35" s="600"/>
      <c r="AD35" s="600"/>
      <c r="AE35" s="600"/>
      <c r="AF35" s="600"/>
      <c r="AG35" s="600"/>
      <c r="AH35" s="600"/>
      <c r="AI35" s="600"/>
      <c r="AJ35" s="600"/>
      <c r="AK35" s="600"/>
      <c r="AL35" s="176"/>
      <c r="AM35" s="599">
        <f t="shared" ref="AM35:AM43" si="0">IF(AO35="","",AM34+1)</f>
        <v>6</v>
      </c>
      <c r="AN35" s="599"/>
      <c r="AO35" s="600" t="str">
        <f>IF('各会計、関係団体の財政状況及び健全化判断比率'!B32="","",'各会計、関係団体の財政状況及び健全化判断比率'!B32)</f>
        <v>下水道事業会計</v>
      </c>
      <c r="AP35" s="600"/>
      <c r="AQ35" s="600"/>
      <c r="AR35" s="600"/>
      <c r="AS35" s="600"/>
      <c r="AT35" s="600"/>
      <c r="AU35" s="600"/>
      <c r="AV35" s="600"/>
      <c r="AW35" s="600"/>
      <c r="AX35" s="600"/>
      <c r="AY35" s="600"/>
      <c r="AZ35" s="600"/>
      <c r="BA35" s="600"/>
      <c r="BB35" s="600"/>
      <c r="BC35" s="600"/>
      <c r="BD35" s="176"/>
      <c r="BE35" s="599" t="str">
        <f t="shared" ref="BE35:BE43" si="1">IF(BG35="","",BE34+1)</f>
        <v/>
      </c>
      <c r="BF35" s="599"/>
      <c r="BG35" s="600"/>
      <c r="BH35" s="600"/>
      <c r="BI35" s="600"/>
      <c r="BJ35" s="600"/>
      <c r="BK35" s="600"/>
      <c r="BL35" s="600"/>
      <c r="BM35" s="600"/>
      <c r="BN35" s="600"/>
      <c r="BO35" s="600"/>
      <c r="BP35" s="600"/>
      <c r="BQ35" s="600"/>
      <c r="BR35" s="600"/>
      <c r="BS35" s="600"/>
      <c r="BT35" s="600"/>
      <c r="BU35" s="600"/>
      <c r="BV35" s="176"/>
      <c r="BW35" s="599">
        <f t="shared" ref="BW35:BW43" si="2">IF(BY35="","",BW34+1)</f>
        <v>8</v>
      </c>
      <c r="BX35" s="599"/>
      <c r="BY35" s="600" t="str">
        <f>IF('各会計、関係団体の財政状況及び健全化判断比率'!B69="","",'各会計、関係団体の財政状況及び健全化判断比率'!B69)</f>
        <v>岐阜県市町村会館組合</v>
      </c>
      <c r="BZ35" s="600"/>
      <c r="CA35" s="600"/>
      <c r="CB35" s="600"/>
      <c r="CC35" s="600"/>
      <c r="CD35" s="600"/>
      <c r="CE35" s="600"/>
      <c r="CF35" s="600"/>
      <c r="CG35" s="600"/>
      <c r="CH35" s="600"/>
      <c r="CI35" s="600"/>
      <c r="CJ35" s="600"/>
      <c r="CK35" s="600"/>
      <c r="CL35" s="600"/>
      <c r="CM35" s="600"/>
      <c r="CN35" s="176"/>
      <c r="CO35" s="599" t="str">
        <f t="shared" ref="CO35:CO43" si="3">IF(CQ35="","",CO34+1)</f>
        <v/>
      </c>
      <c r="CP35" s="599"/>
      <c r="CQ35" s="600" t="str">
        <f>IF('各会計、関係団体の財政状況及び健全化判断比率'!BS8="","",'各会計、関係団体の財政状況及び健全化判断比率'!BS8)</f>
        <v/>
      </c>
      <c r="CR35" s="600"/>
      <c r="CS35" s="600"/>
      <c r="CT35" s="600"/>
      <c r="CU35" s="600"/>
      <c r="CV35" s="600"/>
      <c r="CW35" s="600"/>
      <c r="CX35" s="600"/>
      <c r="CY35" s="600"/>
      <c r="CZ35" s="600"/>
      <c r="DA35" s="600"/>
      <c r="DB35" s="600"/>
      <c r="DC35" s="600"/>
      <c r="DD35" s="600"/>
      <c r="DE35" s="600"/>
      <c r="DG35" s="601" t="str">
        <f>IF('各会計、関係団体の財政状況及び健全化判断比率'!BR8="","",'各会計、関係団体の財政状況及び健全化判断比率'!BR8)</f>
        <v/>
      </c>
      <c r="DH35" s="601"/>
      <c r="DI35" s="203"/>
    </row>
    <row r="36" spans="1:113" ht="32.25" customHeight="1" x14ac:dyDescent="0.2">
      <c r="A36" s="176"/>
      <c r="B36" s="200"/>
      <c r="C36" s="599" t="str">
        <f>IF(E36="","",C35+1)</f>
        <v/>
      </c>
      <c r="D36" s="599"/>
      <c r="E36" s="600" t="str">
        <f>IF('各会計、関係団体の財政状況及び健全化判断比率'!B9="","",'各会計、関係団体の財政状況及び健全化判断比率'!B9)</f>
        <v/>
      </c>
      <c r="F36" s="600"/>
      <c r="G36" s="600"/>
      <c r="H36" s="600"/>
      <c r="I36" s="600"/>
      <c r="J36" s="600"/>
      <c r="K36" s="600"/>
      <c r="L36" s="600"/>
      <c r="M36" s="600"/>
      <c r="N36" s="600"/>
      <c r="O36" s="600"/>
      <c r="P36" s="600"/>
      <c r="Q36" s="600"/>
      <c r="R36" s="600"/>
      <c r="S36" s="600"/>
      <c r="T36" s="176"/>
      <c r="U36" s="599">
        <f t="shared" ref="U36:U43" si="4">IF(W36="","",U35+1)</f>
        <v>4</v>
      </c>
      <c r="V36" s="599"/>
      <c r="W36" s="600" t="str">
        <f>IF('各会計、関係団体の財政状況及び健全化判断比率'!B30="","",'各会計、関係団体の財政状況及び健全化判断比率'!B30)</f>
        <v>介護保険特別会計</v>
      </c>
      <c r="X36" s="600"/>
      <c r="Y36" s="600"/>
      <c r="Z36" s="600"/>
      <c r="AA36" s="600"/>
      <c r="AB36" s="600"/>
      <c r="AC36" s="600"/>
      <c r="AD36" s="600"/>
      <c r="AE36" s="600"/>
      <c r="AF36" s="600"/>
      <c r="AG36" s="600"/>
      <c r="AH36" s="600"/>
      <c r="AI36" s="600"/>
      <c r="AJ36" s="600"/>
      <c r="AK36" s="600"/>
      <c r="AL36" s="176"/>
      <c r="AM36" s="599" t="str">
        <f t="shared" si="0"/>
        <v/>
      </c>
      <c r="AN36" s="599"/>
      <c r="AO36" s="600"/>
      <c r="AP36" s="600"/>
      <c r="AQ36" s="600"/>
      <c r="AR36" s="600"/>
      <c r="AS36" s="600"/>
      <c r="AT36" s="600"/>
      <c r="AU36" s="600"/>
      <c r="AV36" s="600"/>
      <c r="AW36" s="600"/>
      <c r="AX36" s="600"/>
      <c r="AY36" s="600"/>
      <c r="AZ36" s="600"/>
      <c r="BA36" s="600"/>
      <c r="BB36" s="600"/>
      <c r="BC36" s="600"/>
      <c r="BD36" s="176"/>
      <c r="BE36" s="599" t="str">
        <f t="shared" si="1"/>
        <v/>
      </c>
      <c r="BF36" s="599"/>
      <c r="BG36" s="600"/>
      <c r="BH36" s="600"/>
      <c r="BI36" s="600"/>
      <c r="BJ36" s="600"/>
      <c r="BK36" s="600"/>
      <c r="BL36" s="600"/>
      <c r="BM36" s="600"/>
      <c r="BN36" s="600"/>
      <c r="BO36" s="600"/>
      <c r="BP36" s="600"/>
      <c r="BQ36" s="600"/>
      <c r="BR36" s="600"/>
      <c r="BS36" s="600"/>
      <c r="BT36" s="600"/>
      <c r="BU36" s="600"/>
      <c r="BV36" s="176"/>
      <c r="BW36" s="599">
        <f t="shared" si="2"/>
        <v>9</v>
      </c>
      <c r="BX36" s="599"/>
      <c r="BY36" s="600" t="str">
        <f>IF('各会計、関係団体の財政状況及び健全化判断比率'!B70="","",'各会計、関係団体の財政状況及び健全化判断比率'!B70)</f>
        <v>岐阜県市町村職員退職手当組合</v>
      </c>
      <c r="BZ36" s="600"/>
      <c r="CA36" s="600"/>
      <c r="CB36" s="600"/>
      <c r="CC36" s="600"/>
      <c r="CD36" s="600"/>
      <c r="CE36" s="600"/>
      <c r="CF36" s="600"/>
      <c r="CG36" s="600"/>
      <c r="CH36" s="600"/>
      <c r="CI36" s="600"/>
      <c r="CJ36" s="600"/>
      <c r="CK36" s="600"/>
      <c r="CL36" s="600"/>
      <c r="CM36" s="600"/>
      <c r="CN36" s="176"/>
      <c r="CO36" s="599" t="str">
        <f t="shared" si="3"/>
        <v/>
      </c>
      <c r="CP36" s="599"/>
      <c r="CQ36" s="600" t="str">
        <f>IF('各会計、関係団体の財政状況及び健全化判断比率'!BS9="","",'各会計、関係団体の財政状況及び健全化判断比率'!BS9)</f>
        <v/>
      </c>
      <c r="CR36" s="600"/>
      <c r="CS36" s="600"/>
      <c r="CT36" s="600"/>
      <c r="CU36" s="600"/>
      <c r="CV36" s="600"/>
      <c r="CW36" s="600"/>
      <c r="CX36" s="600"/>
      <c r="CY36" s="600"/>
      <c r="CZ36" s="600"/>
      <c r="DA36" s="600"/>
      <c r="DB36" s="600"/>
      <c r="DC36" s="600"/>
      <c r="DD36" s="600"/>
      <c r="DE36" s="600"/>
      <c r="DG36" s="601" t="str">
        <f>IF('各会計、関係団体の財政状況及び健全化判断比率'!BR9="","",'各会計、関係団体の財政状況及び健全化判断比率'!BR9)</f>
        <v/>
      </c>
      <c r="DH36" s="601"/>
      <c r="DI36" s="203"/>
    </row>
    <row r="37" spans="1:113" ht="32.25" customHeight="1" x14ac:dyDescent="0.2">
      <c r="A37" s="176"/>
      <c r="B37" s="200"/>
      <c r="C37" s="599" t="str">
        <f>IF(E37="","",C36+1)</f>
        <v/>
      </c>
      <c r="D37" s="599"/>
      <c r="E37" s="600" t="str">
        <f>IF('各会計、関係団体の財政状況及び健全化判断比率'!B10="","",'各会計、関係団体の財政状況及び健全化判断比率'!B10)</f>
        <v/>
      </c>
      <c r="F37" s="600"/>
      <c r="G37" s="600"/>
      <c r="H37" s="600"/>
      <c r="I37" s="600"/>
      <c r="J37" s="600"/>
      <c r="K37" s="600"/>
      <c r="L37" s="600"/>
      <c r="M37" s="600"/>
      <c r="N37" s="600"/>
      <c r="O37" s="600"/>
      <c r="P37" s="600"/>
      <c r="Q37" s="600"/>
      <c r="R37" s="600"/>
      <c r="S37" s="600"/>
      <c r="T37" s="176"/>
      <c r="U37" s="599" t="str">
        <f t="shared" si="4"/>
        <v/>
      </c>
      <c r="V37" s="599"/>
      <c r="W37" s="600"/>
      <c r="X37" s="600"/>
      <c r="Y37" s="600"/>
      <c r="Z37" s="600"/>
      <c r="AA37" s="600"/>
      <c r="AB37" s="600"/>
      <c r="AC37" s="600"/>
      <c r="AD37" s="600"/>
      <c r="AE37" s="600"/>
      <c r="AF37" s="600"/>
      <c r="AG37" s="600"/>
      <c r="AH37" s="600"/>
      <c r="AI37" s="600"/>
      <c r="AJ37" s="600"/>
      <c r="AK37" s="600"/>
      <c r="AL37" s="176"/>
      <c r="AM37" s="599" t="str">
        <f t="shared" si="0"/>
        <v/>
      </c>
      <c r="AN37" s="599"/>
      <c r="AO37" s="600"/>
      <c r="AP37" s="600"/>
      <c r="AQ37" s="600"/>
      <c r="AR37" s="600"/>
      <c r="AS37" s="600"/>
      <c r="AT37" s="600"/>
      <c r="AU37" s="600"/>
      <c r="AV37" s="600"/>
      <c r="AW37" s="600"/>
      <c r="AX37" s="600"/>
      <c r="AY37" s="600"/>
      <c r="AZ37" s="600"/>
      <c r="BA37" s="600"/>
      <c r="BB37" s="600"/>
      <c r="BC37" s="600"/>
      <c r="BD37" s="176"/>
      <c r="BE37" s="599" t="str">
        <f t="shared" si="1"/>
        <v/>
      </c>
      <c r="BF37" s="599"/>
      <c r="BG37" s="600"/>
      <c r="BH37" s="600"/>
      <c r="BI37" s="600"/>
      <c r="BJ37" s="600"/>
      <c r="BK37" s="600"/>
      <c r="BL37" s="600"/>
      <c r="BM37" s="600"/>
      <c r="BN37" s="600"/>
      <c r="BO37" s="600"/>
      <c r="BP37" s="600"/>
      <c r="BQ37" s="600"/>
      <c r="BR37" s="600"/>
      <c r="BS37" s="600"/>
      <c r="BT37" s="600"/>
      <c r="BU37" s="600"/>
      <c r="BV37" s="176"/>
      <c r="BW37" s="599">
        <f t="shared" si="2"/>
        <v>10</v>
      </c>
      <c r="BX37" s="599"/>
      <c r="BY37" s="600" t="str">
        <f>IF('各会計、関係団体の財政状況及び健全化判断比率'!B71="","",'各会計、関係団体の財政状況及び健全化判断比率'!B71)</f>
        <v>可茂消防事務組合</v>
      </c>
      <c r="BZ37" s="600"/>
      <c r="CA37" s="600"/>
      <c r="CB37" s="600"/>
      <c r="CC37" s="600"/>
      <c r="CD37" s="600"/>
      <c r="CE37" s="600"/>
      <c r="CF37" s="600"/>
      <c r="CG37" s="600"/>
      <c r="CH37" s="600"/>
      <c r="CI37" s="600"/>
      <c r="CJ37" s="600"/>
      <c r="CK37" s="600"/>
      <c r="CL37" s="600"/>
      <c r="CM37" s="600"/>
      <c r="CN37" s="176"/>
      <c r="CO37" s="599" t="str">
        <f t="shared" si="3"/>
        <v/>
      </c>
      <c r="CP37" s="599"/>
      <c r="CQ37" s="600" t="str">
        <f>IF('各会計、関係団体の財政状況及び健全化判断比率'!BS10="","",'各会計、関係団体の財政状況及び健全化判断比率'!BS10)</f>
        <v/>
      </c>
      <c r="CR37" s="600"/>
      <c r="CS37" s="600"/>
      <c r="CT37" s="600"/>
      <c r="CU37" s="600"/>
      <c r="CV37" s="600"/>
      <c r="CW37" s="600"/>
      <c r="CX37" s="600"/>
      <c r="CY37" s="600"/>
      <c r="CZ37" s="600"/>
      <c r="DA37" s="600"/>
      <c r="DB37" s="600"/>
      <c r="DC37" s="600"/>
      <c r="DD37" s="600"/>
      <c r="DE37" s="600"/>
      <c r="DG37" s="601" t="str">
        <f>IF('各会計、関係団体の財政状況及び健全化判断比率'!BR10="","",'各会計、関係団体の財政状況及び健全化判断比率'!BR10)</f>
        <v/>
      </c>
      <c r="DH37" s="601"/>
      <c r="DI37" s="203"/>
    </row>
    <row r="38" spans="1:113" ht="32.25" customHeight="1" x14ac:dyDescent="0.2">
      <c r="A38" s="176"/>
      <c r="B38" s="200"/>
      <c r="C38" s="599" t="str">
        <f t="shared" ref="C38:C43" si="5">IF(E38="","",C37+1)</f>
        <v/>
      </c>
      <c r="D38" s="599"/>
      <c r="E38" s="600" t="str">
        <f>IF('各会計、関係団体の財政状況及び健全化判断比率'!B11="","",'各会計、関係団体の財政状況及び健全化判断比率'!B11)</f>
        <v/>
      </c>
      <c r="F38" s="600"/>
      <c r="G38" s="600"/>
      <c r="H38" s="600"/>
      <c r="I38" s="600"/>
      <c r="J38" s="600"/>
      <c r="K38" s="600"/>
      <c r="L38" s="600"/>
      <c r="M38" s="600"/>
      <c r="N38" s="600"/>
      <c r="O38" s="600"/>
      <c r="P38" s="600"/>
      <c r="Q38" s="600"/>
      <c r="R38" s="600"/>
      <c r="S38" s="600"/>
      <c r="T38" s="176"/>
      <c r="U38" s="599" t="str">
        <f t="shared" si="4"/>
        <v/>
      </c>
      <c r="V38" s="599"/>
      <c r="W38" s="600"/>
      <c r="X38" s="600"/>
      <c r="Y38" s="600"/>
      <c r="Z38" s="600"/>
      <c r="AA38" s="600"/>
      <c r="AB38" s="600"/>
      <c r="AC38" s="600"/>
      <c r="AD38" s="600"/>
      <c r="AE38" s="600"/>
      <c r="AF38" s="600"/>
      <c r="AG38" s="600"/>
      <c r="AH38" s="600"/>
      <c r="AI38" s="600"/>
      <c r="AJ38" s="600"/>
      <c r="AK38" s="600"/>
      <c r="AL38" s="176"/>
      <c r="AM38" s="599" t="str">
        <f t="shared" si="0"/>
        <v/>
      </c>
      <c r="AN38" s="599"/>
      <c r="AO38" s="600"/>
      <c r="AP38" s="600"/>
      <c r="AQ38" s="600"/>
      <c r="AR38" s="600"/>
      <c r="AS38" s="600"/>
      <c r="AT38" s="600"/>
      <c r="AU38" s="600"/>
      <c r="AV38" s="600"/>
      <c r="AW38" s="600"/>
      <c r="AX38" s="600"/>
      <c r="AY38" s="600"/>
      <c r="AZ38" s="600"/>
      <c r="BA38" s="600"/>
      <c r="BB38" s="600"/>
      <c r="BC38" s="600"/>
      <c r="BD38" s="176"/>
      <c r="BE38" s="599" t="str">
        <f t="shared" si="1"/>
        <v/>
      </c>
      <c r="BF38" s="599"/>
      <c r="BG38" s="600"/>
      <c r="BH38" s="600"/>
      <c r="BI38" s="600"/>
      <c r="BJ38" s="600"/>
      <c r="BK38" s="600"/>
      <c r="BL38" s="600"/>
      <c r="BM38" s="600"/>
      <c r="BN38" s="600"/>
      <c r="BO38" s="600"/>
      <c r="BP38" s="600"/>
      <c r="BQ38" s="600"/>
      <c r="BR38" s="600"/>
      <c r="BS38" s="600"/>
      <c r="BT38" s="600"/>
      <c r="BU38" s="600"/>
      <c r="BV38" s="176"/>
      <c r="BW38" s="599">
        <f t="shared" si="2"/>
        <v>11</v>
      </c>
      <c r="BX38" s="599"/>
      <c r="BY38" s="600" t="str">
        <f>IF('各会計、関係団体の財政状況及び健全化判断比率'!B72="","",'各会計、関係団体の財政状況及び健全化判断比率'!B72)</f>
        <v>後期高齢者医療連合（一般会計分）</v>
      </c>
      <c r="BZ38" s="600"/>
      <c r="CA38" s="600"/>
      <c r="CB38" s="600"/>
      <c r="CC38" s="600"/>
      <c r="CD38" s="600"/>
      <c r="CE38" s="600"/>
      <c r="CF38" s="600"/>
      <c r="CG38" s="600"/>
      <c r="CH38" s="600"/>
      <c r="CI38" s="600"/>
      <c r="CJ38" s="600"/>
      <c r="CK38" s="600"/>
      <c r="CL38" s="600"/>
      <c r="CM38" s="600"/>
      <c r="CN38" s="176"/>
      <c r="CO38" s="599" t="str">
        <f t="shared" si="3"/>
        <v/>
      </c>
      <c r="CP38" s="599"/>
      <c r="CQ38" s="600" t="str">
        <f>IF('各会計、関係団体の財政状況及び健全化判断比率'!BS11="","",'各会計、関係団体の財政状況及び健全化判断比率'!BS11)</f>
        <v/>
      </c>
      <c r="CR38" s="600"/>
      <c r="CS38" s="600"/>
      <c r="CT38" s="600"/>
      <c r="CU38" s="600"/>
      <c r="CV38" s="600"/>
      <c r="CW38" s="600"/>
      <c r="CX38" s="600"/>
      <c r="CY38" s="600"/>
      <c r="CZ38" s="600"/>
      <c r="DA38" s="600"/>
      <c r="DB38" s="600"/>
      <c r="DC38" s="600"/>
      <c r="DD38" s="600"/>
      <c r="DE38" s="600"/>
      <c r="DG38" s="601" t="str">
        <f>IF('各会計、関係団体の財政状況及び健全化判断比率'!BR11="","",'各会計、関係団体の財政状況及び健全化判断比率'!BR11)</f>
        <v/>
      </c>
      <c r="DH38" s="601"/>
      <c r="DI38" s="203"/>
    </row>
    <row r="39" spans="1:113" ht="32.25" customHeight="1" x14ac:dyDescent="0.2">
      <c r="A39" s="176"/>
      <c r="B39" s="200"/>
      <c r="C39" s="599" t="str">
        <f t="shared" si="5"/>
        <v/>
      </c>
      <c r="D39" s="599"/>
      <c r="E39" s="600" t="str">
        <f>IF('各会計、関係団体の財政状況及び健全化判断比率'!B12="","",'各会計、関係団体の財政状況及び健全化判断比率'!B12)</f>
        <v/>
      </c>
      <c r="F39" s="600"/>
      <c r="G39" s="600"/>
      <c r="H39" s="600"/>
      <c r="I39" s="600"/>
      <c r="J39" s="600"/>
      <c r="K39" s="600"/>
      <c r="L39" s="600"/>
      <c r="M39" s="600"/>
      <c r="N39" s="600"/>
      <c r="O39" s="600"/>
      <c r="P39" s="600"/>
      <c r="Q39" s="600"/>
      <c r="R39" s="600"/>
      <c r="S39" s="600"/>
      <c r="T39" s="176"/>
      <c r="U39" s="599" t="str">
        <f t="shared" si="4"/>
        <v/>
      </c>
      <c r="V39" s="599"/>
      <c r="W39" s="600"/>
      <c r="X39" s="600"/>
      <c r="Y39" s="600"/>
      <c r="Z39" s="600"/>
      <c r="AA39" s="600"/>
      <c r="AB39" s="600"/>
      <c r="AC39" s="600"/>
      <c r="AD39" s="600"/>
      <c r="AE39" s="600"/>
      <c r="AF39" s="600"/>
      <c r="AG39" s="600"/>
      <c r="AH39" s="600"/>
      <c r="AI39" s="600"/>
      <c r="AJ39" s="600"/>
      <c r="AK39" s="600"/>
      <c r="AL39" s="176"/>
      <c r="AM39" s="599" t="str">
        <f t="shared" si="0"/>
        <v/>
      </c>
      <c r="AN39" s="599"/>
      <c r="AO39" s="600"/>
      <c r="AP39" s="600"/>
      <c r="AQ39" s="600"/>
      <c r="AR39" s="600"/>
      <c r="AS39" s="600"/>
      <c r="AT39" s="600"/>
      <c r="AU39" s="600"/>
      <c r="AV39" s="600"/>
      <c r="AW39" s="600"/>
      <c r="AX39" s="600"/>
      <c r="AY39" s="600"/>
      <c r="AZ39" s="600"/>
      <c r="BA39" s="600"/>
      <c r="BB39" s="600"/>
      <c r="BC39" s="600"/>
      <c r="BD39" s="176"/>
      <c r="BE39" s="599" t="str">
        <f t="shared" si="1"/>
        <v/>
      </c>
      <c r="BF39" s="599"/>
      <c r="BG39" s="600"/>
      <c r="BH39" s="600"/>
      <c r="BI39" s="600"/>
      <c r="BJ39" s="600"/>
      <c r="BK39" s="600"/>
      <c r="BL39" s="600"/>
      <c r="BM39" s="600"/>
      <c r="BN39" s="600"/>
      <c r="BO39" s="600"/>
      <c r="BP39" s="600"/>
      <c r="BQ39" s="600"/>
      <c r="BR39" s="600"/>
      <c r="BS39" s="600"/>
      <c r="BT39" s="600"/>
      <c r="BU39" s="600"/>
      <c r="BV39" s="176"/>
      <c r="BW39" s="599">
        <f t="shared" si="2"/>
        <v>12</v>
      </c>
      <c r="BX39" s="599"/>
      <c r="BY39" s="600" t="str">
        <f>IF('各会計、関係団体の財政状況及び健全化判断比率'!B73="","",'各会計、関係団体の財政状況及び健全化判断比率'!B73)</f>
        <v>後期高齢者医療連合（特別会計分）</v>
      </c>
      <c r="BZ39" s="600"/>
      <c r="CA39" s="600"/>
      <c r="CB39" s="600"/>
      <c r="CC39" s="600"/>
      <c r="CD39" s="600"/>
      <c r="CE39" s="600"/>
      <c r="CF39" s="600"/>
      <c r="CG39" s="600"/>
      <c r="CH39" s="600"/>
      <c r="CI39" s="600"/>
      <c r="CJ39" s="600"/>
      <c r="CK39" s="600"/>
      <c r="CL39" s="600"/>
      <c r="CM39" s="600"/>
      <c r="CN39" s="176"/>
      <c r="CO39" s="599" t="str">
        <f t="shared" si="3"/>
        <v/>
      </c>
      <c r="CP39" s="599"/>
      <c r="CQ39" s="600" t="str">
        <f>IF('各会計、関係団体の財政状況及び健全化判断比率'!BS12="","",'各会計、関係団体の財政状況及び健全化判断比率'!BS12)</f>
        <v/>
      </c>
      <c r="CR39" s="600"/>
      <c r="CS39" s="600"/>
      <c r="CT39" s="600"/>
      <c r="CU39" s="600"/>
      <c r="CV39" s="600"/>
      <c r="CW39" s="600"/>
      <c r="CX39" s="600"/>
      <c r="CY39" s="600"/>
      <c r="CZ39" s="600"/>
      <c r="DA39" s="600"/>
      <c r="DB39" s="600"/>
      <c r="DC39" s="600"/>
      <c r="DD39" s="600"/>
      <c r="DE39" s="600"/>
      <c r="DG39" s="601" t="str">
        <f>IF('各会計、関係団体の財政状況及び健全化判断比率'!BR12="","",'各会計、関係団体の財政状況及び健全化判断比率'!BR12)</f>
        <v/>
      </c>
      <c r="DH39" s="601"/>
      <c r="DI39" s="203"/>
    </row>
    <row r="40" spans="1:113" ht="32.25" customHeight="1" x14ac:dyDescent="0.2">
      <c r="A40" s="176"/>
      <c r="B40" s="200"/>
      <c r="C40" s="599" t="str">
        <f t="shared" si="5"/>
        <v/>
      </c>
      <c r="D40" s="599"/>
      <c r="E40" s="600" t="str">
        <f>IF('各会計、関係団体の財政状況及び健全化判断比率'!B13="","",'各会計、関係団体の財政状況及び健全化判断比率'!B13)</f>
        <v/>
      </c>
      <c r="F40" s="600"/>
      <c r="G40" s="600"/>
      <c r="H40" s="600"/>
      <c r="I40" s="600"/>
      <c r="J40" s="600"/>
      <c r="K40" s="600"/>
      <c r="L40" s="600"/>
      <c r="M40" s="600"/>
      <c r="N40" s="600"/>
      <c r="O40" s="600"/>
      <c r="P40" s="600"/>
      <c r="Q40" s="600"/>
      <c r="R40" s="600"/>
      <c r="S40" s="600"/>
      <c r="T40" s="176"/>
      <c r="U40" s="599" t="str">
        <f t="shared" si="4"/>
        <v/>
      </c>
      <c r="V40" s="599"/>
      <c r="W40" s="600"/>
      <c r="X40" s="600"/>
      <c r="Y40" s="600"/>
      <c r="Z40" s="600"/>
      <c r="AA40" s="600"/>
      <c r="AB40" s="600"/>
      <c r="AC40" s="600"/>
      <c r="AD40" s="600"/>
      <c r="AE40" s="600"/>
      <c r="AF40" s="600"/>
      <c r="AG40" s="600"/>
      <c r="AH40" s="600"/>
      <c r="AI40" s="600"/>
      <c r="AJ40" s="600"/>
      <c r="AK40" s="600"/>
      <c r="AL40" s="176"/>
      <c r="AM40" s="599" t="str">
        <f t="shared" si="0"/>
        <v/>
      </c>
      <c r="AN40" s="599"/>
      <c r="AO40" s="600"/>
      <c r="AP40" s="600"/>
      <c r="AQ40" s="600"/>
      <c r="AR40" s="600"/>
      <c r="AS40" s="600"/>
      <c r="AT40" s="600"/>
      <c r="AU40" s="600"/>
      <c r="AV40" s="600"/>
      <c r="AW40" s="600"/>
      <c r="AX40" s="600"/>
      <c r="AY40" s="600"/>
      <c r="AZ40" s="600"/>
      <c r="BA40" s="600"/>
      <c r="BB40" s="600"/>
      <c r="BC40" s="600"/>
      <c r="BD40" s="176"/>
      <c r="BE40" s="599" t="str">
        <f t="shared" si="1"/>
        <v/>
      </c>
      <c r="BF40" s="599"/>
      <c r="BG40" s="600"/>
      <c r="BH40" s="600"/>
      <c r="BI40" s="600"/>
      <c r="BJ40" s="600"/>
      <c r="BK40" s="600"/>
      <c r="BL40" s="600"/>
      <c r="BM40" s="600"/>
      <c r="BN40" s="600"/>
      <c r="BO40" s="600"/>
      <c r="BP40" s="600"/>
      <c r="BQ40" s="600"/>
      <c r="BR40" s="600"/>
      <c r="BS40" s="600"/>
      <c r="BT40" s="600"/>
      <c r="BU40" s="600"/>
      <c r="BV40" s="176"/>
      <c r="BW40" s="599">
        <f t="shared" si="2"/>
        <v>13</v>
      </c>
      <c r="BX40" s="599"/>
      <c r="BY40" s="600" t="str">
        <f>IF('各会計、関係団体の財政状況及び健全化判断比率'!B74="","",'各会計、関係団体の財政状況及び健全化判断比率'!B74)</f>
        <v>可茂公設地方卸売市場組合</v>
      </c>
      <c r="BZ40" s="600"/>
      <c r="CA40" s="600"/>
      <c r="CB40" s="600"/>
      <c r="CC40" s="600"/>
      <c r="CD40" s="600"/>
      <c r="CE40" s="600"/>
      <c r="CF40" s="600"/>
      <c r="CG40" s="600"/>
      <c r="CH40" s="600"/>
      <c r="CI40" s="600"/>
      <c r="CJ40" s="600"/>
      <c r="CK40" s="600"/>
      <c r="CL40" s="600"/>
      <c r="CM40" s="600"/>
      <c r="CN40" s="176"/>
      <c r="CO40" s="599" t="str">
        <f t="shared" si="3"/>
        <v/>
      </c>
      <c r="CP40" s="599"/>
      <c r="CQ40" s="600" t="str">
        <f>IF('各会計、関係団体の財政状況及び健全化判断比率'!BS13="","",'各会計、関係団体の財政状況及び健全化判断比率'!BS13)</f>
        <v/>
      </c>
      <c r="CR40" s="600"/>
      <c r="CS40" s="600"/>
      <c r="CT40" s="600"/>
      <c r="CU40" s="600"/>
      <c r="CV40" s="600"/>
      <c r="CW40" s="600"/>
      <c r="CX40" s="600"/>
      <c r="CY40" s="600"/>
      <c r="CZ40" s="600"/>
      <c r="DA40" s="600"/>
      <c r="DB40" s="600"/>
      <c r="DC40" s="600"/>
      <c r="DD40" s="600"/>
      <c r="DE40" s="600"/>
      <c r="DG40" s="601" t="str">
        <f>IF('各会計、関係団体の財政状況及び健全化判断比率'!BR13="","",'各会計、関係団体の財政状況及び健全化判断比率'!BR13)</f>
        <v/>
      </c>
      <c r="DH40" s="601"/>
      <c r="DI40" s="203"/>
    </row>
    <row r="41" spans="1:113" ht="32.25" customHeight="1" x14ac:dyDescent="0.2">
      <c r="A41" s="176"/>
      <c r="B41" s="200"/>
      <c r="C41" s="599" t="str">
        <f t="shared" si="5"/>
        <v/>
      </c>
      <c r="D41" s="599"/>
      <c r="E41" s="600" t="str">
        <f>IF('各会計、関係団体の財政状況及び健全化判断比率'!B14="","",'各会計、関係団体の財政状況及び健全化判断比率'!B14)</f>
        <v/>
      </c>
      <c r="F41" s="600"/>
      <c r="G41" s="600"/>
      <c r="H41" s="600"/>
      <c r="I41" s="600"/>
      <c r="J41" s="600"/>
      <c r="K41" s="600"/>
      <c r="L41" s="600"/>
      <c r="M41" s="600"/>
      <c r="N41" s="600"/>
      <c r="O41" s="600"/>
      <c r="P41" s="600"/>
      <c r="Q41" s="600"/>
      <c r="R41" s="600"/>
      <c r="S41" s="600"/>
      <c r="T41" s="176"/>
      <c r="U41" s="599" t="str">
        <f t="shared" si="4"/>
        <v/>
      </c>
      <c r="V41" s="599"/>
      <c r="W41" s="600"/>
      <c r="X41" s="600"/>
      <c r="Y41" s="600"/>
      <c r="Z41" s="600"/>
      <c r="AA41" s="600"/>
      <c r="AB41" s="600"/>
      <c r="AC41" s="600"/>
      <c r="AD41" s="600"/>
      <c r="AE41" s="600"/>
      <c r="AF41" s="600"/>
      <c r="AG41" s="600"/>
      <c r="AH41" s="600"/>
      <c r="AI41" s="600"/>
      <c r="AJ41" s="600"/>
      <c r="AK41" s="600"/>
      <c r="AL41" s="176"/>
      <c r="AM41" s="599" t="str">
        <f t="shared" si="0"/>
        <v/>
      </c>
      <c r="AN41" s="599"/>
      <c r="AO41" s="600"/>
      <c r="AP41" s="600"/>
      <c r="AQ41" s="600"/>
      <c r="AR41" s="600"/>
      <c r="AS41" s="600"/>
      <c r="AT41" s="600"/>
      <c r="AU41" s="600"/>
      <c r="AV41" s="600"/>
      <c r="AW41" s="600"/>
      <c r="AX41" s="600"/>
      <c r="AY41" s="600"/>
      <c r="AZ41" s="600"/>
      <c r="BA41" s="600"/>
      <c r="BB41" s="600"/>
      <c r="BC41" s="600"/>
      <c r="BD41" s="176"/>
      <c r="BE41" s="599" t="str">
        <f t="shared" si="1"/>
        <v/>
      </c>
      <c r="BF41" s="599"/>
      <c r="BG41" s="600"/>
      <c r="BH41" s="600"/>
      <c r="BI41" s="600"/>
      <c r="BJ41" s="600"/>
      <c r="BK41" s="600"/>
      <c r="BL41" s="600"/>
      <c r="BM41" s="600"/>
      <c r="BN41" s="600"/>
      <c r="BO41" s="600"/>
      <c r="BP41" s="600"/>
      <c r="BQ41" s="600"/>
      <c r="BR41" s="600"/>
      <c r="BS41" s="600"/>
      <c r="BT41" s="600"/>
      <c r="BU41" s="600"/>
      <c r="BV41" s="176"/>
      <c r="BW41" s="599" t="str">
        <f t="shared" si="2"/>
        <v/>
      </c>
      <c r="BX41" s="599"/>
      <c r="BY41" s="600" t="str">
        <f>IF('各会計、関係団体の財政状況及び健全化判断比率'!B75="","",'各会計、関係団体の財政状況及び健全化判断比率'!B75)</f>
        <v/>
      </c>
      <c r="BZ41" s="600"/>
      <c r="CA41" s="600"/>
      <c r="CB41" s="600"/>
      <c r="CC41" s="600"/>
      <c r="CD41" s="600"/>
      <c r="CE41" s="600"/>
      <c r="CF41" s="600"/>
      <c r="CG41" s="600"/>
      <c r="CH41" s="600"/>
      <c r="CI41" s="600"/>
      <c r="CJ41" s="600"/>
      <c r="CK41" s="600"/>
      <c r="CL41" s="600"/>
      <c r="CM41" s="600"/>
      <c r="CN41" s="176"/>
      <c r="CO41" s="599" t="str">
        <f t="shared" si="3"/>
        <v/>
      </c>
      <c r="CP41" s="599"/>
      <c r="CQ41" s="600" t="str">
        <f>IF('各会計、関係団体の財政状況及び健全化判断比率'!BS14="","",'各会計、関係団体の財政状況及び健全化判断比率'!BS14)</f>
        <v/>
      </c>
      <c r="CR41" s="600"/>
      <c r="CS41" s="600"/>
      <c r="CT41" s="600"/>
      <c r="CU41" s="600"/>
      <c r="CV41" s="600"/>
      <c r="CW41" s="600"/>
      <c r="CX41" s="600"/>
      <c r="CY41" s="600"/>
      <c r="CZ41" s="600"/>
      <c r="DA41" s="600"/>
      <c r="DB41" s="600"/>
      <c r="DC41" s="600"/>
      <c r="DD41" s="600"/>
      <c r="DE41" s="600"/>
      <c r="DG41" s="601" t="str">
        <f>IF('各会計、関係団体の財政状況及び健全化判断比率'!BR14="","",'各会計、関係団体の財政状況及び健全化判断比率'!BR14)</f>
        <v/>
      </c>
      <c r="DH41" s="601"/>
      <c r="DI41" s="203"/>
    </row>
    <row r="42" spans="1:113" ht="32.25" customHeight="1" x14ac:dyDescent="0.2">
      <c r="B42" s="200"/>
      <c r="C42" s="599" t="str">
        <f t="shared" si="5"/>
        <v/>
      </c>
      <c r="D42" s="599"/>
      <c r="E42" s="600" t="str">
        <f>IF('各会計、関係団体の財政状況及び健全化判断比率'!B15="","",'各会計、関係団体の財政状況及び健全化判断比率'!B15)</f>
        <v/>
      </c>
      <c r="F42" s="600"/>
      <c r="G42" s="600"/>
      <c r="H42" s="600"/>
      <c r="I42" s="600"/>
      <c r="J42" s="600"/>
      <c r="K42" s="600"/>
      <c r="L42" s="600"/>
      <c r="M42" s="600"/>
      <c r="N42" s="600"/>
      <c r="O42" s="600"/>
      <c r="P42" s="600"/>
      <c r="Q42" s="600"/>
      <c r="R42" s="600"/>
      <c r="S42" s="600"/>
      <c r="T42" s="176"/>
      <c r="U42" s="599" t="str">
        <f t="shared" si="4"/>
        <v/>
      </c>
      <c r="V42" s="599"/>
      <c r="W42" s="600"/>
      <c r="X42" s="600"/>
      <c r="Y42" s="600"/>
      <c r="Z42" s="600"/>
      <c r="AA42" s="600"/>
      <c r="AB42" s="600"/>
      <c r="AC42" s="600"/>
      <c r="AD42" s="600"/>
      <c r="AE42" s="600"/>
      <c r="AF42" s="600"/>
      <c r="AG42" s="600"/>
      <c r="AH42" s="600"/>
      <c r="AI42" s="600"/>
      <c r="AJ42" s="600"/>
      <c r="AK42" s="600"/>
      <c r="AL42" s="176"/>
      <c r="AM42" s="599" t="str">
        <f t="shared" si="0"/>
        <v/>
      </c>
      <c r="AN42" s="599"/>
      <c r="AO42" s="600"/>
      <c r="AP42" s="600"/>
      <c r="AQ42" s="600"/>
      <c r="AR42" s="600"/>
      <c r="AS42" s="600"/>
      <c r="AT42" s="600"/>
      <c r="AU42" s="600"/>
      <c r="AV42" s="600"/>
      <c r="AW42" s="600"/>
      <c r="AX42" s="600"/>
      <c r="AY42" s="600"/>
      <c r="AZ42" s="600"/>
      <c r="BA42" s="600"/>
      <c r="BB42" s="600"/>
      <c r="BC42" s="600"/>
      <c r="BD42" s="176"/>
      <c r="BE42" s="599" t="str">
        <f t="shared" si="1"/>
        <v/>
      </c>
      <c r="BF42" s="599"/>
      <c r="BG42" s="600"/>
      <c r="BH42" s="600"/>
      <c r="BI42" s="600"/>
      <c r="BJ42" s="600"/>
      <c r="BK42" s="600"/>
      <c r="BL42" s="600"/>
      <c r="BM42" s="600"/>
      <c r="BN42" s="600"/>
      <c r="BO42" s="600"/>
      <c r="BP42" s="600"/>
      <c r="BQ42" s="600"/>
      <c r="BR42" s="600"/>
      <c r="BS42" s="600"/>
      <c r="BT42" s="600"/>
      <c r="BU42" s="600"/>
      <c r="BV42" s="176"/>
      <c r="BW42" s="599" t="str">
        <f t="shared" si="2"/>
        <v/>
      </c>
      <c r="BX42" s="599"/>
      <c r="BY42" s="600" t="str">
        <f>IF('各会計、関係団体の財政状況及び健全化判断比率'!B76="","",'各会計、関係団体の財政状況及び健全化判断比率'!B76)</f>
        <v/>
      </c>
      <c r="BZ42" s="600"/>
      <c r="CA42" s="600"/>
      <c r="CB42" s="600"/>
      <c r="CC42" s="600"/>
      <c r="CD42" s="600"/>
      <c r="CE42" s="600"/>
      <c r="CF42" s="600"/>
      <c r="CG42" s="600"/>
      <c r="CH42" s="600"/>
      <c r="CI42" s="600"/>
      <c r="CJ42" s="600"/>
      <c r="CK42" s="600"/>
      <c r="CL42" s="600"/>
      <c r="CM42" s="600"/>
      <c r="CN42" s="176"/>
      <c r="CO42" s="599" t="str">
        <f t="shared" si="3"/>
        <v/>
      </c>
      <c r="CP42" s="599"/>
      <c r="CQ42" s="600" t="str">
        <f>IF('各会計、関係団体の財政状況及び健全化判断比率'!BS15="","",'各会計、関係団体の財政状況及び健全化判断比率'!BS15)</f>
        <v/>
      </c>
      <c r="CR42" s="600"/>
      <c r="CS42" s="600"/>
      <c r="CT42" s="600"/>
      <c r="CU42" s="600"/>
      <c r="CV42" s="600"/>
      <c r="CW42" s="600"/>
      <c r="CX42" s="600"/>
      <c r="CY42" s="600"/>
      <c r="CZ42" s="600"/>
      <c r="DA42" s="600"/>
      <c r="DB42" s="600"/>
      <c r="DC42" s="600"/>
      <c r="DD42" s="600"/>
      <c r="DE42" s="600"/>
      <c r="DG42" s="601" t="str">
        <f>IF('各会計、関係団体の財政状況及び健全化判断比率'!BR15="","",'各会計、関係団体の財政状況及び健全化判断比率'!BR15)</f>
        <v/>
      </c>
      <c r="DH42" s="601"/>
      <c r="DI42" s="203"/>
    </row>
    <row r="43" spans="1:113" ht="32.25" customHeight="1" x14ac:dyDescent="0.2">
      <c r="B43" s="200"/>
      <c r="C43" s="599" t="str">
        <f t="shared" si="5"/>
        <v/>
      </c>
      <c r="D43" s="599"/>
      <c r="E43" s="600" t="str">
        <f>IF('各会計、関係団体の財政状況及び健全化判断比率'!B16="","",'各会計、関係団体の財政状況及び健全化判断比率'!B16)</f>
        <v/>
      </c>
      <c r="F43" s="600"/>
      <c r="G43" s="600"/>
      <c r="H43" s="600"/>
      <c r="I43" s="600"/>
      <c r="J43" s="600"/>
      <c r="K43" s="600"/>
      <c r="L43" s="600"/>
      <c r="M43" s="600"/>
      <c r="N43" s="600"/>
      <c r="O43" s="600"/>
      <c r="P43" s="600"/>
      <c r="Q43" s="600"/>
      <c r="R43" s="600"/>
      <c r="S43" s="600"/>
      <c r="T43" s="176"/>
      <c r="U43" s="599" t="str">
        <f t="shared" si="4"/>
        <v/>
      </c>
      <c r="V43" s="599"/>
      <c r="W43" s="600"/>
      <c r="X43" s="600"/>
      <c r="Y43" s="600"/>
      <c r="Z43" s="600"/>
      <c r="AA43" s="600"/>
      <c r="AB43" s="600"/>
      <c r="AC43" s="600"/>
      <c r="AD43" s="600"/>
      <c r="AE43" s="600"/>
      <c r="AF43" s="600"/>
      <c r="AG43" s="600"/>
      <c r="AH43" s="600"/>
      <c r="AI43" s="600"/>
      <c r="AJ43" s="600"/>
      <c r="AK43" s="600"/>
      <c r="AL43" s="176"/>
      <c r="AM43" s="599" t="str">
        <f t="shared" si="0"/>
        <v/>
      </c>
      <c r="AN43" s="599"/>
      <c r="AO43" s="600"/>
      <c r="AP43" s="600"/>
      <c r="AQ43" s="600"/>
      <c r="AR43" s="600"/>
      <c r="AS43" s="600"/>
      <c r="AT43" s="600"/>
      <c r="AU43" s="600"/>
      <c r="AV43" s="600"/>
      <c r="AW43" s="600"/>
      <c r="AX43" s="600"/>
      <c r="AY43" s="600"/>
      <c r="AZ43" s="600"/>
      <c r="BA43" s="600"/>
      <c r="BB43" s="600"/>
      <c r="BC43" s="600"/>
      <c r="BD43" s="176"/>
      <c r="BE43" s="599" t="str">
        <f t="shared" si="1"/>
        <v/>
      </c>
      <c r="BF43" s="599"/>
      <c r="BG43" s="600"/>
      <c r="BH43" s="600"/>
      <c r="BI43" s="600"/>
      <c r="BJ43" s="600"/>
      <c r="BK43" s="600"/>
      <c r="BL43" s="600"/>
      <c r="BM43" s="600"/>
      <c r="BN43" s="600"/>
      <c r="BO43" s="600"/>
      <c r="BP43" s="600"/>
      <c r="BQ43" s="600"/>
      <c r="BR43" s="600"/>
      <c r="BS43" s="600"/>
      <c r="BT43" s="600"/>
      <c r="BU43" s="600"/>
      <c r="BV43" s="176"/>
      <c r="BW43" s="599" t="str">
        <f t="shared" si="2"/>
        <v/>
      </c>
      <c r="BX43" s="599"/>
      <c r="BY43" s="600" t="str">
        <f>IF('各会計、関係団体の財政状況及び健全化判断比率'!B77="","",'各会計、関係団体の財政状況及び健全化判断比率'!B77)</f>
        <v/>
      </c>
      <c r="BZ43" s="600"/>
      <c r="CA43" s="600"/>
      <c r="CB43" s="600"/>
      <c r="CC43" s="600"/>
      <c r="CD43" s="600"/>
      <c r="CE43" s="600"/>
      <c r="CF43" s="600"/>
      <c r="CG43" s="600"/>
      <c r="CH43" s="600"/>
      <c r="CI43" s="600"/>
      <c r="CJ43" s="600"/>
      <c r="CK43" s="600"/>
      <c r="CL43" s="600"/>
      <c r="CM43" s="600"/>
      <c r="CN43" s="176"/>
      <c r="CO43" s="599" t="str">
        <f t="shared" si="3"/>
        <v/>
      </c>
      <c r="CP43" s="599"/>
      <c r="CQ43" s="600" t="str">
        <f>IF('各会計、関係団体の財政状況及び健全化判断比率'!BS16="","",'各会計、関係団体の財政状況及び健全化判断比率'!BS16)</f>
        <v/>
      </c>
      <c r="CR43" s="600"/>
      <c r="CS43" s="600"/>
      <c r="CT43" s="600"/>
      <c r="CU43" s="600"/>
      <c r="CV43" s="600"/>
      <c r="CW43" s="600"/>
      <c r="CX43" s="600"/>
      <c r="CY43" s="600"/>
      <c r="CZ43" s="600"/>
      <c r="DA43" s="600"/>
      <c r="DB43" s="600"/>
      <c r="DC43" s="600"/>
      <c r="DD43" s="600"/>
      <c r="DE43" s="600"/>
      <c r="DG43" s="601" t="str">
        <f>IF('各会計、関係団体の財政状況及び健全化判断比率'!BR16="","",'各会計、関係団体の財政状況及び健全化判断比率'!BR16)</f>
        <v/>
      </c>
      <c r="DH43" s="601"/>
      <c r="DI43" s="203"/>
    </row>
    <row r="44" spans="1:113" ht="13.5" customHeight="1" thickBot="1" x14ac:dyDescent="0.25">
      <c r="B44" s="204"/>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5"/>
      <c r="BR44" s="205"/>
      <c r="BS44" s="205"/>
      <c r="BT44" s="205"/>
      <c r="BU44" s="205"/>
      <c r="BV44" s="205"/>
      <c r="BW44" s="205"/>
      <c r="BX44" s="205"/>
      <c r="BY44" s="205"/>
      <c r="BZ44" s="205"/>
      <c r="CA44" s="205"/>
      <c r="CB44" s="205"/>
      <c r="CC44" s="205"/>
      <c r="CD44" s="205"/>
      <c r="CE44" s="205"/>
      <c r="CF44" s="205"/>
      <c r="CG44" s="205"/>
      <c r="CH44" s="205"/>
      <c r="CI44" s="205"/>
      <c r="CJ44" s="205"/>
      <c r="CK44" s="205"/>
      <c r="CL44" s="205"/>
      <c r="CM44" s="205"/>
      <c r="CN44" s="205"/>
      <c r="CO44" s="205"/>
      <c r="CP44" s="205"/>
      <c r="CQ44" s="205"/>
      <c r="CR44" s="205"/>
      <c r="CS44" s="205"/>
      <c r="CT44" s="205"/>
      <c r="CU44" s="205"/>
      <c r="CV44" s="205"/>
      <c r="CW44" s="205"/>
      <c r="CX44" s="205"/>
      <c r="CY44" s="205"/>
      <c r="CZ44" s="205"/>
      <c r="DA44" s="205"/>
      <c r="DB44" s="205"/>
      <c r="DC44" s="205"/>
      <c r="DD44" s="205"/>
      <c r="DE44" s="205"/>
      <c r="DF44" s="205"/>
      <c r="DG44" s="205"/>
      <c r="DH44" s="205"/>
      <c r="DI44" s="206"/>
    </row>
    <row r="45" spans="1:113" x14ac:dyDescent="0.2"/>
    <row r="46" spans="1:113" x14ac:dyDescent="0.2">
      <c r="B46" s="175" t="s">
        <v>208</v>
      </c>
      <c r="E46" s="602" t="s">
        <v>209</v>
      </c>
      <c r="F46" s="602"/>
      <c r="G46" s="602"/>
      <c r="H46" s="602"/>
      <c r="I46" s="602"/>
      <c r="J46" s="602"/>
      <c r="K46" s="602"/>
      <c r="L46" s="602"/>
      <c r="M46" s="602"/>
      <c r="N46" s="602"/>
      <c r="O46" s="602"/>
      <c r="P46" s="602"/>
      <c r="Q46" s="602"/>
      <c r="R46" s="602"/>
      <c r="S46" s="602"/>
      <c r="T46" s="602"/>
      <c r="U46" s="602"/>
      <c r="V46" s="602"/>
      <c r="W46" s="602"/>
      <c r="X46" s="602"/>
      <c r="Y46" s="602"/>
      <c r="Z46" s="602"/>
      <c r="AA46" s="602"/>
      <c r="AB46" s="602"/>
      <c r="AC46" s="602"/>
      <c r="AD46" s="602"/>
      <c r="AE46" s="602"/>
      <c r="AF46" s="602"/>
      <c r="AG46" s="602"/>
      <c r="AH46" s="602"/>
      <c r="AI46" s="602"/>
      <c r="AJ46" s="602"/>
      <c r="AK46" s="602"/>
      <c r="AL46" s="602"/>
      <c r="AM46" s="602"/>
      <c r="AN46" s="602"/>
      <c r="AO46" s="602"/>
      <c r="AP46" s="602"/>
      <c r="AQ46" s="602"/>
      <c r="AR46" s="602"/>
      <c r="AS46" s="602"/>
      <c r="AT46" s="602"/>
      <c r="AU46" s="602"/>
      <c r="AV46" s="602"/>
      <c r="AW46" s="602"/>
      <c r="AX46" s="602"/>
      <c r="AY46" s="602"/>
      <c r="AZ46" s="602"/>
      <c r="BA46" s="602"/>
      <c r="BB46" s="602"/>
      <c r="BC46" s="602"/>
      <c r="BD46" s="602"/>
      <c r="BE46" s="602"/>
      <c r="BF46" s="602"/>
      <c r="BG46" s="602"/>
      <c r="BH46" s="602"/>
      <c r="BI46" s="602"/>
      <c r="BJ46" s="602"/>
      <c r="BK46" s="602"/>
      <c r="BL46" s="602"/>
      <c r="BM46" s="602"/>
      <c r="BN46" s="602"/>
      <c r="BO46" s="602"/>
      <c r="BP46" s="602"/>
      <c r="BQ46" s="602"/>
      <c r="BR46" s="602"/>
      <c r="BS46" s="602"/>
      <c r="BT46" s="602"/>
      <c r="BU46" s="602"/>
      <c r="BV46" s="602"/>
      <c r="BW46" s="602"/>
      <c r="BX46" s="602"/>
      <c r="BY46" s="602"/>
      <c r="BZ46" s="602"/>
      <c r="CA46" s="602"/>
      <c r="CB46" s="602"/>
      <c r="CC46" s="602"/>
      <c r="CD46" s="602"/>
      <c r="CE46" s="602"/>
      <c r="CF46" s="602"/>
      <c r="CG46" s="602"/>
      <c r="CH46" s="602"/>
      <c r="CI46" s="602"/>
      <c r="CJ46" s="602"/>
      <c r="CK46" s="602"/>
      <c r="CL46" s="602"/>
      <c r="CM46" s="602"/>
      <c r="CN46" s="602"/>
      <c r="CO46" s="602"/>
      <c r="CP46" s="602"/>
      <c r="CQ46" s="602"/>
      <c r="CR46" s="602"/>
      <c r="CS46" s="602"/>
      <c r="CT46" s="602"/>
      <c r="CU46" s="602"/>
      <c r="CV46" s="602"/>
      <c r="CW46" s="602"/>
      <c r="CX46" s="602"/>
      <c r="CY46" s="602"/>
      <c r="CZ46" s="602"/>
      <c r="DA46" s="602"/>
      <c r="DB46" s="602"/>
      <c r="DC46" s="602"/>
      <c r="DD46" s="602"/>
      <c r="DE46" s="602"/>
      <c r="DF46" s="602"/>
      <c r="DG46" s="602"/>
      <c r="DH46" s="602"/>
      <c r="DI46" s="602"/>
    </row>
    <row r="47" spans="1:113" x14ac:dyDescent="0.2">
      <c r="E47" s="602" t="s">
        <v>210</v>
      </c>
      <c r="F47" s="602"/>
      <c r="G47" s="602"/>
      <c r="H47" s="602"/>
      <c r="I47" s="602"/>
      <c r="J47" s="602"/>
      <c r="K47" s="602"/>
      <c r="L47" s="602"/>
      <c r="M47" s="602"/>
      <c r="N47" s="602"/>
      <c r="O47" s="602"/>
      <c r="P47" s="602"/>
      <c r="Q47" s="602"/>
      <c r="R47" s="602"/>
      <c r="S47" s="602"/>
      <c r="T47" s="602"/>
      <c r="U47" s="602"/>
      <c r="V47" s="602"/>
      <c r="W47" s="602"/>
      <c r="X47" s="602"/>
      <c r="Y47" s="602"/>
      <c r="Z47" s="602"/>
      <c r="AA47" s="602"/>
      <c r="AB47" s="602"/>
      <c r="AC47" s="602"/>
      <c r="AD47" s="602"/>
      <c r="AE47" s="602"/>
      <c r="AF47" s="602"/>
      <c r="AG47" s="602"/>
      <c r="AH47" s="602"/>
      <c r="AI47" s="602"/>
      <c r="AJ47" s="602"/>
      <c r="AK47" s="602"/>
      <c r="AL47" s="602"/>
      <c r="AM47" s="602"/>
      <c r="AN47" s="602"/>
      <c r="AO47" s="602"/>
      <c r="AP47" s="602"/>
      <c r="AQ47" s="602"/>
      <c r="AR47" s="602"/>
      <c r="AS47" s="602"/>
      <c r="AT47" s="602"/>
      <c r="AU47" s="602"/>
      <c r="AV47" s="602"/>
      <c r="AW47" s="602"/>
      <c r="AX47" s="602"/>
      <c r="AY47" s="602"/>
      <c r="AZ47" s="602"/>
      <c r="BA47" s="602"/>
      <c r="BB47" s="602"/>
      <c r="BC47" s="602"/>
      <c r="BD47" s="602"/>
      <c r="BE47" s="602"/>
      <c r="BF47" s="602"/>
      <c r="BG47" s="602"/>
      <c r="BH47" s="602"/>
      <c r="BI47" s="602"/>
      <c r="BJ47" s="602"/>
      <c r="BK47" s="602"/>
      <c r="BL47" s="602"/>
      <c r="BM47" s="602"/>
      <c r="BN47" s="602"/>
      <c r="BO47" s="602"/>
      <c r="BP47" s="602"/>
      <c r="BQ47" s="602"/>
      <c r="BR47" s="602"/>
      <c r="BS47" s="602"/>
      <c r="BT47" s="602"/>
      <c r="BU47" s="602"/>
      <c r="BV47" s="602"/>
      <c r="BW47" s="602"/>
      <c r="BX47" s="602"/>
      <c r="BY47" s="602"/>
      <c r="BZ47" s="602"/>
      <c r="CA47" s="602"/>
      <c r="CB47" s="602"/>
      <c r="CC47" s="602"/>
      <c r="CD47" s="602"/>
      <c r="CE47" s="602"/>
      <c r="CF47" s="602"/>
      <c r="CG47" s="602"/>
      <c r="CH47" s="602"/>
      <c r="CI47" s="602"/>
      <c r="CJ47" s="602"/>
      <c r="CK47" s="602"/>
      <c r="CL47" s="602"/>
      <c r="CM47" s="602"/>
      <c r="CN47" s="602"/>
      <c r="CO47" s="602"/>
      <c r="CP47" s="602"/>
      <c r="CQ47" s="602"/>
      <c r="CR47" s="602"/>
      <c r="CS47" s="602"/>
      <c r="CT47" s="602"/>
      <c r="CU47" s="602"/>
      <c r="CV47" s="602"/>
      <c r="CW47" s="602"/>
      <c r="CX47" s="602"/>
      <c r="CY47" s="602"/>
      <c r="CZ47" s="602"/>
      <c r="DA47" s="602"/>
      <c r="DB47" s="602"/>
      <c r="DC47" s="602"/>
      <c r="DD47" s="602"/>
      <c r="DE47" s="602"/>
      <c r="DF47" s="602"/>
      <c r="DG47" s="602"/>
      <c r="DH47" s="602"/>
      <c r="DI47" s="602"/>
    </row>
    <row r="48" spans="1:113" x14ac:dyDescent="0.2">
      <c r="E48" s="602" t="s">
        <v>211</v>
      </c>
      <c r="F48" s="602"/>
      <c r="G48" s="602"/>
      <c r="H48" s="602"/>
      <c r="I48" s="602"/>
      <c r="J48" s="602"/>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602"/>
      <c r="AH48" s="602"/>
      <c r="AI48" s="602"/>
      <c r="AJ48" s="602"/>
      <c r="AK48" s="602"/>
      <c r="AL48" s="602"/>
      <c r="AM48" s="602"/>
      <c r="AN48" s="602"/>
      <c r="AO48" s="602"/>
      <c r="AP48" s="602"/>
      <c r="AQ48" s="602"/>
      <c r="AR48" s="602"/>
      <c r="AS48" s="602"/>
      <c r="AT48" s="602"/>
      <c r="AU48" s="602"/>
      <c r="AV48" s="602"/>
      <c r="AW48" s="602"/>
      <c r="AX48" s="602"/>
      <c r="AY48" s="602"/>
      <c r="AZ48" s="602"/>
      <c r="BA48" s="602"/>
      <c r="BB48" s="602"/>
      <c r="BC48" s="602"/>
      <c r="BD48" s="602"/>
      <c r="BE48" s="602"/>
      <c r="BF48" s="602"/>
      <c r="BG48" s="602"/>
      <c r="BH48" s="602"/>
      <c r="BI48" s="602"/>
      <c r="BJ48" s="602"/>
      <c r="BK48" s="602"/>
      <c r="BL48" s="602"/>
      <c r="BM48" s="602"/>
      <c r="BN48" s="602"/>
      <c r="BO48" s="602"/>
      <c r="BP48" s="602"/>
      <c r="BQ48" s="602"/>
      <c r="BR48" s="602"/>
      <c r="BS48" s="602"/>
      <c r="BT48" s="602"/>
      <c r="BU48" s="602"/>
      <c r="BV48" s="602"/>
      <c r="BW48" s="602"/>
      <c r="BX48" s="602"/>
      <c r="BY48" s="602"/>
      <c r="BZ48" s="602"/>
      <c r="CA48" s="602"/>
      <c r="CB48" s="602"/>
      <c r="CC48" s="602"/>
      <c r="CD48" s="602"/>
      <c r="CE48" s="602"/>
      <c r="CF48" s="602"/>
      <c r="CG48" s="602"/>
      <c r="CH48" s="602"/>
      <c r="CI48" s="602"/>
      <c r="CJ48" s="602"/>
      <c r="CK48" s="602"/>
      <c r="CL48" s="602"/>
      <c r="CM48" s="602"/>
      <c r="CN48" s="602"/>
      <c r="CO48" s="602"/>
      <c r="CP48" s="602"/>
      <c r="CQ48" s="602"/>
      <c r="CR48" s="602"/>
      <c r="CS48" s="602"/>
      <c r="CT48" s="602"/>
      <c r="CU48" s="602"/>
      <c r="CV48" s="602"/>
      <c r="CW48" s="602"/>
      <c r="CX48" s="602"/>
      <c r="CY48" s="602"/>
      <c r="CZ48" s="602"/>
      <c r="DA48" s="602"/>
      <c r="DB48" s="602"/>
      <c r="DC48" s="602"/>
      <c r="DD48" s="602"/>
      <c r="DE48" s="602"/>
      <c r="DF48" s="602"/>
      <c r="DG48" s="602"/>
      <c r="DH48" s="602"/>
      <c r="DI48" s="602"/>
    </row>
    <row r="49" spans="5:113" x14ac:dyDescent="0.2">
      <c r="E49" s="603" t="s">
        <v>212</v>
      </c>
      <c r="F49" s="603"/>
      <c r="G49" s="603"/>
      <c r="H49" s="603"/>
      <c r="I49" s="603"/>
      <c r="J49" s="603"/>
      <c r="K49" s="603"/>
      <c r="L49" s="603"/>
      <c r="M49" s="603"/>
      <c r="N49" s="603"/>
      <c r="O49" s="603"/>
      <c r="P49" s="603"/>
      <c r="Q49" s="603"/>
      <c r="R49" s="603"/>
      <c r="S49" s="603"/>
      <c r="T49" s="603"/>
      <c r="U49" s="603"/>
      <c r="V49" s="603"/>
      <c r="W49" s="603"/>
      <c r="X49" s="603"/>
      <c r="Y49" s="603"/>
      <c r="Z49" s="603"/>
      <c r="AA49" s="603"/>
      <c r="AB49" s="603"/>
      <c r="AC49" s="603"/>
      <c r="AD49" s="603"/>
      <c r="AE49" s="603"/>
      <c r="AF49" s="603"/>
      <c r="AG49" s="603"/>
      <c r="AH49" s="603"/>
      <c r="AI49" s="603"/>
      <c r="AJ49" s="603"/>
      <c r="AK49" s="603"/>
      <c r="AL49" s="603"/>
      <c r="AM49" s="603"/>
      <c r="AN49" s="603"/>
      <c r="AO49" s="603"/>
      <c r="AP49" s="603"/>
      <c r="AQ49" s="603"/>
      <c r="AR49" s="603"/>
      <c r="AS49" s="603"/>
      <c r="AT49" s="603"/>
      <c r="AU49" s="603"/>
      <c r="AV49" s="603"/>
      <c r="AW49" s="603"/>
      <c r="AX49" s="603"/>
      <c r="AY49" s="603"/>
      <c r="AZ49" s="603"/>
      <c r="BA49" s="603"/>
      <c r="BB49" s="603"/>
      <c r="BC49" s="603"/>
      <c r="BD49" s="603"/>
      <c r="BE49" s="603"/>
      <c r="BF49" s="603"/>
      <c r="BG49" s="603"/>
      <c r="BH49" s="603"/>
      <c r="BI49" s="603"/>
      <c r="BJ49" s="603"/>
      <c r="BK49" s="603"/>
      <c r="BL49" s="603"/>
      <c r="BM49" s="603"/>
      <c r="BN49" s="603"/>
      <c r="BO49" s="603"/>
      <c r="BP49" s="603"/>
      <c r="BQ49" s="603"/>
      <c r="BR49" s="603"/>
      <c r="BS49" s="603"/>
      <c r="BT49" s="603"/>
      <c r="BU49" s="603"/>
      <c r="BV49" s="603"/>
      <c r="BW49" s="603"/>
      <c r="BX49" s="603"/>
      <c r="BY49" s="603"/>
      <c r="BZ49" s="603"/>
      <c r="CA49" s="603"/>
      <c r="CB49" s="603"/>
      <c r="CC49" s="603"/>
      <c r="CD49" s="603"/>
      <c r="CE49" s="603"/>
      <c r="CF49" s="603"/>
      <c r="CG49" s="603"/>
      <c r="CH49" s="603"/>
      <c r="CI49" s="603"/>
      <c r="CJ49" s="603"/>
      <c r="CK49" s="603"/>
      <c r="CL49" s="603"/>
      <c r="CM49" s="603"/>
      <c r="CN49" s="603"/>
      <c r="CO49" s="603"/>
      <c r="CP49" s="603"/>
      <c r="CQ49" s="603"/>
      <c r="CR49" s="603"/>
      <c r="CS49" s="603"/>
      <c r="CT49" s="603"/>
      <c r="CU49" s="603"/>
      <c r="CV49" s="603"/>
      <c r="CW49" s="603"/>
      <c r="CX49" s="603"/>
      <c r="CY49" s="603"/>
      <c r="CZ49" s="603"/>
      <c r="DA49" s="603"/>
      <c r="DB49" s="603"/>
      <c r="DC49" s="603"/>
      <c r="DD49" s="603"/>
      <c r="DE49" s="603"/>
      <c r="DF49" s="603"/>
      <c r="DG49" s="603"/>
      <c r="DH49" s="603"/>
      <c r="DI49" s="603"/>
    </row>
    <row r="50" spans="5:113" x14ac:dyDescent="0.2">
      <c r="E50" s="602" t="s">
        <v>213</v>
      </c>
      <c r="F50" s="602"/>
      <c r="G50" s="602"/>
      <c r="H50" s="602"/>
      <c r="I50" s="602"/>
      <c r="J50" s="602"/>
      <c r="K50" s="602"/>
      <c r="L50" s="602"/>
      <c r="M50" s="602"/>
      <c r="N50" s="602"/>
      <c r="O50" s="602"/>
      <c r="P50" s="602"/>
      <c r="Q50" s="602"/>
      <c r="R50" s="602"/>
      <c r="S50" s="602"/>
      <c r="T50" s="602"/>
      <c r="U50" s="602"/>
      <c r="V50" s="602"/>
      <c r="W50" s="602"/>
      <c r="X50" s="602"/>
      <c r="Y50" s="602"/>
      <c r="Z50" s="602"/>
      <c r="AA50" s="602"/>
      <c r="AB50" s="602"/>
      <c r="AC50" s="602"/>
      <c r="AD50" s="602"/>
      <c r="AE50" s="602"/>
      <c r="AF50" s="602"/>
      <c r="AG50" s="602"/>
      <c r="AH50" s="602"/>
      <c r="AI50" s="602"/>
      <c r="AJ50" s="602"/>
      <c r="AK50" s="602"/>
      <c r="AL50" s="602"/>
      <c r="AM50" s="602"/>
      <c r="AN50" s="602"/>
      <c r="AO50" s="602"/>
      <c r="AP50" s="602"/>
      <c r="AQ50" s="602"/>
      <c r="AR50" s="602"/>
      <c r="AS50" s="602"/>
      <c r="AT50" s="602"/>
      <c r="AU50" s="602"/>
      <c r="AV50" s="602"/>
      <c r="AW50" s="602"/>
      <c r="AX50" s="602"/>
      <c r="AY50" s="602"/>
      <c r="AZ50" s="602"/>
      <c r="BA50" s="602"/>
      <c r="BB50" s="602"/>
      <c r="BC50" s="602"/>
      <c r="BD50" s="602"/>
      <c r="BE50" s="602"/>
      <c r="BF50" s="602"/>
      <c r="BG50" s="602"/>
      <c r="BH50" s="602"/>
      <c r="BI50" s="602"/>
      <c r="BJ50" s="602"/>
      <c r="BK50" s="602"/>
      <c r="BL50" s="602"/>
      <c r="BM50" s="602"/>
      <c r="BN50" s="602"/>
      <c r="BO50" s="602"/>
      <c r="BP50" s="602"/>
      <c r="BQ50" s="602"/>
      <c r="BR50" s="602"/>
      <c r="BS50" s="602"/>
      <c r="BT50" s="602"/>
      <c r="BU50" s="602"/>
      <c r="BV50" s="602"/>
      <c r="BW50" s="602"/>
      <c r="BX50" s="602"/>
      <c r="BY50" s="602"/>
      <c r="BZ50" s="602"/>
      <c r="CA50" s="602"/>
      <c r="CB50" s="602"/>
      <c r="CC50" s="602"/>
      <c r="CD50" s="602"/>
      <c r="CE50" s="602"/>
      <c r="CF50" s="602"/>
      <c r="CG50" s="602"/>
      <c r="CH50" s="602"/>
      <c r="CI50" s="602"/>
      <c r="CJ50" s="602"/>
      <c r="CK50" s="602"/>
      <c r="CL50" s="602"/>
      <c r="CM50" s="602"/>
      <c r="CN50" s="602"/>
      <c r="CO50" s="602"/>
      <c r="CP50" s="602"/>
      <c r="CQ50" s="602"/>
      <c r="CR50" s="602"/>
      <c r="CS50" s="602"/>
      <c r="CT50" s="602"/>
      <c r="CU50" s="602"/>
      <c r="CV50" s="602"/>
      <c r="CW50" s="602"/>
      <c r="CX50" s="602"/>
      <c r="CY50" s="602"/>
      <c r="CZ50" s="602"/>
      <c r="DA50" s="602"/>
      <c r="DB50" s="602"/>
      <c r="DC50" s="602"/>
      <c r="DD50" s="602"/>
      <c r="DE50" s="602"/>
      <c r="DF50" s="602"/>
      <c r="DG50" s="602"/>
      <c r="DH50" s="602"/>
      <c r="DI50" s="602"/>
    </row>
    <row r="51" spans="5:113" x14ac:dyDescent="0.2">
      <c r="E51" s="602" t="s">
        <v>214</v>
      </c>
      <c r="F51" s="602"/>
      <c r="G51" s="602"/>
      <c r="H51" s="602"/>
      <c r="I51" s="602"/>
      <c r="J51" s="602"/>
      <c r="K51" s="602"/>
      <c r="L51" s="602"/>
      <c r="M51" s="602"/>
      <c r="N51" s="602"/>
      <c r="O51" s="602"/>
      <c r="P51" s="602"/>
      <c r="Q51" s="602"/>
      <c r="R51" s="602"/>
      <c r="S51" s="602"/>
      <c r="T51" s="602"/>
      <c r="U51" s="602"/>
      <c r="V51" s="602"/>
      <c r="W51" s="602"/>
      <c r="X51" s="602"/>
      <c r="Y51" s="602"/>
      <c r="Z51" s="602"/>
      <c r="AA51" s="602"/>
      <c r="AB51" s="602"/>
      <c r="AC51" s="602"/>
      <c r="AD51" s="602"/>
      <c r="AE51" s="602"/>
      <c r="AF51" s="602"/>
      <c r="AG51" s="602"/>
      <c r="AH51" s="602"/>
      <c r="AI51" s="602"/>
      <c r="AJ51" s="602"/>
      <c r="AK51" s="602"/>
      <c r="AL51" s="602"/>
      <c r="AM51" s="602"/>
      <c r="AN51" s="602"/>
      <c r="AO51" s="602"/>
      <c r="AP51" s="602"/>
      <c r="AQ51" s="602"/>
      <c r="AR51" s="602"/>
      <c r="AS51" s="602"/>
      <c r="AT51" s="602"/>
      <c r="AU51" s="602"/>
      <c r="AV51" s="602"/>
      <c r="AW51" s="602"/>
      <c r="AX51" s="602"/>
      <c r="AY51" s="602"/>
      <c r="AZ51" s="602"/>
      <c r="BA51" s="602"/>
      <c r="BB51" s="602"/>
      <c r="BC51" s="602"/>
      <c r="BD51" s="602"/>
      <c r="BE51" s="602"/>
      <c r="BF51" s="602"/>
      <c r="BG51" s="602"/>
      <c r="BH51" s="602"/>
      <c r="BI51" s="602"/>
      <c r="BJ51" s="602"/>
      <c r="BK51" s="602"/>
      <c r="BL51" s="602"/>
      <c r="BM51" s="602"/>
      <c r="BN51" s="602"/>
      <c r="BO51" s="602"/>
      <c r="BP51" s="602"/>
      <c r="BQ51" s="602"/>
      <c r="BR51" s="602"/>
      <c r="BS51" s="602"/>
      <c r="BT51" s="602"/>
      <c r="BU51" s="602"/>
      <c r="BV51" s="602"/>
      <c r="BW51" s="602"/>
      <c r="BX51" s="602"/>
      <c r="BY51" s="602"/>
      <c r="BZ51" s="602"/>
      <c r="CA51" s="602"/>
      <c r="CB51" s="602"/>
      <c r="CC51" s="602"/>
      <c r="CD51" s="602"/>
      <c r="CE51" s="602"/>
      <c r="CF51" s="602"/>
      <c r="CG51" s="602"/>
      <c r="CH51" s="602"/>
      <c r="CI51" s="602"/>
      <c r="CJ51" s="602"/>
      <c r="CK51" s="602"/>
      <c r="CL51" s="602"/>
      <c r="CM51" s="602"/>
      <c r="CN51" s="602"/>
      <c r="CO51" s="602"/>
      <c r="CP51" s="602"/>
      <c r="CQ51" s="602"/>
      <c r="CR51" s="602"/>
      <c r="CS51" s="602"/>
      <c r="CT51" s="602"/>
      <c r="CU51" s="602"/>
      <c r="CV51" s="602"/>
      <c r="CW51" s="602"/>
      <c r="CX51" s="602"/>
      <c r="CY51" s="602"/>
      <c r="CZ51" s="602"/>
      <c r="DA51" s="602"/>
      <c r="DB51" s="602"/>
      <c r="DC51" s="602"/>
      <c r="DD51" s="602"/>
      <c r="DE51" s="602"/>
      <c r="DF51" s="602"/>
      <c r="DG51" s="602"/>
      <c r="DH51" s="602"/>
      <c r="DI51" s="602"/>
    </row>
    <row r="52" spans="5:113" x14ac:dyDescent="0.2">
      <c r="E52" s="602" t="s">
        <v>215</v>
      </c>
      <c r="F52" s="602"/>
      <c r="G52" s="602"/>
      <c r="H52" s="602"/>
      <c r="I52" s="602"/>
      <c r="J52" s="602"/>
      <c r="K52" s="602"/>
      <c r="L52" s="602"/>
      <c r="M52" s="602"/>
      <c r="N52" s="602"/>
      <c r="O52" s="602"/>
      <c r="P52" s="602"/>
      <c r="Q52" s="602"/>
      <c r="R52" s="602"/>
      <c r="S52" s="602"/>
      <c r="T52" s="602"/>
      <c r="U52" s="602"/>
      <c r="V52" s="602"/>
      <c r="W52" s="602"/>
      <c r="X52" s="602"/>
      <c r="Y52" s="602"/>
      <c r="Z52" s="602"/>
      <c r="AA52" s="602"/>
      <c r="AB52" s="602"/>
      <c r="AC52" s="602"/>
      <c r="AD52" s="602"/>
      <c r="AE52" s="602"/>
      <c r="AF52" s="602"/>
      <c r="AG52" s="602"/>
      <c r="AH52" s="602"/>
      <c r="AI52" s="602"/>
      <c r="AJ52" s="602"/>
      <c r="AK52" s="602"/>
      <c r="AL52" s="602"/>
      <c r="AM52" s="602"/>
      <c r="AN52" s="602"/>
      <c r="AO52" s="602"/>
      <c r="AP52" s="602"/>
      <c r="AQ52" s="602"/>
      <c r="AR52" s="602"/>
      <c r="AS52" s="602"/>
      <c r="AT52" s="602"/>
      <c r="AU52" s="602"/>
      <c r="AV52" s="602"/>
      <c r="AW52" s="602"/>
      <c r="AX52" s="602"/>
      <c r="AY52" s="602"/>
      <c r="AZ52" s="602"/>
      <c r="BA52" s="602"/>
      <c r="BB52" s="602"/>
      <c r="BC52" s="602"/>
      <c r="BD52" s="602"/>
      <c r="BE52" s="602"/>
      <c r="BF52" s="602"/>
      <c r="BG52" s="602"/>
      <c r="BH52" s="602"/>
      <c r="BI52" s="602"/>
      <c r="BJ52" s="602"/>
      <c r="BK52" s="602"/>
      <c r="BL52" s="602"/>
      <c r="BM52" s="602"/>
      <c r="BN52" s="602"/>
      <c r="BO52" s="602"/>
      <c r="BP52" s="602"/>
      <c r="BQ52" s="602"/>
      <c r="BR52" s="602"/>
      <c r="BS52" s="602"/>
      <c r="BT52" s="602"/>
      <c r="BU52" s="602"/>
      <c r="BV52" s="602"/>
      <c r="BW52" s="602"/>
      <c r="BX52" s="602"/>
      <c r="BY52" s="602"/>
      <c r="BZ52" s="602"/>
      <c r="CA52" s="602"/>
      <c r="CB52" s="602"/>
      <c r="CC52" s="602"/>
      <c r="CD52" s="602"/>
      <c r="CE52" s="602"/>
      <c r="CF52" s="602"/>
      <c r="CG52" s="602"/>
      <c r="CH52" s="602"/>
      <c r="CI52" s="602"/>
      <c r="CJ52" s="602"/>
      <c r="CK52" s="602"/>
      <c r="CL52" s="602"/>
      <c r="CM52" s="602"/>
      <c r="CN52" s="602"/>
      <c r="CO52" s="602"/>
      <c r="CP52" s="602"/>
      <c r="CQ52" s="602"/>
      <c r="CR52" s="602"/>
      <c r="CS52" s="602"/>
      <c r="CT52" s="602"/>
      <c r="CU52" s="602"/>
      <c r="CV52" s="602"/>
      <c r="CW52" s="602"/>
      <c r="CX52" s="602"/>
      <c r="CY52" s="602"/>
      <c r="CZ52" s="602"/>
      <c r="DA52" s="602"/>
      <c r="DB52" s="602"/>
      <c r="DC52" s="602"/>
      <c r="DD52" s="602"/>
      <c r="DE52" s="602"/>
      <c r="DF52" s="602"/>
      <c r="DG52" s="602"/>
      <c r="DH52" s="602"/>
      <c r="DI52" s="602"/>
    </row>
    <row r="53" spans="5:113" x14ac:dyDescent="0.2">
      <c r="E53" s="365" t="s">
        <v>612</v>
      </c>
    </row>
    <row r="54" spans="5:113" x14ac:dyDescent="0.2"/>
    <row r="55" spans="5:113" x14ac:dyDescent="0.2"/>
    <row r="56" spans="5:113" x14ac:dyDescent="0.2"/>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0" customWidth="1"/>
    <col min="2" max="2" width="2.33203125" style="210" customWidth="1"/>
    <col min="3" max="16" width="2.6640625" style="210" customWidth="1"/>
    <col min="17" max="17" width="2.33203125" style="210" customWidth="1"/>
    <col min="18" max="95" width="1.6640625" style="210" customWidth="1"/>
    <col min="96" max="133" width="1.6640625" style="227" customWidth="1"/>
    <col min="134" max="143" width="1.6640625" style="210" customWidth="1"/>
    <col min="144" max="16384" width="0" style="210" hidden="1"/>
  </cols>
  <sheetData>
    <row r="1" spans="2:143"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604" t="s">
        <v>216</v>
      </c>
      <c r="DI1" s="605"/>
      <c r="DJ1" s="605"/>
      <c r="DK1" s="605"/>
      <c r="DL1" s="605"/>
      <c r="DM1" s="605"/>
      <c r="DN1" s="606"/>
      <c r="DO1" s="210"/>
      <c r="DP1" s="604" t="s">
        <v>217</v>
      </c>
      <c r="DQ1" s="605"/>
      <c r="DR1" s="605"/>
      <c r="DS1" s="605"/>
      <c r="DT1" s="605"/>
      <c r="DU1" s="605"/>
      <c r="DV1" s="605"/>
      <c r="DW1" s="605"/>
      <c r="DX1" s="605"/>
      <c r="DY1" s="605"/>
      <c r="DZ1" s="605"/>
      <c r="EA1" s="605"/>
      <c r="EB1" s="605"/>
      <c r="EC1" s="606"/>
      <c r="ED1" s="208"/>
      <c r="EE1" s="208"/>
      <c r="EF1" s="208"/>
      <c r="EG1" s="208"/>
      <c r="EH1" s="208"/>
      <c r="EI1" s="208"/>
      <c r="EJ1" s="208"/>
      <c r="EK1" s="208"/>
      <c r="EL1" s="208"/>
      <c r="EM1" s="208"/>
    </row>
    <row r="2" spans="2:143" ht="22.5" customHeight="1" x14ac:dyDescent="0.2">
      <c r="B2" s="211" t="s">
        <v>218</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2">
      <c r="B3" s="607" t="s">
        <v>219</v>
      </c>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7" t="s">
        <v>220</v>
      </c>
      <c r="AQ3" s="608"/>
      <c r="AR3" s="608"/>
      <c r="AS3" s="608"/>
      <c r="AT3" s="608"/>
      <c r="AU3" s="608"/>
      <c r="AV3" s="608"/>
      <c r="AW3" s="608"/>
      <c r="AX3" s="608"/>
      <c r="AY3" s="608"/>
      <c r="AZ3" s="608"/>
      <c r="BA3" s="608"/>
      <c r="BB3" s="608"/>
      <c r="BC3" s="608"/>
      <c r="BD3" s="608"/>
      <c r="BE3" s="608"/>
      <c r="BF3" s="608"/>
      <c r="BG3" s="608"/>
      <c r="BH3" s="608"/>
      <c r="BI3" s="608"/>
      <c r="BJ3" s="608"/>
      <c r="BK3" s="608"/>
      <c r="BL3" s="608"/>
      <c r="BM3" s="608"/>
      <c r="BN3" s="608"/>
      <c r="BO3" s="608"/>
      <c r="BP3" s="608"/>
      <c r="BQ3" s="608"/>
      <c r="BR3" s="608"/>
      <c r="BS3" s="608"/>
      <c r="BT3" s="608"/>
      <c r="BU3" s="608"/>
      <c r="BV3" s="608"/>
      <c r="BW3" s="608"/>
      <c r="BX3" s="608"/>
      <c r="BY3" s="608"/>
      <c r="BZ3" s="608"/>
      <c r="CA3" s="608"/>
      <c r="CB3" s="609"/>
      <c r="CD3" s="610" t="s">
        <v>221</v>
      </c>
      <c r="CE3" s="611"/>
      <c r="CF3" s="611"/>
      <c r="CG3" s="611"/>
      <c r="CH3" s="611"/>
      <c r="CI3" s="611"/>
      <c r="CJ3" s="611"/>
      <c r="CK3" s="611"/>
      <c r="CL3" s="611"/>
      <c r="CM3" s="611"/>
      <c r="CN3" s="611"/>
      <c r="CO3" s="611"/>
      <c r="CP3" s="611"/>
      <c r="CQ3" s="611"/>
      <c r="CR3" s="611"/>
      <c r="CS3" s="611"/>
      <c r="CT3" s="611"/>
      <c r="CU3" s="611"/>
      <c r="CV3" s="611"/>
      <c r="CW3" s="611"/>
      <c r="CX3" s="611"/>
      <c r="CY3" s="611"/>
      <c r="CZ3" s="611"/>
      <c r="DA3" s="611"/>
      <c r="DB3" s="611"/>
      <c r="DC3" s="611"/>
      <c r="DD3" s="611"/>
      <c r="DE3" s="611"/>
      <c r="DF3" s="611"/>
      <c r="DG3" s="611"/>
      <c r="DH3" s="611"/>
      <c r="DI3" s="611"/>
      <c r="DJ3" s="611"/>
      <c r="DK3" s="611"/>
      <c r="DL3" s="611"/>
      <c r="DM3" s="611"/>
      <c r="DN3" s="611"/>
      <c r="DO3" s="611"/>
      <c r="DP3" s="611"/>
      <c r="DQ3" s="611"/>
      <c r="DR3" s="611"/>
      <c r="DS3" s="611"/>
      <c r="DT3" s="611"/>
      <c r="DU3" s="611"/>
      <c r="DV3" s="611"/>
      <c r="DW3" s="611"/>
      <c r="DX3" s="611"/>
      <c r="DY3" s="611"/>
      <c r="DZ3" s="611"/>
      <c r="EA3" s="611"/>
      <c r="EB3" s="611"/>
      <c r="EC3" s="612"/>
    </row>
    <row r="4" spans="2:143" ht="11.25" customHeight="1" x14ac:dyDescent="0.2">
      <c r="B4" s="607" t="s">
        <v>1</v>
      </c>
      <c r="C4" s="608"/>
      <c r="D4" s="608"/>
      <c r="E4" s="608"/>
      <c r="F4" s="608"/>
      <c r="G4" s="608"/>
      <c r="H4" s="608"/>
      <c r="I4" s="608"/>
      <c r="J4" s="608"/>
      <c r="K4" s="608"/>
      <c r="L4" s="608"/>
      <c r="M4" s="608"/>
      <c r="N4" s="608"/>
      <c r="O4" s="608"/>
      <c r="P4" s="608"/>
      <c r="Q4" s="609"/>
      <c r="R4" s="607" t="s">
        <v>222</v>
      </c>
      <c r="S4" s="608"/>
      <c r="T4" s="608"/>
      <c r="U4" s="608"/>
      <c r="V4" s="608"/>
      <c r="W4" s="608"/>
      <c r="X4" s="608"/>
      <c r="Y4" s="609"/>
      <c r="Z4" s="607" t="s">
        <v>223</v>
      </c>
      <c r="AA4" s="608"/>
      <c r="AB4" s="608"/>
      <c r="AC4" s="609"/>
      <c r="AD4" s="607" t="s">
        <v>224</v>
      </c>
      <c r="AE4" s="608"/>
      <c r="AF4" s="608"/>
      <c r="AG4" s="608"/>
      <c r="AH4" s="608"/>
      <c r="AI4" s="608"/>
      <c r="AJ4" s="608"/>
      <c r="AK4" s="609"/>
      <c r="AL4" s="607" t="s">
        <v>223</v>
      </c>
      <c r="AM4" s="608"/>
      <c r="AN4" s="608"/>
      <c r="AO4" s="609"/>
      <c r="AP4" s="613" t="s">
        <v>225</v>
      </c>
      <c r="AQ4" s="613"/>
      <c r="AR4" s="613"/>
      <c r="AS4" s="613"/>
      <c r="AT4" s="613"/>
      <c r="AU4" s="613"/>
      <c r="AV4" s="613"/>
      <c r="AW4" s="613"/>
      <c r="AX4" s="613"/>
      <c r="AY4" s="613"/>
      <c r="AZ4" s="613"/>
      <c r="BA4" s="613"/>
      <c r="BB4" s="613"/>
      <c r="BC4" s="613"/>
      <c r="BD4" s="613"/>
      <c r="BE4" s="613"/>
      <c r="BF4" s="613"/>
      <c r="BG4" s="613" t="s">
        <v>226</v>
      </c>
      <c r="BH4" s="613"/>
      <c r="BI4" s="613"/>
      <c r="BJ4" s="613"/>
      <c r="BK4" s="613"/>
      <c r="BL4" s="613"/>
      <c r="BM4" s="613"/>
      <c r="BN4" s="613"/>
      <c r="BO4" s="613" t="s">
        <v>223</v>
      </c>
      <c r="BP4" s="613"/>
      <c r="BQ4" s="613"/>
      <c r="BR4" s="613"/>
      <c r="BS4" s="613" t="s">
        <v>227</v>
      </c>
      <c r="BT4" s="613"/>
      <c r="BU4" s="613"/>
      <c r="BV4" s="613"/>
      <c r="BW4" s="613"/>
      <c r="BX4" s="613"/>
      <c r="BY4" s="613"/>
      <c r="BZ4" s="613"/>
      <c r="CA4" s="613"/>
      <c r="CB4" s="613"/>
      <c r="CD4" s="610" t="s">
        <v>228</v>
      </c>
      <c r="CE4" s="611"/>
      <c r="CF4" s="611"/>
      <c r="CG4" s="611"/>
      <c r="CH4" s="611"/>
      <c r="CI4" s="611"/>
      <c r="CJ4" s="611"/>
      <c r="CK4" s="611"/>
      <c r="CL4" s="611"/>
      <c r="CM4" s="611"/>
      <c r="CN4" s="611"/>
      <c r="CO4" s="611"/>
      <c r="CP4" s="611"/>
      <c r="CQ4" s="611"/>
      <c r="CR4" s="611"/>
      <c r="CS4" s="611"/>
      <c r="CT4" s="611"/>
      <c r="CU4" s="611"/>
      <c r="CV4" s="611"/>
      <c r="CW4" s="611"/>
      <c r="CX4" s="611"/>
      <c r="CY4" s="611"/>
      <c r="CZ4" s="611"/>
      <c r="DA4" s="611"/>
      <c r="DB4" s="611"/>
      <c r="DC4" s="611"/>
      <c r="DD4" s="611"/>
      <c r="DE4" s="611"/>
      <c r="DF4" s="611"/>
      <c r="DG4" s="611"/>
      <c r="DH4" s="611"/>
      <c r="DI4" s="611"/>
      <c r="DJ4" s="611"/>
      <c r="DK4" s="611"/>
      <c r="DL4" s="611"/>
      <c r="DM4" s="611"/>
      <c r="DN4" s="611"/>
      <c r="DO4" s="611"/>
      <c r="DP4" s="611"/>
      <c r="DQ4" s="611"/>
      <c r="DR4" s="611"/>
      <c r="DS4" s="611"/>
      <c r="DT4" s="611"/>
      <c r="DU4" s="611"/>
      <c r="DV4" s="611"/>
      <c r="DW4" s="611"/>
      <c r="DX4" s="611"/>
      <c r="DY4" s="611"/>
      <c r="DZ4" s="611"/>
      <c r="EA4" s="611"/>
      <c r="EB4" s="611"/>
      <c r="EC4" s="612"/>
    </row>
    <row r="5" spans="2:143" s="214" customFormat="1" ht="11.25" customHeight="1" x14ac:dyDescent="0.2">
      <c r="B5" s="614" t="s">
        <v>229</v>
      </c>
      <c r="C5" s="615"/>
      <c r="D5" s="615"/>
      <c r="E5" s="615"/>
      <c r="F5" s="615"/>
      <c r="G5" s="615"/>
      <c r="H5" s="615"/>
      <c r="I5" s="615"/>
      <c r="J5" s="615"/>
      <c r="K5" s="615"/>
      <c r="L5" s="615"/>
      <c r="M5" s="615"/>
      <c r="N5" s="615"/>
      <c r="O5" s="615"/>
      <c r="P5" s="615"/>
      <c r="Q5" s="616"/>
      <c r="R5" s="617">
        <v>1053050</v>
      </c>
      <c r="S5" s="618"/>
      <c r="T5" s="618"/>
      <c r="U5" s="618"/>
      <c r="V5" s="618"/>
      <c r="W5" s="618"/>
      <c r="X5" s="618"/>
      <c r="Y5" s="619"/>
      <c r="Z5" s="620">
        <v>25.9</v>
      </c>
      <c r="AA5" s="620"/>
      <c r="AB5" s="620"/>
      <c r="AC5" s="620"/>
      <c r="AD5" s="621">
        <v>1053050</v>
      </c>
      <c r="AE5" s="621"/>
      <c r="AF5" s="621"/>
      <c r="AG5" s="621"/>
      <c r="AH5" s="621"/>
      <c r="AI5" s="621"/>
      <c r="AJ5" s="621"/>
      <c r="AK5" s="621"/>
      <c r="AL5" s="622">
        <v>43.7</v>
      </c>
      <c r="AM5" s="623"/>
      <c r="AN5" s="623"/>
      <c r="AO5" s="624"/>
      <c r="AP5" s="614" t="s">
        <v>230</v>
      </c>
      <c r="AQ5" s="615"/>
      <c r="AR5" s="615"/>
      <c r="AS5" s="615"/>
      <c r="AT5" s="615"/>
      <c r="AU5" s="615"/>
      <c r="AV5" s="615"/>
      <c r="AW5" s="615"/>
      <c r="AX5" s="615"/>
      <c r="AY5" s="615"/>
      <c r="AZ5" s="615"/>
      <c r="BA5" s="615"/>
      <c r="BB5" s="615"/>
      <c r="BC5" s="615"/>
      <c r="BD5" s="615"/>
      <c r="BE5" s="615"/>
      <c r="BF5" s="616"/>
      <c r="BG5" s="628">
        <v>1053050</v>
      </c>
      <c r="BH5" s="629"/>
      <c r="BI5" s="629"/>
      <c r="BJ5" s="629"/>
      <c r="BK5" s="629"/>
      <c r="BL5" s="629"/>
      <c r="BM5" s="629"/>
      <c r="BN5" s="630"/>
      <c r="BO5" s="631">
        <v>100</v>
      </c>
      <c r="BP5" s="631"/>
      <c r="BQ5" s="631"/>
      <c r="BR5" s="631"/>
      <c r="BS5" s="632" t="s">
        <v>129</v>
      </c>
      <c r="BT5" s="632"/>
      <c r="BU5" s="632"/>
      <c r="BV5" s="632"/>
      <c r="BW5" s="632"/>
      <c r="BX5" s="632"/>
      <c r="BY5" s="632"/>
      <c r="BZ5" s="632"/>
      <c r="CA5" s="632"/>
      <c r="CB5" s="636"/>
      <c r="CD5" s="610" t="s">
        <v>225</v>
      </c>
      <c r="CE5" s="611"/>
      <c r="CF5" s="611"/>
      <c r="CG5" s="611"/>
      <c r="CH5" s="611"/>
      <c r="CI5" s="611"/>
      <c r="CJ5" s="611"/>
      <c r="CK5" s="611"/>
      <c r="CL5" s="611"/>
      <c r="CM5" s="611"/>
      <c r="CN5" s="611"/>
      <c r="CO5" s="611"/>
      <c r="CP5" s="611"/>
      <c r="CQ5" s="612"/>
      <c r="CR5" s="610" t="s">
        <v>231</v>
      </c>
      <c r="CS5" s="611"/>
      <c r="CT5" s="611"/>
      <c r="CU5" s="611"/>
      <c r="CV5" s="611"/>
      <c r="CW5" s="611"/>
      <c r="CX5" s="611"/>
      <c r="CY5" s="612"/>
      <c r="CZ5" s="610" t="s">
        <v>223</v>
      </c>
      <c r="DA5" s="611"/>
      <c r="DB5" s="611"/>
      <c r="DC5" s="612"/>
      <c r="DD5" s="610" t="s">
        <v>232</v>
      </c>
      <c r="DE5" s="611"/>
      <c r="DF5" s="611"/>
      <c r="DG5" s="611"/>
      <c r="DH5" s="611"/>
      <c r="DI5" s="611"/>
      <c r="DJ5" s="611"/>
      <c r="DK5" s="611"/>
      <c r="DL5" s="611"/>
      <c r="DM5" s="611"/>
      <c r="DN5" s="611"/>
      <c r="DO5" s="611"/>
      <c r="DP5" s="612"/>
      <c r="DQ5" s="610" t="s">
        <v>233</v>
      </c>
      <c r="DR5" s="611"/>
      <c r="DS5" s="611"/>
      <c r="DT5" s="611"/>
      <c r="DU5" s="611"/>
      <c r="DV5" s="611"/>
      <c r="DW5" s="611"/>
      <c r="DX5" s="611"/>
      <c r="DY5" s="611"/>
      <c r="DZ5" s="611"/>
      <c r="EA5" s="611"/>
      <c r="EB5" s="611"/>
      <c r="EC5" s="612"/>
    </row>
    <row r="6" spans="2:143" ht="11.25" customHeight="1" x14ac:dyDescent="0.2">
      <c r="B6" s="625" t="s">
        <v>234</v>
      </c>
      <c r="C6" s="626"/>
      <c r="D6" s="626"/>
      <c r="E6" s="626"/>
      <c r="F6" s="626"/>
      <c r="G6" s="626"/>
      <c r="H6" s="626"/>
      <c r="I6" s="626"/>
      <c r="J6" s="626"/>
      <c r="K6" s="626"/>
      <c r="L6" s="626"/>
      <c r="M6" s="626"/>
      <c r="N6" s="626"/>
      <c r="O6" s="626"/>
      <c r="P6" s="626"/>
      <c r="Q6" s="627"/>
      <c r="R6" s="628">
        <v>42364</v>
      </c>
      <c r="S6" s="629"/>
      <c r="T6" s="629"/>
      <c r="U6" s="629"/>
      <c r="V6" s="629"/>
      <c r="W6" s="629"/>
      <c r="X6" s="629"/>
      <c r="Y6" s="630"/>
      <c r="Z6" s="631">
        <v>1</v>
      </c>
      <c r="AA6" s="631"/>
      <c r="AB6" s="631"/>
      <c r="AC6" s="631"/>
      <c r="AD6" s="632">
        <v>42364</v>
      </c>
      <c r="AE6" s="632"/>
      <c r="AF6" s="632"/>
      <c r="AG6" s="632"/>
      <c r="AH6" s="632"/>
      <c r="AI6" s="632"/>
      <c r="AJ6" s="632"/>
      <c r="AK6" s="632"/>
      <c r="AL6" s="633">
        <v>1.8</v>
      </c>
      <c r="AM6" s="634"/>
      <c r="AN6" s="634"/>
      <c r="AO6" s="635"/>
      <c r="AP6" s="625" t="s">
        <v>235</v>
      </c>
      <c r="AQ6" s="626"/>
      <c r="AR6" s="626"/>
      <c r="AS6" s="626"/>
      <c r="AT6" s="626"/>
      <c r="AU6" s="626"/>
      <c r="AV6" s="626"/>
      <c r="AW6" s="626"/>
      <c r="AX6" s="626"/>
      <c r="AY6" s="626"/>
      <c r="AZ6" s="626"/>
      <c r="BA6" s="626"/>
      <c r="BB6" s="626"/>
      <c r="BC6" s="626"/>
      <c r="BD6" s="626"/>
      <c r="BE6" s="626"/>
      <c r="BF6" s="627"/>
      <c r="BG6" s="628">
        <v>1053050</v>
      </c>
      <c r="BH6" s="629"/>
      <c r="BI6" s="629"/>
      <c r="BJ6" s="629"/>
      <c r="BK6" s="629"/>
      <c r="BL6" s="629"/>
      <c r="BM6" s="629"/>
      <c r="BN6" s="630"/>
      <c r="BO6" s="631">
        <v>100</v>
      </c>
      <c r="BP6" s="631"/>
      <c r="BQ6" s="631"/>
      <c r="BR6" s="631"/>
      <c r="BS6" s="632" t="s">
        <v>236</v>
      </c>
      <c r="BT6" s="632"/>
      <c r="BU6" s="632"/>
      <c r="BV6" s="632"/>
      <c r="BW6" s="632"/>
      <c r="BX6" s="632"/>
      <c r="BY6" s="632"/>
      <c r="BZ6" s="632"/>
      <c r="CA6" s="632"/>
      <c r="CB6" s="636"/>
      <c r="CD6" s="639" t="s">
        <v>237</v>
      </c>
      <c r="CE6" s="640"/>
      <c r="CF6" s="640"/>
      <c r="CG6" s="640"/>
      <c r="CH6" s="640"/>
      <c r="CI6" s="640"/>
      <c r="CJ6" s="640"/>
      <c r="CK6" s="640"/>
      <c r="CL6" s="640"/>
      <c r="CM6" s="640"/>
      <c r="CN6" s="640"/>
      <c r="CO6" s="640"/>
      <c r="CP6" s="640"/>
      <c r="CQ6" s="641"/>
      <c r="CR6" s="628">
        <v>49504</v>
      </c>
      <c r="CS6" s="629"/>
      <c r="CT6" s="629"/>
      <c r="CU6" s="629"/>
      <c r="CV6" s="629"/>
      <c r="CW6" s="629"/>
      <c r="CX6" s="629"/>
      <c r="CY6" s="630"/>
      <c r="CZ6" s="622">
        <v>1.3</v>
      </c>
      <c r="DA6" s="623"/>
      <c r="DB6" s="623"/>
      <c r="DC6" s="642"/>
      <c r="DD6" s="637" t="s">
        <v>129</v>
      </c>
      <c r="DE6" s="629"/>
      <c r="DF6" s="629"/>
      <c r="DG6" s="629"/>
      <c r="DH6" s="629"/>
      <c r="DI6" s="629"/>
      <c r="DJ6" s="629"/>
      <c r="DK6" s="629"/>
      <c r="DL6" s="629"/>
      <c r="DM6" s="629"/>
      <c r="DN6" s="629"/>
      <c r="DO6" s="629"/>
      <c r="DP6" s="630"/>
      <c r="DQ6" s="637">
        <v>49504</v>
      </c>
      <c r="DR6" s="629"/>
      <c r="DS6" s="629"/>
      <c r="DT6" s="629"/>
      <c r="DU6" s="629"/>
      <c r="DV6" s="629"/>
      <c r="DW6" s="629"/>
      <c r="DX6" s="629"/>
      <c r="DY6" s="629"/>
      <c r="DZ6" s="629"/>
      <c r="EA6" s="629"/>
      <c r="EB6" s="629"/>
      <c r="EC6" s="638"/>
    </row>
    <row r="7" spans="2:143" ht="11.25" customHeight="1" x14ac:dyDescent="0.2">
      <c r="B7" s="625" t="s">
        <v>238</v>
      </c>
      <c r="C7" s="626"/>
      <c r="D7" s="626"/>
      <c r="E7" s="626"/>
      <c r="F7" s="626"/>
      <c r="G7" s="626"/>
      <c r="H7" s="626"/>
      <c r="I7" s="626"/>
      <c r="J7" s="626"/>
      <c r="K7" s="626"/>
      <c r="L7" s="626"/>
      <c r="M7" s="626"/>
      <c r="N7" s="626"/>
      <c r="O7" s="626"/>
      <c r="P7" s="626"/>
      <c r="Q7" s="627"/>
      <c r="R7" s="628">
        <v>758</v>
      </c>
      <c r="S7" s="629"/>
      <c r="T7" s="629"/>
      <c r="U7" s="629"/>
      <c r="V7" s="629"/>
      <c r="W7" s="629"/>
      <c r="X7" s="629"/>
      <c r="Y7" s="630"/>
      <c r="Z7" s="631">
        <v>0</v>
      </c>
      <c r="AA7" s="631"/>
      <c r="AB7" s="631"/>
      <c r="AC7" s="631"/>
      <c r="AD7" s="632">
        <v>758</v>
      </c>
      <c r="AE7" s="632"/>
      <c r="AF7" s="632"/>
      <c r="AG7" s="632"/>
      <c r="AH7" s="632"/>
      <c r="AI7" s="632"/>
      <c r="AJ7" s="632"/>
      <c r="AK7" s="632"/>
      <c r="AL7" s="633">
        <v>0</v>
      </c>
      <c r="AM7" s="634"/>
      <c r="AN7" s="634"/>
      <c r="AO7" s="635"/>
      <c r="AP7" s="625" t="s">
        <v>239</v>
      </c>
      <c r="AQ7" s="626"/>
      <c r="AR7" s="626"/>
      <c r="AS7" s="626"/>
      <c r="AT7" s="626"/>
      <c r="AU7" s="626"/>
      <c r="AV7" s="626"/>
      <c r="AW7" s="626"/>
      <c r="AX7" s="626"/>
      <c r="AY7" s="626"/>
      <c r="AZ7" s="626"/>
      <c r="BA7" s="626"/>
      <c r="BB7" s="626"/>
      <c r="BC7" s="626"/>
      <c r="BD7" s="626"/>
      <c r="BE7" s="626"/>
      <c r="BF7" s="627"/>
      <c r="BG7" s="628">
        <v>445989</v>
      </c>
      <c r="BH7" s="629"/>
      <c r="BI7" s="629"/>
      <c r="BJ7" s="629"/>
      <c r="BK7" s="629"/>
      <c r="BL7" s="629"/>
      <c r="BM7" s="629"/>
      <c r="BN7" s="630"/>
      <c r="BO7" s="631">
        <v>42.4</v>
      </c>
      <c r="BP7" s="631"/>
      <c r="BQ7" s="631"/>
      <c r="BR7" s="631"/>
      <c r="BS7" s="632" t="s">
        <v>129</v>
      </c>
      <c r="BT7" s="632"/>
      <c r="BU7" s="632"/>
      <c r="BV7" s="632"/>
      <c r="BW7" s="632"/>
      <c r="BX7" s="632"/>
      <c r="BY7" s="632"/>
      <c r="BZ7" s="632"/>
      <c r="CA7" s="632"/>
      <c r="CB7" s="636"/>
      <c r="CD7" s="643" t="s">
        <v>240</v>
      </c>
      <c r="CE7" s="644"/>
      <c r="CF7" s="644"/>
      <c r="CG7" s="644"/>
      <c r="CH7" s="644"/>
      <c r="CI7" s="644"/>
      <c r="CJ7" s="644"/>
      <c r="CK7" s="644"/>
      <c r="CL7" s="644"/>
      <c r="CM7" s="644"/>
      <c r="CN7" s="644"/>
      <c r="CO7" s="644"/>
      <c r="CP7" s="644"/>
      <c r="CQ7" s="645"/>
      <c r="CR7" s="628">
        <v>837284</v>
      </c>
      <c r="CS7" s="629"/>
      <c r="CT7" s="629"/>
      <c r="CU7" s="629"/>
      <c r="CV7" s="629"/>
      <c r="CW7" s="629"/>
      <c r="CX7" s="629"/>
      <c r="CY7" s="630"/>
      <c r="CZ7" s="631">
        <v>21.8</v>
      </c>
      <c r="DA7" s="631"/>
      <c r="DB7" s="631"/>
      <c r="DC7" s="631"/>
      <c r="DD7" s="637">
        <v>36017</v>
      </c>
      <c r="DE7" s="629"/>
      <c r="DF7" s="629"/>
      <c r="DG7" s="629"/>
      <c r="DH7" s="629"/>
      <c r="DI7" s="629"/>
      <c r="DJ7" s="629"/>
      <c r="DK7" s="629"/>
      <c r="DL7" s="629"/>
      <c r="DM7" s="629"/>
      <c r="DN7" s="629"/>
      <c r="DO7" s="629"/>
      <c r="DP7" s="630"/>
      <c r="DQ7" s="637">
        <v>764038</v>
      </c>
      <c r="DR7" s="629"/>
      <c r="DS7" s="629"/>
      <c r="DT7" s="629"/>
      <c r="DU7" s="629"/>
      <c r="DV7" s="629"/>
      <c r="DW7" s="629"/>
      <c r="DX7" s="629"/>
      <c r="DY7" s="629"/>
      <c r="DZ7" s="629"/>
      <c r="EA7" s="629"/>
      <c r="EB7" s="629"/>
      <c r="EC7" s="638"/>
    </row>
    <row r="8" spans="2:143" ht="11.25" customHeight="1" x14ac:dyDescent="0.2">
      <c r="B8" s="625" t="s">
        <v>241</v>
      </c>
      <c r="C8" s="626"/>
      <c r="D8" s="626"/>
      <c r="E8" s="626"/>
      <c r="F8" s="626"/>
      <c r="G8" s="626"/>
      <c r="H8" s="626"/>
      <c r="I8" s="626"/>
      <c r="J8" s="626"/>
      <c r="K8" s="626"/>
      <c r="L8" s="626"/>
      <c r="M8" s="626"/>
      <c r="N8" s="626"/>
      <c r="O8" s="626"/>
      <c r="P8" s="626"/>
      <c r="Q8" s="627"/>
      <c r="R8" s="628">
        <v>6365</v>
      </c>
      <c r="S8" s="629"/>
      <c r="T8" s="629"/>
      <c r="U8" s="629"/>
      <c r="V8" s="629"/>
      <c r="W8" s="629"/>
      <c r="X8" s="629"/>
      <c r="Y8" s="630"/>
      <c r="Z8" s="631">
        <v>0.2</v>
      </c>
      <c r="AA8" s="631"/>
      <c r="AB8" s="631"/>
      <c r="AC8" s="631"/>
      <c r="AD8" s="632">
        <v>6365</v>
      </c>
      <c r="AE8" s="632"/>
      <c r="AF8" s="632"/>
      <c r="AG8" s="632"/>
      <c r="AH8" s="632"/>
      <c r="AI8" s="632"/>
      <c r="AJ8" s="632"/>
      <c r="AK8" s="632"/>
      <c r="AL8" s="633">
        <v>0.3</v>
      </c>
      <c r="AM8" s="634"/>
      <c r="AN8" s="634"/>
      <c r="AO8" s="635"/>
      <c r="AP8" s="625" t="s">
        <v>242</v>
      </c>
      <c r="AQ8" s="626"/>
      <c r="AR8" s="626"/>
      <c r="AS8" s="626"/>
      <c r="AT8" s="626"/>
      <c r="AU8" s="626"/>
      <c r="AV8" s="626"/>
      <c r="AW8" s="626"/>
      <c r="AX8" s="626"/>
      <c r="AY8" s="626"/>
      <c r="AZ8" s="626"/>
      <c r="BA8" s="626"/>
      <c r="BB8" s="626"/>
      <c r="BC8" s="626"/>
      <c r="BD8" s="626"/>
      <c r="BE8" s="626"/>
      <c r="BF8" s="627"/>
      <c r="BG8" s="628">
        <v>15334</v>
      </c>
      <c r="BH8" s="629"/>
      <c r="BI8" s="629"/>
      <c r="BJ8" s="629"/>
      <c r="BK8" s="629"/>
      <c r="BL8" s="629"/>
      <c r="BM8" s="629"/>
      <c r="BN8" s="630"/>
      <c r="BO8" s="631">
        <v>1.5</v>
      </c>
      <c r="BP8" s="631"/>
      <c r="BQ8" s="631"/>
      <c r="BR8" s="631"/>
      <c r="BS8" s="632" t="s">
        <v>129</v>
      </c>
      <c r="BT8" s="632"/>
      <c r="BU8" s="632"/>
      <c r="BV8" s="632"/>
      <c r="BW8" s="632"/>
      <c r="BX8" s="632"/>
      <c r="BY8" s="632"/>
      <c r="BZ8" s="632"/>
      <c r="CA8" s="632"/>
      <c r="CB8" s="636"/>
      <c r="CD8" s="643" t="s">
        <v>243</v>
      </c>
      <c r="CE8" s="644"/>
      <c r="CF8" s="644"/>
      <c r="CG8" s="644"/>
      <c r="CH8" s="644"/>
      <c r="CI8" s="644"/>
      <c r="CJ8" s="644"/>
      <c r="CK8" s="644"/>
      <c r="CL8" s="644"/>
      <c r="CM8" s="644"/>
      <c r="CN8" s="644"/>
      <c r="CO8" s="644"/>
      <c r="CP8" s="644"/>
      <c r="CQ8" s="645"/>
      <c r="CR8" s="628">
        <v>1426298</v>
      </c>
      <c r="CS8" s="629"/>
      <c r="CT8" s="629"/>
      <c r="CU8" s="629"/>
      <c r="CV8" s="629"/>
      <c r="CW8" s="629"/>
      <c r="CX8" s="629"/>
      <c r="CY8" s="630"/>
      <c r="CZ8" s="631">
        <v>37.1</v>
      </c>
      <c r="DA8" s="631"/>
      <c r="DB8" s="631"/>
      <c r="DC8" s="631"/>
      <c r="DD8" s="637">
        <v>196517</v>
      </c>
      <c r="DE8" s="629"/>
      <c r="DF8" s="629"/>
      <c r="DG8" s="629"/>
      <c r="DH8" s="629"/>
      <c r="DI8" s="629"/>
      <c r="DJ8" s="629"/>
      <c r="DK8" s="629"/>
      <c r="DL8" s="629"/>
      <c r="DM8" s="629"/>
      <c r="DN8" s="629"/>
      <c r="DO8" s="629"/>
      <c r="DP8" s="630"/>
      <c r="DQ8" s="637">
        <v>720701</v>
      </c>
      <c r="DR8" s="629"/>
      <c r="DS8" s="629"/>
      <c r="DT8" s="629"/>
      <c r="DU8" s="629"/>
      <c r="DV8" s="629"/>
      <c r="DW8" s="629"/>
      <c r="DX8" s="629"/>
      <c r="DY8" s="629"/>
      <c r="DZ8" s="629"/>
      <c r="EA8" s="629"/>
      <c r="EB8" s="629"/>
      <c r="EC8" s="638"/>
    </row>
    <row r="9" spans="2:143" ht="11.25" customHeight="1" x14ac:dyDescent="0.2">
      <c r="B9" s="625" t="s">
        <v>244</v>
      </c>
      <c r="C9" s="626"/>
      <c r="D9" s="626"/>
      <c r="E9" s="626"/>
      <c r="F9" s="626"/>
      <c r="G9" s="626"/>
      <c r="H9" s="626"/>
      <c r="I9" s="626"/>
      <c r="J9" s="626"/>
      <c r="K9" s="626"/>
      <c r="L9" s="626"/>
      <c r="M9" s="626"/>
      <c r="N9" s="626"/>
      <c r="O9" s="626"/>
      <c r="P9" s="626"/>
      <c r="Q9" s="627"/>
      <c r="R9" s="628">
        <v>7211</v>
      </c>
      <c r="S9" s="629"/>
      <c r="T9" s="629"/>
      <c r="U9" s="629"/>
      <c r="V9" s="629"/>
      <c r="W9" s="629"/>
      <c r="X9" s="629"/>
      <c r="Y9" s="630"/>
      <c r="Z9" s="631">
        <v>0.2</v>
      </c>
      <c r="AA9" s="631"/>
      <c r="AB9" s="631"/>
      <c r="AC9" s="631"/>
      <c r="AD9" s="632">
        <v>7211</v>
      </c>
      <c r="AE9" s="632"/>
      <c r="AF9" s="632"/>
      <c r="AG9" s="632"/>
      <c r="AH9" s="632"/>
      <c r="AI9" s="632"/>
      <c r="AJ9" s="632"/>
      <c r="AK9" s="632"/>
      <c r="AL9" s="633">
        <v>0.3</v>
      </c>
      <c r="AM9" s="634"/>
      <c r="AN9" s="634"/>
      <c r="AO9" s="635"/>
      <c r="AP9" s="625" t="s">
        <v>245</v>
      </c>
      <c r="AQ9" s="626"/>
      <c r="AR9" s="626"/>
      <c r="AS9" s="626"/>
      <c r="AT9" s="626"/>
      <c r="AU9" s="626"/>
      <c r="AV9" s="626"/>
      <c r="AW9" s="626"/>
      <c r="AX9" s="626"/>
      <c r="AY9" s="626"/>
      <c r="AZ9" s="626"/>
      <c r="BA9" s="626"/>
      <c r="BB9" s="626"/>
      <c r="BC9" s="626"/>
      <c r="BD9" s="626"/>
      <c r="BE9" s="626"/>
      <c r="BF9" s="627"/>
      <c r="BG9" s="628">
        <v>375100</v>
      </c>
      <c r="BH9" s="629"/>
      <c r="BI9" s="629"/>
      <c r="BJ9" s="629"/>
      <c r="BK9" s="629"/>
      <c r="BL9" s="629"/>
      <c r="BM9" s="629"/>
      <c r="BN9" s="630"/>
      <c r="BO9" s="631">
        <v>35.6</v>
      </c>
      <c r="BP9" s="631"/>
      <c r="BQ9" s="631"/>
      <c r="BR9" s="631"/>
      <c r="BS9" s="632" t="s">
        <v>129</v>
      </c>
      <c r="BT9" s="632"/>
      <c r="BU9" s="632"/>
      <c r="BV9" s="632"/>
      <c r="BW9" s="632"/>
      <c r="BX9" s="632"/>
      <c r="BY9" s="632"/>
      <c r="BZ9" s="632"/>
      <c r="CA9" s="632"/>
      <c r="CB9" s="636"/>
      <c r="CD9" s="643" t="s">
        <v>246</v>
      </c>
      <c r="CE9" s="644"/>
      <c r="CF9" s="644"/>
      <c r="CG9" s="644"/>
      <c r="CH9" s="644"/>
      <c r="CI9" s="644"/>
      <c r="CJ9" s="644"/>
      <c r="CK9" s="644"/>
      <c r="CL9" s="644"/>
      <c r="CM9" s="644"/>
      <c r="CN9" s="644"/>
      <c r="CO9" s="644"/>
      <c r="CP9" s="644"/>
      <c r="CQ9" s="645"/>
      <c r="CR9" s="628">
        <v>253226</v>
      </c>
      <c r="CS9" s="629"/>
      <c r="CT9" s="629"/>
      <c r="CU9" s="629"/>
      <c r="CV9" s="629"/>
      <c r="CW9" s="629"/>
      <c r="CX9" s="629"/>
      <c r="CY9" s="630"/>
      <c r="CZ9" s="631">
        <v>6.6</v>
      </c>
      <c r="DA9" s="631"/>
      <c r="DB9" s="631"/>
      <c r="DC9" s="631"/>
      <c r="DD9" s="637">
        <v>563</v>
      </c>
      <c r="DE9" s="629"/>
      <c r="DF9" s="629"/>
      <c r="DG9" s="629"/>
      <c r="DH9" s="629"/>
      <c r="DI9" s="629"/>
      <c r="DJ9" s="629"/>
      <c r="DK9" s="629"/>
      <c r="DL9" s="629"/>
      <c r="DM9" s="629"/>
      <c r="DN9" s="629"/>
      <c r="DO9" s="629"/>
      <c r="DP9" s="630"/>
      <c r="DQ9" s="637">
        <v>175016</v>
      </c>
      <c r="DR9" s="629"/>
      <c r="DS9" s="629"/>
      <c r="DT9" s="629"/>
      <c r="DU9" s="629"/>
      <c r="DV9" s="629"/>
      <c r="DW9" s="629"/>
      <c r="DX9" s="629"/>
      <c r="DY9" s="629"/>
      <c r="DZ9" s="629"/>
      <c r="EA9" s="629"/>
      <c r="EB9" s="629"/>
      <c r="EC9" s="638"/>
    </row>
    <row r="10" spans="2:143" ht="11.25" customHeight="1" x14ac:dyDescent="0.2">
      <c r="B10" s="625" t="s">
        <v>247</v>
      </c>
      <c r="C10" s="626"/>
      <c r="D10" s="626"/>
      <c r="E10" s="626"/>
      <c r="F10" s="626"/>
      <c r="G10" s="626"/>
      <c r="H10" s="626"/>
      <c r="I10" s="626"/>
      <c r="J10" s="626"/>
      <c r="K10" s="626"/>
      <c r="L10" s="626"/>
      <c r="M10" s="626"/>
      <c r="N10" s="626"/>
      <c r="O10" s="626"/>
      <c r="P10" s="626"/>
      <c r="Q10" s="627"/>
      <c r="R10" s="628" t="s">
        <v>129</v>
      </c>
      <c r="S10" s="629"/>
      <c r="T10" s="629"/>
      <c r="U10" s="629"/>
      <c r="V10" s="629"/>
      <c r="W10" s="629"/>
      <c r="X10" s="629"/>
      <c r="Y10" s="630"/>
      <c r="Z10" s="631" t="s">
        <v>129</v>
      </c>
      <c r="AA10" s="631"/>
      <c r="AB10" s="631"/>
      <c r="AC10" s="631"/>
      <c r="AD10" s="632" t="s">
        <v>129</v>
      </c>
      <c r="AE10" s="632"/>
      <c r="AF10" s="632"/>
      <c r="AG10" s="632"/>
      <c r="AH10" s="632"/>
      <c r="AI10" s="632"/>
      <c r="AJ10" s="632"/>
      <c r="AK10" s="632"/>
      <c r="AL10" s="633" t="s">
        <v>129</v>
      </c>
      <c r="AM10" s="634"/>
      <c r="AN10" s="634"/>
      <c r="AO10" s="635"/>
      <c r="AP10" s="625" t="s">
        <v>248</v>
      </c>
      <c r="AQ10" s="626"/>
      <c r="AR10" s="626"/>
      <c r="AS10" s="626"/>
      <c r="AT10" s="626"/>
      <c r="AU10" s="626"/>
      <c r="AV10" s="626"/>
      <c r="AW10" s="626"/>
      <c r="AX10" s="626"/>
      <c r="AY10" s="626"/>
      <c r="AZ10" s="626"/>
      <c r="BA10" s="626"/>
      <c r="BB10" s="626"/>
      <c r="BC10" s="626"/>
      <c r="BD10" s="626"/>
      <c r="BE10" s="626"/>
      <c r="BF10" s="627"/>
      <c r="BG10" s="628">
        <v>19153</v>
      </c>
      <c r="BH10" s="629"/>
      <c r="BI10" s="629"/>
      <c r="BJ10" s="629"/>
      <c r="BK10" s="629"/>
      <c r="BL10" s="629"/>
      <c r="BM10" s="629"/>
      <c r="BN10" s="630"/>
      <c r="BO10" s="631">
        <v>1.8</v>
      </c>
      <c r="BP10" s="631"/>
      <c r="BQ10" s="631"/>
      <c r="BR10" s="631"/>
      <c r="BS10" s="632" t="s">
        <v>176</v>
      </c>
      <c r="BT10" s="632"/>
      <c r="BU10" s="632"/>
      <c r="BV10" s="632"/>
      <c r="BW10" s="632"/>
      <c r="BX10" s="632"/>
      <c r="BY10" s="632"/>
      <c r="BZ10" s="632"/>
      <c r="CA10" s="632"/>
      <c r="CB10" s="636"/>
      <c r="CD10" s="643" t="s">
        <v>249</v>
      </c>
      <c r="CE10" s="644"/>
      <c r="CF10" s="644"/>
      <c r="CG10" s="644"/>
      <c r="CH10" s="644"/>
      <c r="CI10" s="644"/>
      <c r="CJ10" s="644"/>
      <c r="CK10" s="644"/>
      <c r="CL10" s="644"/>
      <c r="CM10" s="644"/>
      <c r="CN10" s="644"/>
      <c r="CO10" s="644"/>
      <c r="CP10" s="644"/>
      <c r="CQ10" s="645"/>
      <c r="CR10" s="628">
        <v>1000</v>
      </c>
      <c r="CS10" s="629"/>
      <c r="CT10" s="629"/>
      <c r="CU10" s="629"/>
      <c r="CV10" s="629"/>
      <c r="CW10" s="629"/>
      <c r="CX10" s="629"/>
      <c r="CY10" s="630"/>
      <c r="CZ10" s="631">
        <v>0</v>
      </c>
      <c r="DA10" s="631"/>
      <c r="DB10" s="631"/>
      <c r="DC10" s="631"/>
      <c r="DD10" s="637" t="s">
        <v>176</v>
      </c>
      <c r="DE10" s="629"/>
      <c r="DF10" s="629"/>
      <c r="DG10" s="629"/>
      <c r="DH10" s="629"/>
      <c r="DI10" s="629"/>
      <c r="DJ10" s="629"/>
      <c r="DK10" s="629"/>
      <c r="DL10" s="629"/>
      <c r="DM10" s="629"/>
      <c r="DN10" s="629"/>
      <c r="DO10" s="629"/>
      <c r="DP10" s="630"/>
      <c r="DQ10" s="637" t="s">
        <v>129</v>
      </c>
      <c r="DR10" s="629"/>
      <c r="DS10" s="629"/>
      <c r="DT10" s="629"/>
      <c r="DU10" s="629"/>
      <c r="DV10" s="629"/>
      <c r="DW10" s="629"/>
      <c r="DX10" s="629"/>
      <c r="DY10" s="629"/>
      <c r="DZ10" s="629"/>
      <c r="EA10" s="629"/>
      <c r="EB10" s="629"/>
      <c r="EC10" s="638"/>
    </row>
    <row r="11" spans="2:143" ht="11.25" customHeight="1" x14ac:dyDescent="0.2">
      <c r="B11" s="625" t="s">
        <v>250</v>
      </c>
      <c r="C11" s="626"/>
      <c r="D11" s="626"/>
      <c r="E11" s="626"/>
      <c r="F11" s="626"/>
      <c r="G11" s="626"/>
      <c r="H11" s="626"/>
      <c r="I11" s="626"/>
      <c r="J11" s="626"/>
      <c r="K11" s="626"/>
      <c r="L11" s="626"/>
      <c r="M11" s="626"/>
      <c r="N11" s="626"/>
      <c r="O11" s="626"/>
      <c r="P11" s="626"/>
      <c r="Q11" s="627"/>
      <c r="R11" s="628">
        <v>198458</v>
      </c>
      <c r="S11" s="629"/>
      <c r="T11" s="629"/>
      <c r="U11" s="629"/>
      <c r="V11" s="629"/>
      <c r="W11" s="629"/>
      <c r="X11" s="629"/>
      <c r="Y11" s="630"/>
      <c r="Z11" s="633">
        <v>4.9000000000000004</v>
      </c>
      <c r="AA11" s="634"/>
      <c r="AB11" s="634"/>
      <c r="AC11" s="646"/>
      <c r="AD11" s="637">
        <v>198458</v>
      </c>
      <c r="AE11" s="629"/>
      <c r="AF11" s="629"/>
      <c r="AG11" s="629"/>
      <c r="AH11" s="629"/>
      <c r="AI11" s="629"/>
      <c r="AJ11" s="629"/>
      <c r="AK11" s="630"/>
      <c r="AL11" s="633">
        <v>8.1999999999999993</v>
      </c>
      <c r="AM11" s="634"/>
      <c r="AN11" s="634"/>
      <c r="AO11" s="635"/>
      <c r="AP11" s="625" t="s">
        <v>251</v>
      </c>
      <c r="AQ11" s="626"/>
      <c r="AR11" s="626"/>
      <c r="AS11" s="626"/>
      <c r="AT11" s="626"/>
      <c r="AU11" s="626"/>
      <c r="AV11" s="626"/>
      <c r="AW11" s="626"/>
      <c r="AX11" s="626"/>
      <c r="AY11" s="626"/>
      <c r="AZ11" s="626"/>
      <c r="BA11" s="626"/>
      <c r="BB11" s="626"/>
      <c r="BC11" s="626"/>
      <c r="BD11" s="626"/>
      <c r="BE11" s="626"/>
      <c r="BF11" s="627"/>
      <c r="BG11" s="628">
        <v>36402</v>
      </c>
      <c r="BH11" s="629"/>
      <c r="BI11" s="629"/>
      <c r="BJ11" s="629"/>
      <c r="BK11" s="629"/>
      <c r="BL11" s="629"/>
      <c r="BM11" s="629"/>
      <c r="BN11" s="630"/>
      <c r="BO11" s="631">
        <v>3.5</v>
      </c>
      <c r="BP11" s="631"/>
      <c r="BQ11" s="631"/>
      <c r="BR11" s="631"/>
      <c r="BS11" s="632" t="s">
        <v>129</v>
      </c>
      <c r="BT11" s="632"/>
      <c r="BU11" s="632"/>
      <c r="BV11" s="632"/>
      <c r="BW11" s="632"/>
      <c r="BX11" s="632"/>
      <c r="BY11" s="632"/>
      <c r="BZ11" s="632"/>
      <c r="CA11" s="632"/>
      <c r="CB11" s="636"/>
      <c r="CD11" s="643" t="s">
        <v>252</v>
      </c>
      <c r="CE11" s="644"/>
      <c r="CF11" s="644"/>
      <c r="CG11" s="644"/>
      <c r="CH11" s="644"/>
      <c r="CI11" s="644"/>
      <c r="CJ11" s="644"/>
      <c r="CK11" s="644"/>
      <c r="CL11" s="644"/>
      <c r="CM11" s="644"/>
      <c r="CN11" s="644"/>
      <c r="CO11" s="644"/>
      <c r="CP11" s="644"/>
      <c r="CQ11" s="645"/>
      <c r="CR11" s="628">
        <v>64013</v>
      </c>
      <c r="CS11" s="629"/>
      <c r="CT11" s="629"/>
      <c r="CU11" s="629"/>
      <c r="CV11" s="629"/>
      <c r="CW11" s="629"/>
      <c r="CX11" s="629"/>
      <c r="CY11" s="630"/>
      <c r="CZ11" s="631">
        <v>1.7</v>
      </c>
      <c r="DA11" s="631"/>
      <c r="DB11" s="631"/>
      <c r="DC11" s="631"/>
      <c r="DD11" s="637">
        <v>20891</v>
      </c>
      <c r="DE11" s="629"/>
      <c r="DF11" s="629"/>
      <c r="DG11" s="629"/>
      <c r="DH11" s="629"/>
      <c r="DI11" s="629"/>
      <c r="DJ11" s="629"/>
      <c r="DK11" s="629"/>
      <c r="DL11" s="629"/>
      <c r="DM11" s="629"/>
      <c r="DN11" s="629"/>
      <c r="DO11" s="629"/>
      <c r="DP11" s="630"/>
      <c r="DQ11" s="637">
        <v>48393</v>
      </c>
      <c r="DR11" s="629"/>
      <c r="DS11" s="629"/>
      <c r="DT11" s="629"/>
      <c r="DU11" s="629"/>
      <c r="DV11" s="629"/>
      <c r="DW11" s="629"/>
      <c r="DX11" s="629"/>
      <c r="DY11" s="629"/>
      <c r="DZ11" s="629"/>
      <c r="EA11" s="629"/>
      <c r="EB11" s="629"/>
      <c r="EC11" s="638"/>
    </row>
    <row r="12" spans="2:143" ht="11.25" customHeight="1" x14ac:dyDescent="0.2">
      <c r="B12" s="625" t="s">
        <v>253</v>
      </c>
      <c r="C12" s="626"/>
      <c r="D12" s="626"/>
      <c r="E12" s="626"/>
      <c r="F12" s="626"/>
      <c r="G12" s="626"/>
      <c r="H12" s="626"/>
      <c r="I12" s="626"/>
      <c r="J12" s="626"/>
      <c r="K12" s="626"/>
      <c r="L12" s="626"/>
      <c r="M12" s="626"/>
      <c r="N12" s="626"/>
      <c r="O12" s="626"/>
      <c r="P12" s="626"/>
      <c r="Q12" s="627"/>
      <c r="R12" s="628" t="s">
        <v>236</v>
      </c>
      <c r="S12" s="629"/>
      <c r="T12" s="629"/>
      <c r="U12" s="629"/>
      <c r="V12" s="629"/>
      <c r="W12" s="629"/>
      <c r="X12" s="629"/>
      <c r="Y12" s="630"/>
      <c r="Z12" s="631" t="s">
        <v>129</v>
      </c>
      <c r="AA12" s="631"/>
      <c r="AB12" s="631"/>
      <c r="AC12" s="631"/>
      <c r="AD12" s="632" t="s">
        <v>236</v>
      </c>
      <c r="AE12" s="632"/>
      <c r="AF12" s="632"/>
      <c r="AG12" s="632"/>
      <c r="AH12" s="632"/>
      <c r="AI12" s="632"/>
      <c r="AJ12" s="632"/>
      <c r="AK12" s="632"/>
      <c r="AL12" s="633" t="s">
        <v>176</v>
      </c>
      <c r="AM12" s="634"/>
      <c r="AN12" s="634"/>
      <c r="AO12" s="635"/>
      <c r="AP12" s="625" t="s">
        <v>254</v>
      </c>
      <c r="AQ12" s="626"/>
      <c r="AR12" s="626"/>
      <c r="AS12" s="626"/>
      <c r="AT12" s="626"/>
      <c r="AU12" s="626"/>
      <c r="AV12" s="626"/>
      <c r="AW12" s="626"/>
      <c r="AX12" s="626"/>
      <c r="AY12" s="626"/>
      <c r="AZ12" s="626"/>
      <c r="BA12" s="626"/>
      <c r="BB12" s="626"/>
      <c r="BC12" s="626"/>
      <c r="BD12" s="626"/>
      <c r="BE12" s="626"/>
      <c r="BF12" s="627"/>
      <c r="BG12" s="628">
        <v>543961</v>
      </c>
      <c r="BH12" s="629"/>
      <c r="BI12" s="629"/>
      <c r="BJ12" s="629"/>
      <c r="BK12" s="629"/>
      <c r="BL12" s="629"/>
      <c r="BM12" s="629"/>
      <c r="BN12" s="630"/>
      <c r="BO12" s="631">
        <v>51.7</v>
      </c>
      <c r="BP12" s="631"/>
      <c r="BQ12" s="631"/>
      <c r="BR12" s="631"/>
      <c r="BS12" s="632" t="s">
        <v>129</v>
      </c>
      <c r="BT12" s="632"/>
      <c r="BU12" s="632"/>
      <c r="BV12" s="632"/>
      <c r="BW12" s="632"/>
      <c r="BX12" s="632"/>
      <c r="BY12" s="632"/>
      <c r="BZ12" s="632"/>
      <c r="CA12" s="632"/>
      <c r="CB12" s="636"/>
      <c r="CD12" s="643" t="s">
        <v>255</v>
      </c>
      <c r="CE12" s="644"/>
      <c r="CF12" s="644"/>
      <c r="CG12" s="644"/>
      <c r="CH12" s="644"/>
      <c r="CI12" s="644"/>
      <c r="CJ12" s="644"/>
      <c r="CK12" s="644"/>
      <c r="CL12" s="644"/>
      <c r="CM12" s="644"/>
      <c r="CN12" s="644"/>
      <c r="CO12" s="644"/>
      <c r="CP12" s="644"/>
      <c r="CQ12" s="645"/>
      <c r="CR12" s="628">
        <v>13263</v>
      </c>
      <c r="CS12" s="629"/>
      <c r="CT12" s="629"/>
      <c r="CU12" s="629"/>
      <c r="CV12" s="629"/>
      <c r="CW12" s="629"/>
      <c r="CX12" s="629"/>
      <c r="CY12" s="630"/>
      <c r="CZ12" s="631">
        <v>0.3</v>
      </c>
      <c r="DA12" s="631"/>
      <c r="DB12" s="631"/>
      <c r="DC12" s="631"/>
      <c r="DD12" s="637" t="s">
        <v>236</v>
      </c>
      <c r="DE12" s="629"/>
      <c r="DF12" s="629"/>
      <c r="DG12" s="629"/>
      <c r="DH12" s="629"/>
      <c r="DI12" s="629"/>
      <c r="DJ12" s="629"/>
      <c r="DK12" s="629"/>
      <c r="DL12" s="629"/>
      <c r="DM12" s="629"/>
      <c r="DN12" s="629"/>
      <c r="DO12" s="629"/>
      <c r="DP12" s="630"/>
      <c r="DQ12" s="637">
        <v>10470</v>
      </c>
      <c r="DR12" s="629"/>
      <c r="DS12" s="629"/>
      <c r="DT12" s="629"/>
      <c r="DU12" s="629"/>
      <c r="DV12" s="629"/>
      <c r="DW12" s="629"/>
      <c r="DX12" s="629"/>
      <c r="DY12" s="629"/>
      <c r="DZ12" s="629"/>
      <c r="EA12" s="629"/>
      <c r="EB12" s="629"/>
      <c r="EC12" s="638"/>
    </row>
    <row r="13" spans="2:143" ht="11.25" customHeight="1" x14ac:dyDescent="0.2">
      <c r="B13" s="625" t="s">
        <v>256</v>
      </c>
      <c r="C13" s="626"/>
      <c r="D13" s="626"/>
      <c r="E13" s="626"/>
      <c r="F13" s="626"/>
      <c r="G13" s="626"/>
      <c r="H13" s="626"/>
      <c r="I13" s="626"/>
      <c r="J13" s="626"/>
      <c r="K13" s="626"/>
      <c r="L13" s="626"/>
      <c r="M13" s="626"/>
      <c r="N13" s="626"/>
      <c r="O13" s="626"/>
      <c r="P13" s="626"/>
      <c r="Q13" s="627"/>
      <c r="R13" s="628" t="s">
        <v>236</v>
      </c>
      <c r="S13" s="629"/>
      <c r="T13" s="629"/>
      <c r="U13" s="629"/>
      <c r="V13" s="629"/>
      <c r="W13" s="629"/>
      <c r="X13" s="629"/>
      <c r="Y13" s="630"/>
      <c r="Z13" s="631" t="s">
        <v>176</v>
      </c>
      <c r="AA13" s="631"/>
      <c r="AB13" s="631"/>
      <c r="AC13" s="631"/>
      <c r="AD13" s="632" t="s">
        <v>129</v>
      </c>
      <c r="AE13" s="632"/>
      <c r="AF13" s="632"/>
      <c r="AG13" s="632"/>
      <c r="AH13" s="632"/>
      <c r="AI13" s="632"/>
      <c r="AJ13" s="632"/>
      <c r="AK13" s="632"/>
      <c r="AL13" s="633" t="s">
        <v>129</v>
      </c>
      <c r="AM13" s="634"/>
      <c r="AN13" s="634"/>
      <c r="AO13" s="635"/>
      <c r="AP13" s="625" t="s">
        <v>257</v>
      </c>
      <c r="AQ13" s="626"/>
      <c r="AR13" s="626"/>
      <c r="AS13" s="626"/>
      <c r="AT13" s="626"/>
      <c r="AU13" s="626"/>
      <c r="AV13" s="626"/>
      <c r="AW13" s="626"/>
      <c r="AX13" s="626"/>
      <c r="AY13" s="626"/>
      <c r="AZ13" s="626"/>
      <c r="BA13" s="626"/>
      <c r="BB13" s="626"/>
      <c r="BC13" s="626"/>
      <c r="BD13" s="626"/>
      <c r="BE13" s="626"/>
      <c r="BF13" s="627"/>
      <c r="BG13" s="628">
        <v>543961</v>
      </c>
      <c r="BH13" s="629"/>
      <c r="BI13" s="629"/>
      <c r="BJ13" s="629"/>
      <c r="BK13" s="629"/>
      <c r="BL13" s="629"/>
      <c r="BM13" s="629"/>
      <c r="BN13" s="630"/>
      <c r="BO13" s="631">
        <v>51.7</v>
      </c>
      <c r="BP13" s="631"/>
      <c r="BQ13" s="631"/>
      <c r="BR13" s="631"/>
      <c r="BS13" s="632" t="s">
        <v>236</v>
      </c>
      <c r="BT13" s="632"/>
      <c r="BU13" s="632"/>
      <c r="BV13" s="632"/>
      <c r="BW13" s="632"/>
      <c r="BX13" s="632"/>
      <c r="BY13" s="632"/>
      <c r="BZ13" s="632"/>
      <c r="CA13" s="632"/>
      <c r="CB13" s="636"/>
      <c r="CD13" s="643" t="s">
        <v>258</v>
      </c>
      <c r="CE13" s="644"/>
      <c r="CF13" s="644"/>
      <c r="CG13" s="644"/>
      <c r="CH13" s="644"/>
      <c r="CI13" s="644"/>
      <c r="CJ13" s="644"/>
      <c r="CK13" s="644"/>
      <c r="CL13" s="644"/>
      <c r="CM13" s="644"/>
      <c r="CN13" s="644"/>
      <c r="CO13" s="644"/>
      <c r="CP13" s="644"/>
      <c r="CQ13" s="645"/>
      <c r="CR13" s="628">
        <v>320804</v>
      </c>
      <c r="CS13" s="629"/>
      <c r="CT13" s="629"/>
      <c r="CU13" s="629"/>
      <c r="CV13" s="629"/>
      <c r="CW13" s="629"/>
      <c r="CX13" s="629"/>
      <c r="CY13" s="630"/>
      <c r="CZ13" s="631">
        <v>8.3000000000000007</v>
      </c>
      <c r="DA13" s="631"/>
      <c r="DB13" s="631"/>
      <c r="DC13" s="631"/>
      <c r="DD13" s="637">
        <v>142767</v>
      </c>
      <c r="DE13" s="629"/>
      <c r="DF13" s="629"/>
      <c r="DG13" s="629"/>
      <c r="DH13" s="629"/>
      <c r="DI13" s="629"/>
      <c r="DJ13" s="629"/>
      <c r="DK13" s="629"/>
      <c r="DL13" s="629"/>
      <c r="DM13" s="629"/>
      <c r="DN13" s="629"/>
      <c r="DO13" s="629"/>
      <c r="DP13" s="630"/>
      <c r="DQ13" s="637">
        <v>178802</v>
      </c>
      <c r="DR13" s="629"/>
      <c r="DS13" s="629"/>
      <c r="DT13" s="629"/>
      <c r="DU13" s="629"/>
      <c r="DV13" s="629"/>
      <c r="DW13" s="629"/>
      <c r="DX13" s="629"/>
      <c r="DY13" s="629"/>
      <c r="DZ13" s="629"/>
      <c r="EA13" s="629"/>
      <c r="EB13" s="629"/>
      <c r="EC13" s="638"/>
    </row>
    <row r="14" spans="2:143" ht="11.25" customHeight="1" x14ac:dyDescent="0.2">
      <c r="B14" s="625" t="s">
        <v>259</v>
      </c>
      <c r="C14" s="626"/>
      <c r="D14" s="626"/>
      <c r="E14" s="626"/>
      <c r="F14" s="626"/>
      <c r="G14" s="626"/>
      <c r="H14" s="626"/>
      <c r="I14" s="626"/>
      <c r="J14" s="626"/>
      <c r="K14" s="626"/>
      <c r="L14" s="626"/>
      <c r="M14" s="626"/>
      <c r="N14" s="626"/>
      <c r="O14" s="626"/>
      <c r="P14" s="626"/>
      <c r="Q14" s="627"/>
      <c r="R14" s="628" t="s">
        <v>129</v>
      </c>
      <c r="S14" s="629"/>
      <c r="T14" s="629"/>
      <c r="U14" s="629"/>
      <c r="V14" s="629"/>
      <c r="W14" s="629"/>
      <c r="X14" s="629"/>
      <c r="Y14" s="630"/>
      <c r="Z14" s="631" t="s">
        <v>236</v>
      </c>
      <c r="AA14" s="631"/>
      <c r="AB14" s="631"/>
      <c r="AC14" s="631"/>
      <c r="AD14" s="632" t="s">
        <v>129</v>
      </c>
      <c r="AE14" s="632"/>
      <c r="AF14" s="632"/>
      <c r="AG14" s="632"/>
      <c r="AH14" s="632"/>
      <c r="AI14" s="632"/>
      <c r="AJ14" s="632"/>
      <c r="AK14" s="632"/>
      <c r="AL14" s="633" t="s">
        <v>129</v>
      </c>
      <c r="AM14" s="634"/>
      <c r="AN14" s="634"/>
      <c r="AO14" s="635"/>
      <c r="AP14" s="625" t="s">
        <v>260</v>
      </c>
      <c r="AQ14" s="626"/>
      <c r="AR14" s="626"/>
      <c r="AS14" s="626"/>
      <c r="AT14" s="626"/>
      <c r="AU14" s="626"/>
      <c r="AV14" s="626"/>
      <c r="AW14" s="626"/>
      <c r="AX14" s="626"/>
      <c r="AY14" s="626"/>
      <c r="AZ14" s="626"/>
      <c r="BA14" s="626"/>
      <c r="BB14" s="626"/>
      <c r="BC14" s="626"/>
      <c r="BD14" s="626"/>
      <c r="BE14" s="626"/>
      <c r="BF14" s="627"/>
      <c r="BG14" s="628">
        <v>28723</v>
      </c>
      <c r="BH14" s="629"/>
      <c r="BI14" s="629"/>
      <c r="BJ14" s="629"/>
      <c r="BK14" s="629"/>
      <c r="BL14" s="629"/>
      <c r="BM14" s="629"/>
      <c r="BN14" s="630"/>
      <c r="BO14" s="631">
        <v>2.7</v>
      </c>
      <c r="BP14" s="631"/>
      <c r="BQ14" s="631"/>
      <c r="BR14" s="631"/>
      <c r="BS14" s="632" t="s">
        <v>176</v>
      </c>
      <c r="BT14" s="632"/>
      <c r="BU14" s="632"/>
      <c r="BV14" s="632"/>
      <c r="BW14" s="632"/>
      <c r="BX14" s="632"/>
      <c r="BY14" s="632"/>
      <c r="BZ14" s="632"/>
      <c r="CA14" s="632"/>
      <c r="CB14" s="636"/>
      <c r="CD14" s="643" t="s">
        <v>261</v>
      </c>
      <c r="CE14" s="644"/>
      <c r="CF14" s="644"/>
      <c r="CG14" s="644"/>
      <c r="CH14" s="644"/>
      <c r="CI14" s="644"/>
      <c r="CJ14" s="644"/>
      <c r="CK14" s="644"/>
      <c r="CL14" s="644"/>
      <c r="CM14" s="644"/>
      <c r="CN14" s="644"/>
      <c r="CO14" s="644"/>
      <c r="CP14" s="644"/>
      <c r="CQ14" s="645"/>
      <c r="CR14" s="628">
        <v>143470</v>
      </c>
      <c r="CS14" s="629"/>
      <c r="CT14" s="629"/>
      <c r="CU14" s="629"/>
      <c r="CV14" s="629"/>
      <c r="CW14" s="629"/>
      <c r="CX14" s="629"/>
      <c r="CY14" s="630"/>
      <c r="CZ14" s="631">
        <v>3.7</v>
      </c>
      <c r="DA14" s="631"/>
      <c r="DB14" s="631"/>
      <c r="DC14" s="631"/>
      <c r="DD14" s="637">
        <v>4319</v>
      </c>
      <c r="DE14" s="629"/>
      <c r="DF14" s="629"/>
      <c r="DG14" s="629"/>
      <c r="DH14" s="629"/>
      <c r="DI14" s="629"/>
      <c r="DJ14" s="629"/>
      <c r="DK14" s="629"/>
      <c r="DL14" s="629"/>
      <c r="DM14" s="629"/>
      <c r="DN14" s="629"/>
      <c r="DO14" s="629"/>
      <c r="DP14" s="630"/>
      <c r="DQ14" s="637">
        <v>142099</v>
      </c>
      <c r="DR14" s="629"/>
      <c r="DS14" s="629"/>
      <c r="DT14" s="629"/>
      <c r="DU14" s="629"/>
      <c r="DV14" s="629"/>
      <c r="DW14" s="629"/>
      <c r="DX14" s="629"/>
      <c r="DY14" s="629"/>
      <c r="DZ14" s="629"/>
      <c r="EA14" s="629"/>
      <c r="EB14" s="629"/>
      <c r="EC14" s="638"/>
    </row>
    <row r="15" spans="2:143" ht="11.25" customHeight="1" x14ac:dyDescent="0.2">
      <c r="B15" s="625" t="s">
        <v>262</v>
      </c>
      <c r="C15" s="626"/>
      <c r="D15" s="626"/>
      <c r="E15" s="626"/>
      <c r="F15" s="626"/>
      <c r="G15" s="626"/>
      <c r="H15" s="626"/>
      <c r="I15" s="626"/>
      <c r="J15" s="626"/>
      <c r="K15" s="626"/>
      <c r="L15" s="626"/>
      <c r="M15" s="626"/>
      <c r="N15" s="626"/>
      <c r="O15" s="626"/>
      <c r="P15" s="626"/>
      <c r="Q15" s="627"/>
      <c r="R15" s="628" t="s">
        <v>176</v>
      </c>
      <c r="S15" s="629"/>
      <c r="T15" s="629"/>
      <c r="U15" s="629"/>
      <c r="V15" s="629"/>
      <c r="W15" s="629"/>
      <c r="X15" s="629"/>
      <c r="Y15" s="630"/>
      <c r="Z15" s="631" t="s">
        <v>236</v>
      </c>
      <c r="AA15" s="631"/>
      <c r="AB15" s="631"/>
      <c r="AC15" s="631"/>
      <c r="AD15" s="632" t="s">
        <v>236</v>
      </c>
      <c r="AE15" s="632"/>
      <c r="AF15" s="632"/>
      <c r="AG15" s="632"/>
      <c r="AH15" s="632"/>
      <c r="AI15" s="632"/>
      <c r="AJ15" s="632"/>
      <c r="AK15" s="632"/>
      <c r="AL15" s="633" t="s">
        <v>236</v>
      </c>
      <c r="AM15" s="634"/>
      <c r="AN15" s="634"/>
      <c r="AO15" s="635"/>
      <c r="AP15" s="625" t="s">
        <v>263</v>
      </c>
      <c r="AQ15" s="626"/>
      <c r="AR15" s="626"/>
      <c r="AS15" s="626"/>
      <c r="AT15" s="626"/>
      <c r="AU15" s="626"/>
      <c r="AV15" s="626"/>
      <c r="AW15" s="626"/>
      <c r="AX15" s="626"/>
      <c r="AY15" s="626"/>
      <c r="AZ15" s="626"/>
      <c r="BA15" s="626"/>
      <c r="BB15" s="626"/>
      <c r="BC15" s="626"/>
      <c r="BD15" s="626"/>
      <c r="BE15" s="626"/>
      <c r="BF15" s="627"/>
      <c r="BG15" s="628">
        <v>34377</v>
      </c>
      <c r="BH15" s="629"/>
      <c r="BI15" s="629"/>
      <c r="BJ15" s="629"/>
      <c r="BK15" s="629"/>
      <c r="BL15" s="629"/>
      <c r="BM15" s="629"/>
      <c r="BN15" s="630"/>
      <c r="BO15" s="631">
        <v>3.3</v>
      </c>
      <c r="BP15" s="631"/>
      <c r="BQ15" s="631"/>
      <c r="BR15" s="631"/>
      <c r="BS15" s="632" t="s">
        <v>236</v>
      </c>
      <c r="BT15" s="632"/>
      <c r="BU15" s="632"/>
      <c r="BV15" s="632"/>
      <c r="BW15" s="632"/>
      <c r="BX15" s="632"/>
      <c r="BY15" s="632"/>
      <c r="BZ15" s="632"/>
      <c r="CA15" s="632"/>
      <c r="CB15" s="636"/>
      <c r="CD15" s="643" t="s">
        <v>264</v>
      </c>
      <c r="CE15" s="644"/>
      <c r="CF15" s="644"/>
      <c r="CG15" s="644"/>
      <c r="CH15" s="644"/>
      <c r="CI15" s="644"/>
      <c r="CJ15" s="644"/>
      <c r="CK15" s="644"/>
      <c r="CL15" s="644"/>
      <c r="CM15" s="644"/>
      <c r="CN15" s="644"/>
      <c r="CO15" s="644"/>
      <c r="CP15" s="644"/>
      <c r="CQ15" s="645"/>
      <c r="CR15" s="628">
        <v>481777</v>
      </c>
      <c r="CS15" s="629"/>
      <c r="CT15" s="629"/>
      <c r="CU15" s="629"/>
      <c r="CV15" s="629"/>
      <c r="CW15" s="629"/>
      <c r="CX15" s="629"/>
      <c r="CY15" s="630"/>
      <c r="CZ15" s="631">
        <v>12.5</v>
      </c>
      <c r="DA15" s="631"/>
      <c r="DB15" s="631"/>
      <c r="DC15" s="631"/>
      <c r="DD15" s="637">
        <v>14269</v>
      </c>
      <c r="DE15" s="629"/>
      <c r="DF15" s="629"/>
      <c r="DG15" s="629"/>
      <c r="DH15" s="629"/>
      <c r="DI15" s="629"/>
      <c r="DJ15" s="629"/>
      <c r="DK15" s="629"/>
      <c r="DL15" s="629"/>
      <c r="DM15" s="629"/>
      <c r="DN15" s="629"/>
      <c r="DO15" s="629"/>
      <c r="DP15" s="630"/>
      <c r="DQ15" s="637">
        <v>419476</v>
      </c>
      <c r="DR15" s="629"/>
      <c r="DS15" s="629"/>
      <c r="DT15" s="629"/>
      <c r="DU15" s="629"/>
      <c r="DV15" s="629"/>
      <c r="DW15" s="629"/>
      <c r="DX15" s="629"/>
      <c r="DY15" s="629"/>
      <c r="DZ15" s="629"/>
      <c r="EA15" s="629"/>
      <c r="EB15" s="629"/>
      <c r="EC15" s="638"/>
    </row>
    <row r="16" spans="2:143" ht="11.25" customHeight="1" x14ac:dyDescent="0.2">
      <c r="B16" s="625" t="s">
        <v>265</v>
      </c>
      <c r="C16" s="626"/>
      <c r="D16" s="626"/>
      <c r="E16" s="626"/>
      <c r="F16" s="626"/>
      <c r="G16" s="626"/>
      <c r="H16" s="626"/>
      <c r="I16" s="626"/>
      <c r="J16" s="626"/>
      <c r="K16" s="626"/>
      <c r="L16" s="626"/>
      <c r="M16" s="626"/>
      <c r="N16" s="626"/>
      <c r="O16" s="626"/>
      <c r="P16" s="626"/>
      <c r="Q16" s="627"/>
      <c r="R16" s="628">
        <v>4195</v>
      </c>
      <c r="S16" s="629"/>
      <c r="T16" s="629"/>
      <c r="U16" s="629"/>
      <c r="V16" s="629"/>
      <c r="W16" s="629"/>
      <c r="X16" s="629"/>
      <c r="Y16" s="630"/>
      <c r="Z16" s="631">
        <v>0.1</v>
      </c>
      <c r="AA16" s="631"/>
      <c r="AB16" s="631"/>
      <c r="AC16" s="631"/>
      <c r="AD16" s="632">
        <v>4195</v>
      </c>
      <c r="AE16" s="632"/>
      <c r="AF16" s="632"/>
      <c r="AG16" s="632"/>
      <c r="AH16" s="632"/>
      <c r="AI16" s="632"/>
      <c r="AJ16" s="632"/>
      <c r="AK16" s="632"/>
      <c r="AL16" s="633">
        <v>0.2</v>
      </c>
      <c r="AM16" s="634"/>
      <c r="AN16" s="634"/>
      <c r="AO16" s="635"/>
      <c r="AP16" s="625" t="s">
        <v>266</v>
      </c>
      <c r="AQ16" s="626"/>
      <c r="AR16" s="626"/>
      <c r="AS16" s="626"/>
      <c r="AT16" s="626"/>
      <c r="AU16" s="626"/>
      <c r="AV16" s="626"/>
      <c r="AW16" s="626"/>
      <c r="AX16" s="626"/>
      <c r="AY16" s="626"/>
      <c r="AZ16" s="626"/>
      <c r="BA16" s="626"/>
      <c r="BB16" s="626"/>
      <c r="BC16" s="626"/>
      <c r="BD16" s="626"/>
      <c r="BE16" s="626"/>
      <c r="BF16" s="627"/>
      <c r="BG16" s="628" t="s">
        <v>236</v>
      </c>
      <c r="BH16" s="629"/>
      <c r="BI16" s="629"/>
      <c r="BJ16" s="629"/>
      <c r="BK16" s="629"/>
      <c r="BL16" s="629"/>
      <c r="BM16" s="629"/>
      <c r="BN16" s="630"/>
      <c r="BO16" s="631" t="s">
        <v>236</v>
      </c>
      <c r="BP16" s="631"/>
      <c r="BQ16" s="631"/>
      <c r="BR16" s="631"/>
      <c r="BS16" s="632" t="s">
        <v>236</v>
      </c>
      <c r="BT16" s="632"/>
      <c r="BU16" s="632"/>
      <c r="BV16" s="632"/>
      <c r="BW16" s="632"/>
      <c r="BX16" s="632"/>
      <c r="BY16" s="632"/>
      <c r="BZ16" s="632"/>
      <c r="CA16" s="632"/>
      <c r="CB16" s="636"/>
      <c r="CD16" s="643" t="s">
        <v>267</v>
      </c>
      <c r="CE16" s="644"/>
      <c r="CF16" s="644"/>
      <c r="CG16" s="644"/>
      <c r="CH16" s="644"/>
      <c r="CI16" s="644"/>
      <c r="CJ16" s="644"/>
      <c r="CK16" s="644"/>
      <c r="CL16" s="644"/>
      <c r="CM16" s="644"/>
      <c r="CN16" s="644"/>
      <c r="CO16" s="644"/>
      <c r="CP16" s="644"/>
      <c r="CQ16" s="645"/>
      <c r="CR16" s="628" t="s">
        <v>129</v>
      </c>
      <c r="CS16" s="629"/>
      <c r="CT16" s="629"/>
      <c r="CU16" s="629"/>
      <c r="CV16" s="629"/>
      <c r="CW16" s="629"/>
      <c r="CX16" s="629"/>
      <c r="CY16" s="630"/>
      <c r="CZ16" s="631" t="s">
        <v>129</v>
      </c>
      <c r="DA16" s="631"/>
      <c r="DB16" s="631"/>
      <c r="DC16" s="631"/>
      <c r="DD16" s="637" t="s">
        <v>129</v>
      </c>
      <c r="DE16" s="629"/>
      <c r="DF16" s="629"/>
      <c r="DG16" s="629"/>
      <c r="DH16" s="629"/>
      <c r="DI16" s="629"/>
      <c r="DJ16" s="629"/>
      <c r="DK16" s="629"/>
      <c r="DL16" s="629"/>
      <c r="DM16" s="629"/>
      <c r="DN16" s="629"/>
      <c r="DO16" s="629"/>
      <c r="DP16" s="630"/>
      <c r="DQ16" s="637" t="s">
        <v>236</v>
      </c>
      <c r="DR16" s="629"/>
      <c r="DS16" s="629"/>
      <c r="DT16" s="629"/>
      <c r="DU16" s="629"/>
      <c r="DV16" s="629"/>
      <c r="DW16" s="629"/>
      <c r="DX16" s="629"/>
      <c r="DY16" s="629"/>
      <c r="DZ16" s="629"/>
      <c r="EA16" s="629"/>
      <c r="EB16" s="629"/>
      <c r="EC16" s="638"/>
    </row>
    <row r="17" spans="2:133" ht="11.25" customHeight="1" x14ac:dyDescent="0.2">
      <c r="B17" s="625" t="s">
        <v>268</v>
      </c>
      <c r="C17" s="626"/>
      <c r="D17" s="626"/>
      <c r="E17" s="626"/>
      <c r="F17" s="626"/>
      <c r="G17" s="626"/>
      <c r="H17" s="626"/>
      <c r="I17" s="626"/>
      <c r="J17" s="626"/>
      <c r="K17" s="626"/>
      <c r="L17" s="626"/>
      <c r="M17" s="626"/>
      <c r="N17" s="626"/>
      <c r="O17" s="626"/>
      <c r="P17" s="626"/>
      <c r="Q17" s="627"/>
      <c r="R17" s="628">
        <v>16975</v>
      </c>
      <c r="S17" s="629"/>
      <c r="T17" s="629"/>
      <c r="U17" s="629"/>
      <c r="V17" s="629"/>
      <c r="W17" s="629"/>
      <c r="X17" s="629"/>
      <c r="Y17" s="630"/>
      <c r="Z17" s="631">
        <v>0.4</v>
      </c>
      <c r="AA17" s="631"/>
      <c r="AB17" s="631"/>
      <c r="AC17" s="631"/>
      <c r="AD17" s="632">
        <v>16975</v>
      </c>
      <c r="AE17" s="632"/>
      <c r="AF17" s="632"/>
      <c r="AG17" s="632"/>
      <c r="AH17" s="632"/>
      <c r="AI17" s="632"/>
      <c r="AJ17" s="632"/>
      <c r="AK17" s="632"/>
      <c r="AL17" s="633">
        <v>0.7</v>
      </c>
      <c r="AM17" s="634"/>
      <c r="AN17" s="634"/>
      <c r="AO17" s="635"/>
      <c r="AP17" s="625" t="s">
        <v>269</v>
      </c>
      <c r="AQ17" s="626"/>
      <c r="AR17" s="626"/>
      <c r="AS17" s="626"/>
      <c r="AT17" s="626"/>
      <c r="AU17" s="626"/>
      <c r="AV17" s="626"/>
      <c r="AW17" s="626"/>
      <c r="AX17" s="626"/>
      <c r="AY17" s="626"/>
      <c r="AZ17" s="626"/>
      <c r="BA17" s="626"/>
      <c r="BB17" s="626"/>
      <c r="BC17" s="626"/>
      <c r="BD17" s="626"/>
      <c r="BE17" s="626"/>
      <c r="BF17" s="627"/>
      <c r="BG17" s="628" t="s">
        <v>129</v>
      </c>
      <c r="BH17" s="629"/>
      <c r="BI17" s="629"/>
      <c r="BJ17" s="629"/>
      <c r="BK17" s="629"/>
      <c r="BL17" s="629"/>
      <c r="BM17" s="629"/>
      <c r="BN17" s="630"/>
      <c r="BO17" s="631" t="s">
        <v>129</v>
      </c>
      <c r="BP17" s="631"/>
      <c r="BQ17" s="631"/>
      <c r="BR17" s="631"/>
      <c r="BS17" s="632" t="s">
        <v>129</v>
      </c>
      <c r="BT17" s="632"/>
      <c r="BU17" s="632"/>
      <c r="BV17" s="632"/>
      <c r="BW17" s="632"/>
      <c r="BX17" s="632"/>
      <c r="BY17" s="632"/>
      <c r="BZ17" s="632"/>
      <c r="CA17" s="632"/>
      <c r="CB17" s="636"/>
      <c r="CD17" s="643" t="s">
        <v>270</v>
      </c>
      <c r="CE17" s="644"/>
      <c r="CF17" s="644"/>
      <c r="CG17" s="644"/>
      <c r="CH17" s="644"/>
      <c r="CI17" s="644"/>
      <c r="CJ17" s="644"/>
      <c r="CK17" s="644"/>
      <c r="CL17" s="644"/>
      <c r="CM17" s="644"/>
      <c r="CN17" s="644"/>
      <c r="CO17" s="644"/>
      <c r="CP17" s="644"/>
      <c r="CQ17" s="645"/>
      <c r="CR17" s="628">
        <v>256632</v>
      </c>
      <c r="CS17" s="629"/>
      <c r="CT17" s="629"/>
      <c r="CU17" s="629"/>
      <c r="CV17" s="629"/>
      <c r="CW17" s="629"/>
      <c r="CX17" s="629"/>
      <c r="CY17" s="630"/>
      <c r="CZ17" s="631">
        <v>6.7</v>
      </c>
      <c r="DA17" s="631"/>
      <c r="DB17" s="631"/>
      <c r="DC17" s="631"/>
      <c r="DD17" s="637" t="s">
        <v>236</v>
      </c>
      <c r="DE17" s="629"/>
      <c r="DF17" s="629"/>
      <c r="DG17" s="629"/>
      <c r="DH17" s="629"/>
      <c r="DI17" s="629"/>
      <c r="DJ17" s="629"/>
      <c r="DK17" s="629"/>
      <c r="DL17" s="629"/>
      <c r="DM17" s="629"/>
      <c r="DN17" s="629"/>
      <c r="DO17" s="629"/>
      <c r="DP17" s="630"/>
      <c r="DQ17" s="637">
        <v>256632</v>
      </c>
      <c r="DR17" s="629"/>
      <c r="DS17" s="629"/>
      <c r="DT17" s="629"/>
      <c r="DU17" s="629"/>
      <c r="DV17" s="629"/>
      <c r="DW17" s="629"/>
      <c r="DX17" s="629"/>
      <c r="DY17" s="629"/>
      <c r="DZ17" s="629"/>
      <c r="EA17" s="629"/>
      <c r="EB17" s="629"/>
      <c r="EC17" s="638"/>
    </row>
    <row r="18" spans="2:133" ht="11.25" customHeight="1" x14ac:dyDescent="0.2">
      <c r="B18" s="625" t="s">
        <v>271</v>
      </c>
      <c r="C18" s="626"/>
      <c r="D18" s="626"/>
      <c r="E18" s="626"/>
      <c r="F18" s="626"/>
      <c r="G18" s="626"/>
      <c r="H18" s="626"/>
      <c r="I18" s="626"/>
      <c r="J18" s="626"/>
      <c r="K18" s="626"/>
      <c r="L18" s="626"/>
      <c r="M18" s="626"/>
      <c r="N18" s="626"/>
      <c r="O18" s="626"/>
      <c r="P18" s="626"/>
      <c r="Q18" s="627"/>
      <c r="R18" s="628">
        <v>44689</v>
      </c>
      <c r="S18" s="629"/>
      <c r="T18" s="629"/>
      <c r="U18" s="629"/>
      <c r="V18" s="629"/>
      <c r="W18" s="629"/>
      <c r="X18" s="629"/>
      <c r="Y18" s="630"/>
      <c r="Z18" s="631">
        <v>1.1000000000000001</v>
      </c>
      <c r="AA18" s="631"/>
      <c r="AB18" s="631"/>
      <c r="AC18" s="631"/>
      <c r="AD18" s="632">
        <v>44689</v>
      </c>
      <c r="AE18" s="632"/>
      <c r="AF18" s="632"/>
      <c r="AG18" s="632"/>
      <c r="AH18" s="632"/>
      <c r="AI18" s="632"/>
      <c r="AJ18" s="632"/>
      <c r="AK18" s="632"/>
      <c r="AL18" s="633">
        <v>1.9</v>
      </c>
      <c r="AM18" s="634"/>
      <c r="AN18" s="634"/>
      <c r="AO18" s="635"/>
      <c r="AP18" s="625" t="s">
        <v>272</v>
      </c>
      <c r="AQ18" s="626"/>
      <c r="AR18" s="626"/>
      <c r="AS18" s="626"/>
      <c r="AT18" s="626"/>
      <c r="AU18" s="626"/>
      <c r="AV18" s="626"/>
      <c r="AW18" s="626"/>
      <c r="AX18" s="626"/>
      <c r="AY18" s="626"/>
      <c r="AZ18" s="626"/>
      <c r="BA18" s="626"/>
      <c r="BB18" s="626"/>
      <c r="BC18" s="626"/>
      <c r="BD18" s="626"/>
      <c r="BE18" s="626"/>
      <c r="BF18" s="627"/>
      <c r="BG18" s="628" t="s">
        <v>236</v>
      </c>
      <c r="BH18" s="629"/>
      <c r="BI18" s="629"/>
      <c r="BJ18" s="629"/>
      <c r="BK18" s="629"/>
      <c r="BL18" s="629"/>
      <c r="BM18" s="629"/>
      <c r="BN18" s="630"/>
      <c r="BO18" s="631" t="s">
        <v>129</v>
      </c>
      <c r="BP18" s="631"/>
      <c r="BQ18" s="631"/>
      <c r="BR18" s="631"/>
      <c r="BS18" s="632" t="s">
        <v>129</v>
      </c>
      <c r="BT18" s="632"/>
      <c r="BU18" s="632"/>
      <c r="BV18" s="632"/>
      <c r="BW18" s="632"/>
      <c r="BX18" s="632"/>
      <c r="BY18" s="632"/>
      <c r="BZ18" s="632"/>
      <c r="CA18" s="632"/>
      <c r="CB18" s="636"/>
      <c r="CD18" s="643" t="s">
        <v>273</v>
      </c>
      <c r="CE18" s="644"/>
      <c r="CF18" s="644"/>
      <c r="CG18" s="644"/>
      <c r="CH18" s="644"/>
      <c r="CI18" s="644"/>
      <c r="CJ18" s="644"/>
      <c r="CK18" s="644"/>
      <c r="CL18" s="644"/>
      <c r="CM18" s="644"/>
      <c r="CN18" s="644"/>
      <c r="CO18" s="644"/>
      <c r="CP18" s="644"/>
      <c r="CQ18" s="645"/>
      <c r="CR18" s="628" t="s">
        <v>236</v>
      </c>
      <c r="CS18" s="629"/>
      <c r="CT18" s="629"/>
      <c r="CU18" s="629"/>
      <c r="CV18" s="629"/>
      <c r="CW18" s="629"/>
      <c r="CX18" s="629"/>
      <c r="CY18" s="630"/>
      <c r="CZ18" s="631" t="s">
        <v>129</v>
      </c>
      <c r="DA18" s="631"/>
      <c r="DB18" s="631"/>
      <c r="DC18" s="631"/>
      <c r="DD18" s="637" t="s">
        <v>129</v>
      </c>
      <c r="DE18" s="629"/>
      <c r="DF18" s="629"/>
      <c r="DG18" s="629"/>
      <c r="DH18" s="629"/>
      <c r="DI18" s="629"/>
      <c r="DJ18" s="629"/>
      <c r="DK18" s="629"/>
      <c r="DL18" s="629"/>
      <c r="DM18" s="629"/>
      <c r="DN18" s="629"/>
      <c r="DO18" s="629"/>
      <c r="DP18" s="630"/>
      <c r="DQ18" s="637" t="s">
        <v>236</v>
      </c>
      <c r="DR18" s="629"/>
      <c r="DS18" s="629"/>
      <c r="DT18" s="629"/>
      <c r="DU18" s="629"/>
      <c r="DV18" s="629"/>
      <c r="DW18" s="629"/>
      <c r="DX18" s="629"/>
      <c r="DY18" s="629"/>
      <c r="DZ18" s="629"/>
      <c r="EA18" s="629"/>
      <c r="EB18" s="629"/>
      <c r="EC18" s="638"/>
    </row>
    <row r="19" spans="2:133" ht="11.25" customHeight="1" x14ac:dyDescent="0.2">
      <c r="B19" s="625" t="s">
        <v>274</v>
      </c>
      <c r="C19" s="626"/>
      <c r="D19" s="626"/>
      <c r="E19" s="626"/>
      <c r="F19" s="626"/>
      <c r="G19" s="626"/>
      <c r="H19" s="626"/>
      <c r="I19" s="626"/>
      <c r="J19" s="626"/>
      <c r="K19" s="626"/>
      <c r="L19" s="626"/>
      <c r="M19" s="626"/>
      <c r="N19" s="626"/>
      <c r="O19" s="626"/>
      <c r="P19" s="626"/>
      <c r="Q19" s="627"/>
      <c r="R19" s="628">
        <v>11518</v>
      </c>
      <c r="S19" s="629"/>
      <c r="T19" s="629"/>
      <c r="U19" s="629"/>
      <c r="V19" s="629"/>
      <c r="W19" s="629"/>
      <c r="X19" s="629"/>
      <c r="Y19" s="630"/>
      <c r="Z19" s="631">
        <v>0.3</v>
      </c>
      <c r="AA19" s="631"/>
      <c r="AB19" s="631"/>
      <c r="AC19" s="631"/>
      <c r="AD19" s="632">
        <v>11518</v>
      </c>
      <c r="AE19" s="632"/>
      <c r="AF19" s="632"/>
      <c r="AG19" s="632"/>
      <c r="AH19" s="632"/>
      <c r="AI19" s="632"/>
      <c r="AJ19" s="632"/>
      <c r="AK19" s="632"/>
      <c r="AL19" s="633">
        <v>0.5</v>
      </c>
      <c r="AM19" s="634"/>
      <c r="AN19" s="634"/>
      <c r="AO19" s="635"/>
      <c r="AP19" s="625" t="s">
        <v>275</v>
      </c>
      <c r="AQ19" s="626"/>
      <c r="AR19" s="626"/>
      <c r="AS19" s="626"/>
      <c r="AT19" s="626"/>
      <c r="AU19" s="626"/>
      <c r="AV19" s="626"/>
      <c r="AW19" s="626"/>
      <c r="AX19" s="626"/>
      <c r="AY19" s="626"/>
      <c r="AZ19" s="626"/>
      <c r="BA19" s="626"/>
      <c r="BB19" s="626"/>
      <c r="BC19" s="626"/>
      <c r="BD19" s="626"/>
      <c r="BE19" s="626"/>
      <c r="BF19" s="627"/>
      <c r="BG19" s="628" t="s">
        <v>176</v>
      </c>
      <c r="BH19" s="629"/>
      <c r="BI19" s="629"/>
      <c r="BJ19" s="629"/>
      <c r="BK19" s="629"/>
      <c r="BL19" s="629"/>
      <c r="BM19" s="629"/>
      <c r="BN19" s="630"/>
      <c r="BO19" s="631" t="s">
        <v>129</v>
      </c>
      <c r="BP19" s="631"/>
      <c r="BQ19" s="631"/>
      <c r="BR19" s="631"/>
      <c r="BS19" s="632" t="s">
        <v>176</v>
      </c>
      <c r="BT19" s="632"/>
      <c r="BU19" s="632"/>
      <c r="BV19" s="632"/>
      <c r="BW19" s="632"/>
      <c r="BX19" s="632"/>
      <c r="BY19" s="632"/>
      <c r="BZ19" s="632"/>
      <c r="CA19" s="632"/>
      <c r="CB19" s="636"/>
      <c r="CD19" s="643" t="s">
        <v>276</v>
      </c>
      <c r="CE19" s="644"/>
      <c r="CF19" s="644"/>
      <c r="CG19" s="644"/>
      <c r="CH19" s="644"/>
      <c r="CI19" s="644"/>
      <c r="CJ19" s="644"/>
      <c r="CK19" s="644"/>
      <c r="CL19" s="644"/>
      <c r="CM19" s="644"/>
      <c r="CN19" s="644"/>
      <c r="CO19" s="644"/>
      <c r="CP19" s="644"/>
      <c r="CQ19" s="645"/>
      <c r="CR19" s="628" t="s">
        <v>176</v>
      </c>
      <c r="CS19" s="629"/>
      <c r="CT19" s="629"/>
      <c r="CU19" s="629"/>
      <c r="CV19" s="629"/>
      <c r="CW19" s="629"/>
      <c r="CX19" s="629"/>
      <c r="CY19" s="630"/>
      <c r="CZ19" s="631" t="s">
        <v>176</v>
      </c>
      <c r="DA19" s="631"/>
      <c r="DB19" s="631"/>
      <c r="DC19" s="631"/>
      <c r="DD19" s="637" t="s">
        <v>129</v>
      </c>
      <c r="DE19" s="629"/>
      <c r="DF19" s="629"/>
      <c r="DG19" s="629"/>
      <c r="DH19" s="629"/>
      <c r="DI19" s="629"/>
      <c r="DJ19" s="629"/>
      <c r="DK19" s="629"/>
      <c r="DL19" s="629"/>
      <c r="DM19" s="629"/>
      <c r="DN19" s="629"/>
      <c r="DO19" s="629"/>
      <c r="DP19" s="630"/>
      <c r="DQ19" s="637" t="s">
        <v>176</v>
      </c>
      <c r="DR19" s="629"/>
      <c r="DS19" s="629"/>
      <c r="DT19" s="629"/>
      <c r="DU19" s="629"/>
      <c r="DV19" s="629"/>
      <c r="DW19" s="629"/>
      <c r="DX19" s="629"/>
      <c r="DY19" s="629"/>
      <c r="DZ19" s="629"/>
      <c r="EA19" s="629"/>
      <c r="EB19" s="629"/>
      <c r="EC19" s="638"/>
    </row>
    <row r="20" spans="2:133" ht="11.25" customHeight="1" x14ac:dyDescent="0.2">
      <c r="B20" s="625" t="s">
        <v>277</v>
      </c>
      <c r="C20" s="626"/>
      <c r="D20" s="626"/>
      <c r="E20" s="626"/>
      <c r="F20" s="626"/>
      <c r="G20" s="626"/>
      <c r="H20" s="626"/>
      <c r="I20" s="626"/>
      <c r="J20" s="626"/>
      <c r="K20" s="626"/>
      <c r="L20" s="626"/>
      <c r="M20" s="626"/>
      <c r="N20" s="626"/>
      <c r="O20" s="626"/>
      <c r="P20" s="626"/>
      <c r="Q20" s="627"/>
      <c r="R20" s="628">
        <v>1312</v>
      </c>
      <c r="S20" s="629"/>
      <c r="T20" s="629"/>
      <c r="U20" s="629"/>
      <c r="V20" s="629"/>
      <c r="W20" s="629"/>
      <c r="X20" s="629"/>
      <c r="Y20" s="630"/>
      <c r="Z20" s="631">
        <v>0</v>
      </c>
      <c r="AA20" s="631"/>
      <c r="AB20" s="631"/>
      <c r="AC20" s="631"/>
      <c r="AD20" s="632">
        <v>1312</v>
      </c>
      <c r="AE20" s="632"/>
      <c r="AF20" s="632"/>
      <c r="AG20" s="632"/>
      <c r="AH20" s="632"/>
      <c r="AI20" s="632"/>
      <c r="AJ20" s="632"/>
      <c r="AK20" s="632"/>
      <c r="AL20" s="633">
        <v>0.1</v>
      </c>
      <c r="AM20" s="634"/>
      <c r="AN20" s="634"/>
      <c r="AO20" s="635"/>
      <c r="AP20" s="625" t="s">
        <v>278</v>
      </c>
      <c r="AQ20" s="626"/>
      <c r="AR20" s="626"/>
      <c r="AS20" s="626"/>
      <c r="AT20" s="626"/>
      <c r="AU20" s="626"/>
      <c r="AV20" s="626"/>
      <c r="AW20" s="626"/>
      <c r="AX20" s="626"/>
      <c r="AY20" s="626"/>
      <c r="AZ20" s="626"/>
      <c r="BA20" s="626"/>
      <c r="BB20" s="626"/>
      <c r="BC20" s="626"/>
      <c r="BD20" s="626"/>
      <c r="BE20" s="626"/>
      <c r="BF20" s="627"/>
      <c r="BG20" s="628" t="s">
        <v>129</v>
      </c>
      <c r="BH20" s="629"/>
      <c r="BI20" s="629"/>
      <c r="BJ20" s="629"/>
      <c r="BK20" s="629"/>
      <c r="BL20" s="629"/>
      <c r="BM20" s="629"/>
      <c r="BN20" s="630"/>
      <c r="BO20" s="631" t="s">
        <v>176</v>
      </c>
      <c r="BP20" s="631"/>
      <c r="BQ20" s="631"/>
      <c r="BR20" s="631"/>
      <c r="BS20" s="632" t="s">
        <v>176</v>
      </c>
      <c r="BT20" s="632"/>
      <c r="BU20" s="632"/>
      <c r="BV20" s="632"/>
      <c r="BW20" s="632"/>
      <c r="BX20" s="632"/>
      <c r="BY20" s="632"/>
      <c r="BZ20" s="632"/>
      <c r="CA20" s="632"/>
      <c r="CB20" s="636"/>
      <c r="CD20" s="643" t="s">
        <v>279</v>
      </c>
      <c r="CE20" s="644"/>
      <c r="CF20" s="644"/>
      <c r="CG20" s="644"/>
      <c r="CH20" s="644"/>
      <c r="CI20" s="644"/>
      <c r="CJ20" s="644"/>
      <c r="CK20" s="644"/>
      <c r="CL20" s="644"/>
      <c r="CM20" s="644"/>
      <c r="CN20" s="644"/>
      <c r="CO20" s="644"/>
      <c r="CP20" s="644"/>
      <c r="CQ20" s="645"/>
      <c r="CR20" s="628">
        <v>3847271</v>
      </c>
      <c r="CS20" s="629"/>
      <c r="CT20" s="629"/>
      <c r="CU20" s="629"/>
      <c r="CV20" s="629"/>
      <c r="CW20" s="629"/>
      <c r="CX20" s="629"/>
      <c r="CY20" s="630"/>
      <c r="CZ20" s="631">
        <v>100</v>
      </c>
      <c r="DA20" s="631"/>
      <c r="DB20" s="631"/>
      <c r="DC20" s="631"/>
      <c r="DD20" s="637">
        <v>415343</v>
      </c>
      <c r="DE20" s="629"/>
      <c r="DF20" s="629"/>
      <c r="DG20" s="629"/>
      <c r="DH20" s="629"/>
      <c r="DI20" s="629"/>
      <c r="DJ20" s="629"/>
      <c r="DK20" s="629"/>
      <c r="DL20" s="629"/>
      <c r="DM20" s="629"/>
      <c r="DN20" s="629"/>
      <c r="DO20" s="629"/>
      <c r="DP20" s="630"/>
      <c r="DQ20" s="637">
        <v>2765131</v>
      </c>
      <c r="DR20" s="629"/>
      <c r="DS20" s="629"/>
      <c r="DT20" s="629"/>
      <c r="DU20" s="629"/>
      <c r="DV20" s="629"/>
      <c r="DW20" s="629"/>
      <c r="DX20" s="629"/>
      <c r="DY20" s="629"/>
      <c r="DZ20" s="629"/>
      <c r="EA20" s="629"/>
      <c r="EB20" s="629"/>
      <c r="EC20" s="638"/>
    </row>
    <row r="21" spans="2:133" ht="11.25" customHeight="1" x14ac:dyDescent="0.2">
      <c r="B21" s="625" t="s">
        <v>280</v>
      </c>
      <c r="C21" s="626"/>
      <c r="D21" s="626"/>
      <c r="E21" s="626"/>
      <c r="F21" s="626"/>
      <c r="G21" s="626"/>
      <c r="H21" s="626"/>
      <c r="I21" s="626"/>
      <c r="J21" s="626"/>
      <c r="K21" s="626"/>
      <c r="L21" s="626"/>
      <c r="M21" s="626"/>
      <c r="N21" s="626"/>
      <c r="O21" s="626"/>
      <c r="P21" s="626"/>
      <c r="Q21" s="627"/>
      <c r="R21" s="628">
        <v>638</v>
      </c>
      <c r="S21" s="629"/>
      <c r="T21" s="629"/>
      <c r="U21" s="629"/>
      <c r="V21" s="629"/>
      <c r="W21" s="629"/>
      <c r="X21" s="629"/>
      <c r="Y21" s="630"/>
      <c r="Z21" s="631">
        <v>0</v>
      </c>
      <c r="AA21" s="631"/>
      <c r="AB21" s="631"/>
      <c r="AC21" s="631"/>
      <c r="AD21" s="632">
        <v>638</v>
      </c>
      <c r="AE21" s="632"/>
      <c r="AF21" s="632"/>
      <c r="AG21" s="632"/>
      <c r="AH21" s="632"/>
      <c r="AI21" s="632"/>
      <c r="AJ21" s="632"/>
      <c r="AK21" s="632"/>
      <c r="AL21" s="633">
        <v>0</v>
      </c>
      <c r="AM21" s="634"/>
      <c r="AN21" s="634"/>
      <c r="AO21" s="635"/>
      <c r="AP21" s="647" t="s">
        <v>281</v>
      </c>
      <c r="AQ21" s="648"/>
      <c r="AR21" s="648"/>
      <c r="AS21" s="648"/>
      <c r="AT21" s="648"/>
      <c r="AU21" s="648"/>
      <c r="AV21" s="648"/>
      <c r="AW21" s="648"/>
      <c r="AX21" s="648"/>
      <c r="AY21" s="648"/>
      <c r="AZ21" s="648"/>
      <c r="BA21" s="648"/>
      <c r="BB21" s="648"/>
      <c r="BC21" s="648"/>
      <c r="BD21" s="648"/>
      <c r="BE21" s="648"/>
      <c r="BF21" s="649"/>
      <c r="BG21" s="628" t="s">
        <v>236</v>
      </c>
      <c r="BH21" s="629"/>
      <c r="BI21" s="629"/>
      <c r="BJ21" s="629"/>
      <c r="BK21" s="629"/>
      <c r="BL21" s="629"/>
      <c r="BM21" s="629"/>
      <c r="BN21" s="630"/>
      <c r="BO21" s="631" t="s">
        <v>236</v>
      </c>
      <c r="BP21" s="631"/>
      <c r="BQ21" s="631"/>
      <c r="BR21" s="631"/>
      <c r="BS21" s="632" t="s">
        <v>176</v>
      </c>
      <c r="BT21" s="632"/>
      <c r="BU21" s="632"/>
      <c r="BV21" s="632"/>
      <c r="BW21" s="632"/>
      <c r="BX21" s="632"/>
      <c r="BY21" s="632"/>
      <c r="BZ21" s="632"/>
      <c r="CA21" s="632"/>
      <c r="CB21" s="636"/>
      <c r="CD21" s="653"/>
      <c r="CE21" s="654"/>
      <c r="CF21" s="654"/>
      <c r="CG21" s="654"/>
      <c r="CH21" s="654"/>
      <c r="CI21" s="654"/>
      <c r="CJ21" s="654"/>
      <c r="CK21" s="654"/>
      <c r="CL21" s="654"/>
      <c r="CM21" s="654"/>
      <c r="CN21" s="654"/>
      <c r="CO21" s="654"/>
      <c r="CP21" s="654"/>
      <c r="CQ21" s="655"/>
      <c r="CR21" s="656"/>
      <c r="CS21" s="651"/>
      <c r="CT21" s="651"/>
      <c r="CU21" s="651"/>
      <c r="CV21" s="651"/>
      <c r="CW21" s="651"/>
      <c r="CX21" s="651"/>
      <c r="CY21" s="657"/>
      <c r="CZ21" s="658"/>
      <c r="DA21" s="658"/>
      <c r="DB21" s="658"/>
      <c r="DC21" s="658"/>
      <c r="DD21" s="650"/>
      <c r="DE21" s="651"/>
      <c r="DF21" s="651"/>
      <c r="DG21" s="651"/>
      <c r="DH21" s="651"/>
      <c r="DI21" s="651"/>
      <c r="DJ21" s="651"/>
      <c r="DK21" s="651"/>
      <c r="DL21" s="651"/>
      <c r="DM21" s="651"/>
      <c r="DN21" s="651"/>
      <c r="DO21" s="651"/>
      <c r="DP21" s="657"/>
      <c r="DQ21" s="650"/>
      <c r="DR21" s="651"/>
      <c r="DS21" s="651"/>
      <c r="DT21" s="651"/>
      <c r="DU21" s="651"/>
      <c r="DV21" s="651"/>
      <c r="DW21" s="651"/>
      <c r="DX21" s="651"/>
      <c r="DY21" s="651"/>
      <c r="DZ21" s="651"/>
      <c r="EA21" s="651"/>
      <c r="EB21" s="651"/>
      <c r="EC21" s="652"/>
    </row>
    <row r="22" spans="2:133" ht="11.25" customHeight="1" x14ac:dyDescent="0.2">
      <c r="B22" s="664" t="s">
        <v>282</v>
      </c>
      <c r="C22" s="665"/>
      <c r="D22" s="665"/>
      <c r="E22" s="665"/>
      <c r="F22" s="665"/>
      <c r="G22" s="665"/>
      <c r="H22" s="665"/>
      <c r="I22" s="665"/>
      <c r="J22" s="665"/>
      <c r="K22" s="665"/>
      <c r="L22" s="665"/>
      <c r="M22" s="665"/>
      <c r="N22" s="665"/>
      <c r="O22" s="665"/>
      <c r="P22" s="665"/>
      <c r="Q22" s="666"/>
      <c r="R22" s="628">
        <v>31221</v>
      </c>
      <c r="S22" s="629"/>
      <c r="T22" s="629"/>
      <c r="U22" s="629"/>
      <c r="V22" s="629"/>
      <c r="W22" s="629"/>
      <c r="X22" s="629"/>
      <c r="Y22" s="630"/>
      <c r="Z22" s="631">
        <v>0.8</v>
      </c>
      <c r="AA22" s="631"/>
      <c r="AB22" s="631"/>
      <c r="AC22" s="631"/>
      <c r="AD22" s="632">
        <v>31221</v>
      </c>
      <c r="AE22" s="632"/>
      <c r="AF22" s="632"/>
      <c r="AG22" s="632"/>
      <c r="AH22" s="632"/>
      <c r="AI22" s="632"/>
      <c r="AJ22" s="632"/>
      <c r="AK22" s="632"/>
      <c r="AL22" s="633">
        <v>1.3</v>
      </c>
      <c r="AM22" s="634"/>
      <c r="AN22" s="634"/>
      <c r="AO22" s="635"/>
      <c r="AP22" s="647" t="s">
        <v>283</v>
      </c>
      <c r="AQ22" s="648"/>
      <c r="AR22" s="648"/>
      <c r="AS22" s="648"/>
      <c r="AT22" s="648"/>
      <c r="AU22" s="648"/>
      <c r="AV22" s="648"/>
      <c r="AW22" s="648"/>
      <c r="AX22" s="648"/>
      <c r="AY22" s="648"/>
      <c r="AZ22" s="648"/>
      <c r="BA22" s="648"/>
      <c r="BB22" s="648"/>
      <c r="BC22" s="648"/>
      <c r="BD22" s="648"/>
      <c r="BE22" s="648"/>
      <c r="BF22" s="649"/>
      <c r="BG22" s="628" t="s">
        <v>176</v>
      </c>
      <c r="BH22" s="629"/>
      <c r="BI22" s="629"/>
      <c r="BJ22" s="629"/>
      <c r="BK22" s="629"/>
      <c r="BL22" s="629"/>
      <c r="BM22" s="629"/>
      <c r="BN22" s="630"/>
      <c r="BO22" s="631" t="s">
        <v>129</v>
      </c>
      <c r="BP22" s="631"/>
      <c r="BQ22" s="631"/>
      <c r="BR22" s="631"/>
      <c r="BS22" s="632" t="s">
        <v>236</v>
      </c>
      <c r="BT22" s="632"/>
      <c r="BU22" s="632"/>
      <c r="BV22" s="632"/>
      <c r="BW22" s="632"/>
      <c r="BX22" s="632"/>
      <c r="BY22" s="632"/>
      <c r="BZ22" s="632"/>
      <c r="CA22" s="632"/>
      <c r="CB22" s="636"/>
      <c r="CD22" s="610" t="s">
        <v>284</v>
      </c>
      <c r="CE22" s="611"/>
      <c r="CF22" s="611"/>
      <c r="CG22" s="611"/>
      <c r="CH22" s="611"/>
      <c r="CI22" s="611"/>
      <c r="CJ22" s="611"/>
      <c r="CK22" s="611"/>
      <c r="CL22" s="611"/>
      <c r="CM22" s="611"/>
      <c r="CN22" s="611"/>
      <c r="CO22" s="611"/>
      <c r="CP22" s="611"/>
      <c r="CQ22" s="611"/>
      <c r="CR22" s="611"/>
      <c r="CS22" s="611"/>
      <c r="CT22" s="611"/>
      <c r="CU22" s="611"/>
      <c r="CV22" s="611"/>
      <c r="CW22" s="611"/>
      <c r="CX22" s="611"/>
      <c r="CY22" s="611"/>
      <c r="CZ22" s="611"/>
      <c r="DA22" s="611"/>
      <c r="DB22" s="611"/>
      <c r="DC22" s="611"/>
      <c r="DD22" s="611"/>
      <c r="DE22" s="611"/>
      <c r="DF22" s="611"/>
      <c r="DG22" s="611"/>
      <c r="DH22" s="611"/>
      <c r="DI22" s="611"/>
      <c r="DJ22" s="611"/>
      <c r="DK22" s="611"/>
      <c r="DL22" s="611"/>
      <c r="DM22" s="611"/>
      <c r="DN22" s="611"/>
      <c r="DO22" s="611"/>
      <c r="DP22" s="611"/>
      <c r="DQ22" s="611"/>
      <c r="DR22" s="611"/>
      <c r="DS22" s="611"/>
      <c r="DT22" s="611"/>
      <c r="DU22" s="611"/>
      <c r="DV22" s="611"/>
      <c r="DW22" s="611"/>
      <c r="DX22" s="611"/>
      <c r="DY22" s="611"/>
      <c r="DZ22" s="611"/>
      <c r="EA22" s="611"/>
      <c r="EB22" s="611"/>
      <c r="EC22" s="612"/>
    </row>
    <row r="23" spans="2:133" ht="11.25" customHeight="1" x14ac:dyDescent="0.2">
      <c r="B23" s="625" t="s">
        <v>285</v>
      </c>
      <c r="C23" s="626"/>
      <c r="D23" s="626"/>
      <c r="E23" s="626"/>
      <c r="F23" s="626"/>
      <c r="G23" s="626"/>
      <c r="H23" s="626"/>
      <c r="I23" s="626"/>
      <c r="J23" s="626"/>
      <c r="K23" s="626"/>
      <c r="L23" s="626"/>
      <c r="M23" s="626"/>
      <c r="N23" s="626"/>
      <c r="O23" s="626"/>
      <c r="P23" s="626"/>
      <c r="Q23" s="627"/>
      <c r="R23" s="628">
        <v>1104826</v>
      </c>
      <c r="S23" s="629"/>
      <c r="T23" s="629"/>
      <c r="U23" s="629"/>
      <c r="V23" s="629"/>
      <c r="W23" s="629"/>
      <c r="X23" s="629"/>
      <c r="Y23" s="630"/>
      <c r="Z23" s="631">
        <v>27.1</v>
      </c>
      <c r="AA23" s="631"/>
      <c r="AB23" s="631"/>
      <c r="AC23" s="631"/>
      <c r="AD23" s="632">
        <v>1035563</v>
      </c>
      <c r="AE23" s="632"/>
      <c r="AF23" s="632"/>
      <c r="AG23" s="632"/>
      <c r="AH23" s="632"/>
      <c r="AI23" s="632"/>
      <c r="AJ23" s="632"/>
      <c r="AK23" s="632"/>
      <c r="AL23" s="633">
        <v>43</v>
      </c>
      <c r="AM23" s="634"/>
      <c r="AN23" s="634"/>
      <c r="AO23" s="635"/>
      <c r="AP23" s="647" t="s">
        <v>286</v>
      </c>
      <c r="AQ23" s="648"/>
      <c r="AR23" s="648"/>
      <c r="AS23" s="648"/>
      <c r="AT23" s="648"/>
      <c r="AU23" s="648"/>
      <c r="AV23" s="648"/>
      <c r="AW23" s="648"/>
      <c r="AX23" s="648"/>
      <c r="AY23" s="648"/>
      <c r="AZ23" s="648"/>
      <c r="BA23" s="648"/>
      <c r="BB23" s="648"/>
      <c r="BC23" s="648"/>
      <c r="BD23" s="648"/>
      <c r="BE23" s="648"/>
      <c r="BF23" s="649"/>
      <c r="BG23" s="628" t="s">
        <v>176</v>
      </c>
      <c r="BH23" s="629"/>
      <c r="BI23" s="629"/>
      <c r="BJ23" s="629"/>
      <c r="BK23" s="629"/>
      <c r="BL23" s="629"/>
      <c r="BM23" s="629"/>
      <c r="BN23" s="630"/>
      <c r="BO23" s="631" t="s">
        <v>129</v>
      </c>
      <c r="BP23" s="631"/>
      <c r="BQ23" s="631"/>
      <c r="BR23" s="631"/>
      <c r="BS23" s="632" t="s">
        <v>129</v>
      </c>
      <c r="BT23" s="632"/>
      <c r="BU23" s="632"/>
      <c r="BV23" s="632"/>
      <c r="BW23" s="632"/>
      <c r="BX23" s="632"/>
      <c r="BY23" s="632"/>
      <c r="BZ23" s="632"/>
      <c r="CA23" s="632"/>
      <c r="CB23" s="636"/>
      <c r="CD23" s="610" t="s">
        <v>225</v>
      </c>
      <c r="CE23" s="611"/>
      <c r="CF23" s="611"/>
      <c r="CG23" s="611"/>
      <c r="CH23" s="611"/>
      <c r="CI23" s="611"/>
      <c r="CJ23" s="611"/>
      <c r="CK23" s="611"/>
      <c r="CL23" s="611"/>
      <c r="CM23" s="611"/>
      <c r="CN23" s="611"/>
      <c r="CO23" s="611"/>
      <c r="CP23" s="611"/>
      <c r="CQ23" s="612"/>
      <c r="CR23" s="610" t="s">
        <v>287</v>
      </c>
      <c r="CS23" s="611"/>
      <c r="CT23" s="611"/>
      <c r="CU23" s="611"/>
      <c r="CV23" s="611"/>
      <c r="CW23" s="611"/>
      <c r="CX23" s="611"/>
      <c r="CY23" s="612"/>
      <c r="CZ23" s="610" t="s">
        <v>288</v>
      </c>
      <c r="DA23" s="611"/>
      <c r="DB23" s="611"/>
      <c r="DC23" s="612"/>
      <c r="DD23" s="610" t="s">
        <v>289</v>
      </c>
      <c r="DE23" s="611"/>
      <c r="DF23" s="611"/>
      <c r="DG23" s="611"/>
      <c r="DH23" s="611"/>
      <c r="DI23" s="611"/>
      <c r="DJ23" s="611"/>
      <c r="DK23" s="612"/>
      <c r="DL23" s="659" t="s">
        <v>290</v>
      </c>
      <c r="DM23" s="660"/>
      <c r="DN23" s="660"/>
      <c r="DO23" s="660"/>
      <c r="DP23" s="660"/>
      <c r="DQ23" s="660"/>
      <c r="DR23" s="660"/>
      <c r="DS23" s="660"/>
      <c r="DT23" s="660"/>
      <c r="DU23" s="660"/>
      <c r="DV23" s="661"/>
      <c r="DW23" s="610" t="s">
        <v>291</v>
      </c>
      <c r="DX23" s="611"/>
      <c r="DY23" s="611"/>
      <c r="DZ23" s="611"/>
      <c r="EA23" s="611"/>
      <c r="EB23" s="611"/>
      <c r="EC23" s="612"/>
    </row>
    <row r="24" spans="2:133" ht="11.25" customHeight="1" x14ac:dyDescent="0.2">
      <c r="B24" s="625" t="s">
        <v>292</v>
      </c>
      <c r="C24" s="626"/>
      <c r="D24" s="626"/>
      <c r="E24" s="626"/>
      <c r="F24" s="626"/>
      <c r="G24" s="626"/>
      <c r="H24" s="626"/>
      <c r="I24" s="626"/>
      <c r="J24" s="626"/>
      <c r="K24" s="626"/>
      <c r="L24" s="626"/>
      <c r="M24" s="626"/>
      <c r="N24" s="626"/>
      <c r="O24" s="626"/>
      <c r="P24" s="626"/>
      <c r="Q24" s="627"/>
      <c r="R24" s="628">
        <v>1035563</v>
      </c>
      <c r="S24" s="629"/>
      <c r="T24" s="629"/>
      <c r="U24" s="629"/>
      <c r="V24" s="629"/>
      <c r="W24" s="629"/>
      <c r="X24" s="629"/>
      <c r="Y24" s="630"/>
      <c r="Z24" s="631">
        <v>25.4</v>
      </c>
      <c r="AA24" s="631"/>
      <c r="AB24" s="631"/>
      <c r="AC24" s="631"/>
      <c r="AD24" s="632">
        <v>1035563</v>
      </c>
      <c r="AE24" s="632"/>
      <c r="AF24" s="632"/>
      <c r="AG24" s="632"/>
      <c r="AH24" s="632"/>
      <c r="AI24" s="632"/>
      <c r="AJ24" s="632"/>
      <c r="AK24" s="632"/>
      <c r="AL24" s="633">
        <v>43</v>
      </c>
      <c r="AM24" s="634"/>
      <c r="AN24" s="634"/>
      <c r="AO24" s="635"/>
      <c r="AP24" s="647" t="s">
        <v>293</v>
      </c>
      <c r="AQ24" s="648"/>
      <c r="AR24" s="648"/>
      <c r="AS24" s="648"/>
      <c r="AT24" s="648"/>
      <c r="AU24" s="648"/>
      <c r="AV24" s="648"/>
      <c r="AW24" s="648"/>
      <c r="AX24" s="648"/>
      <c r="AY24" s="648"/>
      <c r="AZ24" s="648"/>
      <c r="BA24" s="648"/>
      <c r="BB24" s="648"/>
      <c r="BC24" s="648"/>
      <c r="BD24" s="648"/>
      <c r="BE24" s="648"/>
      <c r="BF24" s="649"/>
      <c r="BG24" s="628" t="s">
        <v>129</v>
      </c>
      <c r="BH24" s="629"/>
      <c r="BI24" s="629"/>
      <c r="BJ24" s="629"/>
      <c r="BK24" s="629"/>
      <c r="BL24" s="629"/>
      <c r="BM24" s="629"/>
      <c r="BN24" s="630"/>
      <c r="BO24" s="631" t="s">
        <v>129</v>
      </c>
      <c r="BP24" s="631"/>
      <c r="BQ24" s="631"/>
      <c r="BR24" s="631"/>
      <c r="BS24" s="632" t="s">
        <v>236</v>
      </c>
      <c r="BT24" s="632"/>
      <c r="BU24" s="632"/>
      <c r="BV24" s="632"/>
      <c r="BW24" s="632"/>
      <c r="BX24" s="632"/>
      <c r="BY24" s="632"/>
      <c r="BZ24" s="632"/>
      <c r="CA24" s="632"/>
      <c r="CB24" s="636"/>
      <c r="CD24" s="639" t="s">
        <v>294</v>
      </c>
      <c r="CE24" s="640"/>
      <c r="CF24" s="640"/>
      <c r="CG24" s="640"/>
      <c r="CH24" s="640"/>
      <c r="CI24" s="640"/>
      <c r="CJ24" s="640"/>
      <c r="CK24" s="640"/>
      <c r="CL24" s="640"/>
      <c r="CM24" s="640"/>
      <c r="CN24" s="640"/>
      <c r="CO24" s="640"/>
      <c r="CP24" s="640"/>
      <c r="CQ24" s="641"/>
      <c r="CR24" s="617">
        <v>1723066</v>
      </c>
      <c r="CS24" s="618"/>
      <c r="CT24" s="618"/>
      <c r="CU24" s="618"/>
      <c r="CV24" s="618"/>
      <c r="CW24" s="618"/>
      <c r="CX24" s="618"/>
      <c r="CY24" s="619"/>
      <c r="CZ24" s="622">
        <v>44.8</v>
      </c>
      <c r="DA24" s="623"/>
      <c r="DB24" s="623"/>
      <c r="DC24" s="642"/>
      <c r="DD24" s="670">
        <v>1108748</v>
      </c>
      <c r="DE24" s="618"/>
      <c r="DF24" s="618"/>
      <c r="DG24" s="618"/>
      <c r="DH24" s="618"/>
      <c r="DI24" s="618"/>
      <c r="DJ24" s="618"/>
      <c r="DK24" s="619"/>
      <c r="DL24" s="670">
        <v>1105282</v>
      </c>
      <c r="DM24" s="618"/>
      <c r="DN24" s="618"/>
      <c r="DO24" s="618"/>
      <c r="DP24" s="618"/>
      <c r="DQ24" s="618"/>
      <c r="DR24" s="618"/>
      <c r="DS24" s="618"/>
      <c r="DT24" s="618"/>
      <c r="DU24" s="618"/>
      <c r="DV24" s="619"/>
      <c r="DW24" s="622">
        <v>42.5</v>
      </c>
      <c r="DX24" s="623"/>
      <c r="DY24" s="623"/>
      <c r="DZ24" s="623"/>
      <c r="EA24" s="623"/>
      <c r="EB24" s="623"/>
      <c r="EC24" s="624"/>
    </row>
    <row r="25" spans="2:133" ht="11.25" customHeight="1" x14ac:dyDescent="0.2">
      <c r="B25" s="625" t="s">
        <v>295</v>
      </c>
      <c r="C25" s="626"/>
      <c r="D25" s="626"/>
      <c r="E25" s="626"/>
      <c r="F25" s="626"/>
      <c r="G25" s="626"/>
      <c r="H25" s="626"/>
      <c r="I25" s="626"/>
      <c r="J25" s="626"/>
      <c r="K25" s="626"/>
      <c r="L25" s="626"/>
      <c r="M25" s="626"/>
      <c r="N25" s="626"/>
      <c r="O25" s="626"/>
      <c r="P25" s="626"/>
      <c r="Q25" s="627"/>
      <c r="R25" s="628">
        <v>69263</v>
      </c>
      <c r="S25" s="629"/>
      <c r="T25" s="629"/>
      <c r="U25" s="629"/>
      <c r="V25" s="629"/>
      <c r="W25" s="629"/>
      <c r="X25" s="629"/>
      <c r="Y25" s="630"/>
      <c r="Z25" s="631">
        <v>1.7</v>
      </c>
      <c r="AA25" s="631"/>
      <c r="AB25" s="631"/>
      <c r="AC25" s="631"/>
      <c r="AD25" s="632" t="s">
        <v>236</v>
      </c>
      <c r="AE25" s="632"/>
      <c r="AF25" s="632"/>
      <c r="AG25" s="632"/>
      <c r="AH25" s="632"/>
      <c r="AI25" s="632"/>
      <c r="AJ25" s="632"/>
      <c r="AK25" s="632"/>
      <c r="AL25" s="633" t="s">
        <v>176</v>
      </c>
      <c r="AM25" s="634"/>
      <c r="AN25" s="634"/>
      <c r="AO25" s="635"/>
      <c r="AP25" s="647" t="s">
        <v>296</v>
      </c>
      <c r="AQ25" s="648"/>
      <c r="AR25" s="648"/>
      <c r="AS25" s="648"/>
      <c r="AT25" s="648"/>
      <c r="AU25" s="648"/>
      <c r="AV25" s="648"/>
      <c r="AW25" s="648"/>
      <c r="AX25" s="648"/>
      <c r="AY25" s="648"/>
      <c r="AZ25" s="648"/>
      <c r="BA25" s="648"/>
      <c r="BB25" s="648"/>
      <c r="BC25" s="648"/>
      <c r="BD25" s="648"/>
      <c r="BE25" s="648"/>
      <c r="BF25" s="649"/>
      <c r="BG25" s="628" t="s">
        <v>236</v>
      </c>
      <c r="BH25" s="629"/>
      <c r="BI25" s="629"/>
      <c r="BJ25" s="629"/>
      <c r="BK25" s="629"/>
      <c r="BL25" s="629"/>
      <c r="BM25" s="629"/>
      <c r="BN25" s="630"/>
      <c r="BO25" s="631" t="s">
        <v>129</v>
      </c>
      <c r="BP25" s="631"/>
      <c r="BQ25" s="631"/>
      <c r="BR25" s="631"/>
      <c r="BS25" s="632" t="s">
        <v>129</v>
      </c>
      <c r="BT25" s="632"/>
      <c r="BU25" s="632"/>
      <c r="BV25" s="632"/>
      <c r="BW25" s="632"/>
      <c r="BX25" s="632"/>
      <c r="BY25" s="632"/>
      <c r="BZ25" s="632"/>
      <c r="CA25" s="632"/>
      <c r="CB25" s="636"/>
      <c r="CD25" s="643" t="s">
        <v>297</v>
      </c>
      <c r="CE25" s="644"/>
      <c r="CF25" s="644"/>
      <c r="CG25" s="644"/>
      <c r="CH25" s="644"/>
      <c r="CI25" s="644"/>
      <c r="CJ25" s="644"/>
      <c r="CK25" s="644"/>
      <c r="CL25" s="644"/>
      <c r="CM25" s="644"/>
      <c r="CN25" s="644"/>
      <c r="CO25" s="644"/>
      <c r="CP25" s="644"/>
      <c r="CQ25" s="645"/>
      <c r="CR25" s="628">
        <v>710312</v>
      </c>
      <c r="CS25" s="667"/>
      <c r="CT25" s="667"/>
      <c r="CU25" s="667"/>
      <c r="CV25" s="667"/>
      <c r="CW25" s="667"/>
      <c r="CX25" s="667"/>
      <c r="CY25" s="668"/>
      <c r="CZ25" s="633">
        <v>18.5</v>
      </c>
      <c r="DA25" s="662"/>
      <c r="DB25" s="662"/>
      <c r="DC25" s="669"/>
      <c r="DD25" s="637">
        <v>654393</v>
      </c>
      <c r="DE25" s="667"/>
      <c r="DF25" s="667"/>
      <c r="DG25" s="667"/>
      <c r="DH25" s="667"/>
      <c r="DI25" s="667"/>
      <c r="DJ25" s="667"/>
      <c r="DK25" s="668"/>
      <c r="DL25" s="637">
        <v>651402</v>
      </c>
      <c r="DM25" s="667"/>
      <c r="DN25" s="667"/>
      <c r="DO25" s="667"/>
      <c r="DP25" s="667"/>
      <c r="DQ25" s="667"/>
      <c r="DR25" s="667"/>
      <c r="DS25" s="667"/>
      <c r="DT25" s="667"/>
      <c r="DU25" s="667"/>
      <c r="DV25" s="668"/>
      <c r="DW25" s="633">
        <v>25.1</v>
      </c>
      <c r="DX25" s="662"/>
      <c r="DY25" s="662"/>
      <c r="DZ25" s="662"/>
      <c r="EA25" s="662"/>
      <c r="EB25" s="662"/>
      <c r="EC25" s="663"/>
    </row>
    <row r="26" spans="2:133" ht="11.25" customHeight="1" x14ac:dyDescent="0.2">
      <c r="B26" s="625" t="s">
        <v>298</v>
      </c>
      <c r="C26" s="626"/>
      <c r="D26" s="626"/>
      <c r="E26" s="626"/>
      <c r="F26" s="626"/>
      <c r="G26" s="626"/>
      <c r="H26" s="626"/>
      <c r="I26" s="626"/>
      <c r="J26" s="626"/>
      <c r="K26" s="626"/>
      <c r="L26" s="626"/>
      <c r="M26" s="626"/>
      <c r="N26" s="626"/>
      <c r="O26" s="626"/>
      <c r="P26" s="626"/>
      <c r="Q26" s="627"/>
      <c r="R26" s="628" t="s">
        <v>236</v>
      </c>
      <c r="S26" s="629"/>
      <c r="T26" s="629"/>
      <c r="U26" s="629"/>
      <c r="V26" s="629"/>
      <c r="W26" s="629"/>
      <c r="X26" s="629"/>
      <c r="Y26" s="630"/>
      <c r="Z26" s="631" t="s">
        <v>236</v>
      </c>
      <c r="AA26" s="631"/>
      <c r="AB26" s="631"/>
      <c r="AC26" s="631"/>
      <c r="AD26" s="632" t="s">
        <v>236</v>
      </c>
      <c r="AE26" s="632"/>
      <c r="AF26" s="632"/>
      <c r="AG26" s="632"/>
      <c r="AH26" s="632"/>
      <c r="AI26" s="632"/>
      <c r="AJ26" s="632"/>
      <c r="AK26" s="632"/>
      <c r="AL26" s="633" t="s">
        <v>236</v>
      </c>
      <c r="AM26" s="634"/>
      <c r="AN26" s="634"/>
      <c r="AO26" s="635"/>
      <c r="AP26" s="647" t="s">
        <v>299</v>
      </c>
      <c r="AQ26" s="671"/>
      <c r="AR26" s="671"/>
      <c r="AS26" s="671"/>
      <c r="AT26" s="671"/>
      <c r="AU26" s="671"/>
      <c r="AV26" s="671"/>
      <c r="AW26" s="671"/>
      <c r="AX26" s="671"/>
      <c r="AY26" s="671"/>
      <c r="AZ26" s="671"/>
      <c r="BA26" s="671"/>
      <c r="BB26" s="671"/>
      <c r="BC26" s="671"/>
      <c r="BD26" s="671"/>
      <c r="BE26" s="671"/>
      <c r="BF26" s="649"/>
      <c r="BG26" s="628" t="s">
        <v>236</v>
      </c>
      <c r="BH26" s="629"/>
      <c r="BI26" s="629"/>
      <c r="BJ26" s="629"/>
      <c r="BK26" s="629"/>
      <c r="BL26" s="629"/>
      <c r="BM26" s="629"/>
      <c r="BN26" s="630"/>
      <c r="BO26" s="631" t="s">
        <v>129</v>
      </c>
      <c r="BP26" s="631"/>
      <c r="BQ26" s="631"/>
      <c r="BR26" s="631"/>
      <c r="BS26" s="632" t="s">
        <v>236</v>
      </c>
      <c r="BT26" s="632"/>
      <c r="BU26" s="632"/>
      <c r="BV26" s="632"/>
      <c r="BW26" s="632"/>
      <c r="BX26" s="632"/>
      <c r="BY26" s="632"/>
      <c r="BZ26" s="632"/>
      <c r="CA26" s="632"/>
      <c r="CB26" s="636"/>
      <c r="CD26" s="643" t="s">
        <v>300</v>
      </c>
      <c r="CE26" s="644"/>
      <c r="CF26" s="644"/>
      <c r="CG26" s="644"/>
      <c r="CH26" s="644"/>
      <c r="CI26" s="644"/>
      <c r="CJ26" s="644"/>
      <c r="CK26" s="644"/>
      <c r="CL26" s="644"/>
      <c r="CM26" s="644"/>
      <c r="CN26" s="644"/>
      <c r="CO26" s="644"/>
      <c r="CP26" s="644"/>
      <c r="CQ26" s="645"/>
      <c r="CR26" s="628">
        <v>397494</v>
      </c>
      <c r="CS26" s="629"/>
      <c r="CT26" s="629"/>
      <c r="CU26" s="629"/>
      <c r="CV26" s="629"/>
      <c r="CW26" s="629"/>
      <c r="CX26" s="629"/>
      <c r="CY26" s="630"/>
      <c r="CZ26" s="633">
        <v>10.3</v>
      </c>
      <c r="DA26" s="662"/>
      <c r="DB26" s="662"/>
      <c r="DC26" s="669"/>
      <c r="DD26" s="637">
        <v>367074</v>
      </c>
      <c r="DE26" s="629"/>
      <c r="DF26" s="629"/>
      <c r="DG26" s="629"/>
      <c r="DH26" s="629"/>
      <c r="DI26" s="629"/>
      <c r="DJ26" s="629"/>
      <c r="DK26" s="630"/>
      <c r="DL26" s="637" t="s">
        <v>129</v>
      </c>
      <c r="DM26" s="629"/>
      <c r="DN26" s="629"/>
      <c r="DO26" s="629"/>
      <c r="DP26" s="629"/>
      <c r="DQ26" s="629"/>
      <c r="DR26" s="629"/>
      <c r="DS26" s="629"/>
      <c r="DT26" s="629"/>
      <c r="DU26" s="629"/>
      <c r="DV26" s="630"/>
      <c r="DW26" s="633" t="s">
        <v>129</v>
      </c>
      <c r="DX26" s="662"/>
      <c r="DY26" s="662"/>
      <c r="DZ26" s="662"/>
      <c r="EA26" s="662"/>
      <c r="EB26" s="662"/>
      <c r="EC26" s="663"/>
    </row>
    <row r="27" spans="2:133" ht="11.25" customHeight="1" x14ac:dyDescent="0.2">
      <c r="B27" s="625" t="s">
        <v>301</v>
      </c>
      <c r="C27" s="626"/>
      <c r="D27" s="626"/>
      <c r="E27" s="626"/>
      <c r="F27" s="626"/>
      <c r="G27" s="626"/>
      <c r="H27" s="626"/>
      <c r="I27" s="626"/>
      <c r="J27" s="626"/>
      <c r="K27" s="626"/>
      <c r="L27" s="626"/>
      <c r="M27" s="626"/>
      <c r="N27" s="626"/>
      <c r="O27" s="626"/>
      <c r="P27" s="626"/>
      <c r="Q27" s="627"/>
      <c r="R27" s="628">
        <v>2478891</v>
      </c>
      <c r="S27" s="629"/>
      <c r="T27" s="629"/>
      <c r="U27" s="629"/>
      <c r="V27" s="629"/>
      <c r="W27" s="629"/>
      <c r="X27" s="629"/>
      <c r="Y27" s="630"/>
      <c r="Z27" s="631">
        <v>60.9</v>
      </c>
      <c r="AA27" s="631"/>
      <c r="AB27" s="631"/>
      <c r="AC27" s="631"/>
      <c r="AD27" s="632">
        <v>2409628</v>
      </c>
      <c r="AE27" s="632"/>
      <c r="AF27" s="632"/>
      <c r="AG27" s="632"/>
      <c r="AH27" s="632"/>
      <c r="AI27" s="632"/>
      <c r="AJ27" s="632"/>
      <c r="AK27" s="632"/>
      <c r="AL27" s="633">
        <v>100</v>
      </c>
      <c r="AM27" s="634"/>
      <c r="AN27" s="634"/>
      <c r="AO27" s="635"/>
      <c r="AP27" s="625" t="s">
        <v>302</v>
      </c>
      <c r="AQ27" s="626"/>
      <c r="AR27" s="626"/>
      <c r="AS27" s="626"/>
      <c r="AT27" s="626"/>
      <c r="AU27" s="626"/>
      <c r="AV27" s="626"/>
      <c r="AW27" s="626"/>
      <c r="AX27" s="626"/>
      <c r="AY27" s="626"/>
      <c r="AZ27" s="626"/>
      <c r="BA27" s="626"/>
      <c r="BB27" s="626"/>
      <c r="BC27" s="626"/>
      <c r="BD27" s="626"/>
      <c r="BE27" s="626"/>
      <c r="BF27" s="627"/>
      <c r="BG27" s="628">
        <v>1053050</v>
      </c>
      <c r="BH27" s="629"/>
      <c r="BI27" s="629"/>
      <c r="BJ27" s="629"/>
      <c r="BK27" s="629"/>
      <c r="BL27" s="629"/>
      <c r="BM27" s="629"/>
      <c r="BN27" s="630"/>
      <c r="BO27" s="631">
        <v>100</v>
      </c>
      <c r="BP27" s="631"/>
      <c r="BQ27" s="631"/>
      <c r="BR27" s="631"/>
      <c r="BS27" s="632" t="s">
        <v>129</v>
      </c>
      <c r="BT27" s="632"/>
      <c r="BU27" s="632"/>
      <c r="BV27" s="632"/>
      <c r="BW27" s="632"/>
      <c r="BX27" s="632"/>
      <c r="BY27" s="632"/>
      <c r="BZ27" s="632"/>
      <c r="CA27" s="632"/>
      <c r="CB27" s="636"/>
      <c r="CD27" s="643" t="s">
        <v>303</v>
      </c>
      <c r="CE27" s="644"/>
      <c r="CF27" s="644"/>
      <c r="CG27" s="644"/>
      <c r="CH27" s="644"/>
      <c r="CI27" s="644"/>
      <c r="CJ27" s="644"/>
      <c r="CK27" s="644"/>
      <c r="CL27" s="644"/>
      <c r="CM27" s="644"/>
      <c r="CN27" s="644"/>
      <c r="CO27" s="644"/>
      <c r="CP27" s="644"/>
      <c r="CQ27" s="645"/>
      <c r="CR27" s="628">
        <v>756122</v>
      </c>
      <c r="CS27" s="667"/>
      <c r="CT27" s="667"/>
      <c r="CU27" s="667"/>
      <c r="CV27" s="667"/>
      <c r="CW27" s="667"/>
      <c r="CX27" s="667"/>
      <c r="CY27" s="668"/>
      <c r="CZ27" s="633">
        <v>19.7</v>
      </c>
      <c r="DA27" s="662"/>
      <c r="DB27" s="662"/>
      <c r="DC27" s="669"/>
      <c r="DD27" s="637">
        <v>197723</v>
      </c>
      <c r="DE27" s="667"/>
      <c r="DF27" s="667"/>
      <c r="DG27" s="667"/>
      <c r="DH27" s="667"/>
      <c r="DI27" s="667"/>
      <c r="DJ27" s="667"/>
      <c r="DK27" s="668"/>
      <c r="DL27" s="637">
        <v>197248</v>
      </c>
      <c r="DM27" s="667"/>
      <c r="DN27" s="667"/>
      <c r="DO27" s="667"/>
      <c r="DP27" s="667"/>
      <c r="DQ27" s="667"/>
      <c r="DR27" s="667"/>
      <c r="DS27" s="667"/>
      <c r="DT27" s="667"/>
      <c r="DU27" s="667"/>
      <c r="DV27" s="668"/>
      <c r="DW27" s="633">
        <v>7.6</v>
      </c>
      <c r="DX27" s="662"/>
      <c r="DY27" s="662"/>
      <c r="DZ27" s="662"/>
      <c r="EA27" s="662"/>
      <c r="EB27" s="662"/>
      <c r="EC27" s="663"/>
    </row>
    <row r="28" spans="2:133" ht="11.25" customHeight="1" x14ac:dyDescent="0.2">
      <c r="B28" s="625" t="s">
        <v>304</v>
      </c>
      <c r="C28" s="626"/>
      <c r="D28" s="626"/>
      <c r="E28" s="626"/>
      <c r="F28" s="626"/>
      <c r="G28" s="626"/>
      <c r="H28" s="626"/>
      <c r="I28" s="626"/>
      <c r="J28" s="626"/>
      <c r="K28" s="626"/>
      <c r="L28" s="626"/>
      <c r="M28" s="626"/>
      <c r="N28" s="626"/>
      <c r="O28" s="626"/>
      <c r="P28" s="626"/>
      <c r="Q28" s="627"/>
      <c r="R28" s="628">
        <v>967</v>
      </c>
      <c r="S28" s="629"/>
      <c r="T28" s="629"/>
      <c r="U28" s="629"/>
      <c r="V28" s="629"/>
      <c r="W28" s="629"/>
      <c r="X28" s="629"/>
      <c r="Y28" s="630"/>
      <c r="Z28" s="631">
        <v>0</v>
      </c>
      <c r="AA28" s="631"/>
      <c r="AB28" s="631"/>
      <c r="AC28" s="631"/>
      <c r="AD28" s="632">
        <v>967</v>
      </c>
      <c r="AE28" s="632"/>
      <c r="AF28" s="632"/>
      <c r="AG28" s="632"/>
      <c r="AH28" s="632"/>
      <c r="AI28" s="632"/>
      <c r="AJ28" s="632"/>
      <c r="AK28" s="632"/>
      <c r="AL28" s="633">
        <v>0</v>
      </c>
      <c r="AM28" s="634"/>
      <c r="AN28" s="634"/>
      <c r="AO28" s="635"/>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31"/>
      <c r="BP28" s="631"/>
      <c r="BQ28" s="631"/>
      <c r="BR28" s="631"/>
      <c r="BS28" s="637"/>
      <c r="BT28" s="629"/>
      <c r="BU28" s="629"/>
      <c r="BV28" s="629"/>
      <c r="BW28" s="629"/>
      <c r="BX28" s="629"/>
      <c r="BY28" s="629"/>
      <c r="BZ28" s="629"/>
      <c r="CA28" s="629"/>
      <c r="CB28" s="638"/>
      <c r="CD28" s="643" t="s">
        <v>305</v>
      </c>
      <c r="CE28" s="644"/>
      <c r="CF28" s="644"/>
      <c r="CG28" s="644"/>
      <c r="CH28" s="644"/>
      <c r="CI28" s="644"/>
      <c r="CJ28" s="644"/>
      <c r="CK28" s="644"/>
      <c r="CL28" s="644"/>
      <c r="CM28" s="644"/>
      <c r="CN28" s="644"/>
      <c r="CO28" s="644"/>
      <c r="CP28" s="644"/>
      <c r="CQ28" s="645"/>
      <c r="CR28" s="628">
        <v>256632</v>
      </c>
      <c r="CS28" s="629"/>
      <c r="CT28" s="629"/>
      <c r="CU28" s="629"/>
      <c r="CV28" s="629"/>
      <c r="CW28" s="629"/>
      <c r="CX28" s="629"/>
      <c r="CY28" s="630"/>
      <c r="CZ28" s="633">
        <v>6.7</v>
      </c>
      <c r="DA28" s="662"/>
      <c r="DB28" s="662"/>
      <c r="DC28" s="669"/>
      <c r="DD28" s="637">
        <v>256632</v>
      </c>
      <c r="DE28" s="629"/>
      <c r="DF28" s="629"/>
      <c r="DG28" s="629"/>
      <c r="DH28" s="629"/>
      <c r="DI28" s="629"/>
      <c r="DJ28" s="629"/>
      <c r="DK28" s="630"/>
      <c r="DL28" s="637">
        <v>256632</v>
      </c>
      <c r="DM28" s="629"/>
      <c r="DN28" s="629"/>
      <c r="DO28" s="629"/>
      <c r="DP28" s="629"/>
      <c r="DQ28" s="629"/>
      <c r="DR28" s="629"/>
      <c r="DS28" s="629"/>
      <c r="DT28" s="629"/>
      <c r="DU28" s="629"/>
      <c r="DV28" s="630"/>
      <c r="DW28" s="633">
        <v>9.9</v>
      </c>
      <c r="DX28" s="662"/>
      <c r="DY28" s="662"/>
      <c r="DZ28" s="662"/>
      <c r="EA28" s="662"/>
      <c r="EB28" s="662"/>
      <c r="EC28" s="663"/>
    </row>
    <row r="29" spans="2:133" ht="11.25" customHeight="1" x14ac:dyDescent="0.2">
      <c r="B29" s="625" t="s">
        <v>306</v>
      </c>
      <c r="C29" s="626"/>
      <c r="D29" s="626"/>
      <c r="E29" s="626"/>
      <c r="F29" s="626"/>
      <c r="G29" s="626"/>
      <c r="H29" s="626"/>
      <c r="I29" s="626"/>
      <c r="J29" s="626"/>
      <c r="K29" s="626"/>
      <c r="L29" s="626"/>
      <c r="M29" s="626"/>
      <c r="N29" s="626"/>
      <c r="O29" s="626"/>
      <c r="P29" s="626"/>
      <c r="Q29" s="627"/>
      <c r="R29" s="628">
        <v>10292</v>
      </c>
      <c r="S29" s="629"/>
      <c r="T29" s="629"/>
      <c r="U29" s="629"/>
      <c r="V29" s="629"/>
      <c r="W29" s="629"/>
      <c r="X29" s="629"/>
      <c r="Y29" s="630"/>
      <c r="Z29" s="631">
        <v>0.3</v>
      </c>
      <c r="AA29" s="631"/>
      <c r="AB29" s="631"/>
      <c r="AC29" s="631"/>
      <c r="AD29" s="632" t="s">
        <v>176</v>
      </c>
      <c r="AE29" s="632"/>
      <c r="AF29" s="632"/>
      <c r="AG29" s="632"/>
      <c r="AH29" s="632"/>
      <c r="AI29" s="632"/>
      <c r="AJ29" s="632"/>
      <c r="AK29" s="632"/>
      <c r="AL29" s="633" t="s">
        <v>129</v>
      </c>
      <c r="AM29" s="634"/>
      <c r="AN29" s="634"/>
      <c r="AO29" s="635"/>
      <c r="AP29" s="672"/>
      <c r="AQ29" s="673"/>
      <c r="AR29" s="673"/>
      <c r="AS29" s="673"/>
      <c r="AT29" s="673"/>
      <c r="AU29" s="673"/>
      <c r="AV29" s="673"/>
      <c r="AW29" s="673"/>
      <c r="AX29" s="673"/>
      <c r="AY29" s="673"/>
      <c r="AZ29" s="673"/>
      <c r="BA29" s="673"/>
      <c r="BB29" s="673"/>
      <c r="BC29" s="673"/>
      <c r="BD29" s="673"/>
      <c r="BE29" s="673"/>
      <c r="BF29" s="674"/>
      <c r="BG29" s="628"/>
      <c r="BH29" s="629"/>
      <c r="BI29" s="629"/>
      <c r="BJ29" s="629"/>
      <c r="BK29" s="629"/>
      <c r="BL29" s="629"/>
      <c r="BM29" s="629"/>
      <c r="BN29" s="630"/>
      <c r="BO29" s="631"/>
      <c r="BP29" s="631"/>
      <c r="BQ29" s="631"/>
      <c r="BR29" s="631"/>
      <c r="BS29" s="632"/>
      <c r="BT29" s="632"/>
      <c r="BU29" s="632"/>
      <c r="BV29" s="632"/>
      <c r="BW29" s="632"/>
      <c r="BX29" s="632"/>
      <c r="BY29" s="632"/>
      <c r="BZ29" s="632"/>
      <c r="CA29" s="632"/>
      <c r="CB29" s="636"/>
      <c r="CD29" s="675" t="s">
        <v>307</v>
      </c>
      <c r="CE29" s="676"/>
      <c r="CF29" s="643" t="s">
        <v>308</v>
      </c>
      <c r="CG29" s="644"/>
      <c r="CH29" s="644"/>
      <c r="CI29" s="644"/>
      <c r="CJ29" s="644"/>
      <c r="CK29" s="644"/>
      <c r="CL29" s="644"/>
      <c r="CM29" s="644"/>
      <c r="CN29" s="644"/>
      <c r="CO29" s="644"/>
      <c r="CP29" s="644"/>
      <c r="CQ29" s="645"/>
      <c r="CR29" s="628">
        <v>256632</v>
      </c>
      <c r="CS29" s="667"/>
      <c r="CT29" s="667"/>
      <c r="CU29" s="667"/>
      <c r="CV29" s="667"/>
      <c r="CW29" s="667"/>
      <c r="CX29" s="667"/>
      <c r="CY29" s="668"/>
      <c r="CZ29" s="633">
        <v>6.7</v>
      </c>
      <c r="DA29" s="662"/>
      <c r="DB29" s="662"/>
      <c r="DC29" s="669"/>
      <c r="DD29" s="637">
        <v>256632</v>
      </c>
      <c r="DE29" s="667"/>
      <c r="DF29" s="667"/>
      <c r="DG29" s="667"/>
      <c r="DH29" s="667"/>
      <c r="DI29" s="667"/>
      <c r="DJ29" s="667"/>
      <c r="DK29" s="668"/>
      <c r="DL29" s="637">
        <v>256632</v>
      </c>
      <c r="DM29" s="667"/>
      <c r="DN29" s="667"/>
      <c r="DO29" s="667"/>
      <c r="DP29" s="667"/>
      <c r="DQ29" s="667"/>
      <c r="DR29" s="667"/>
      <c r="DS29" s="667"/>
      <c r="DT29" s="667"/>
      <c r="DU29" s="667"/>
      <c r="DV29" s="668"/>
      <c r="DW29" s="633">
        <v>9.9</v>
      </c>
      <c r="DX29" s="662"/>
      <c r="DY29" s="662"/>
      <c r="DZ29" s="662"/>
      <c r="EA29" s="662"/>
      <c r="EB29" s="662"/>
      <c r="EC29" s="663"/>
    </row>
    <row r="30" spans="2:133" ht="11.25" customHeight="1" x14ac:dyDescent="0.2">
      <c r="B30" s="625" t="s">
        <v>309</v>
      </c>
      <c r="C30" s="626"/>
      <c r="D30" s="626"/>
      <c r="E30" s="626"/>
      <c r="F30" s="626"/>
      <c r="G30" s="626"/>
      <c r="H30" s="626"/>
      <c r="I30" s="626"/>
      <c r="J30" s="626"/>
      <c r="K30" s="626"/>
      <c r="L30" s="626"/>
      <c r="M30" s="626"/>
      <c r="N30" s="626"/>
      <c r="O30" s="626"/>
      <c r="P30" s="626"/>
      <c r="Q30" s="627"/>
      <c r="R30" s="628">
        <v>13643</v>
      </c>
      <c r="S30" s="629"/>
      <c r="T30" s="629"/>
      <c r="U30" s="629"/>
      <c r="V30" s="629"/>
      <c r="W30" s="629"/>
      <c r="X30" s="629"/>
      <c r="Y30" s="630"/>
      <c r="Z30" s="631">
        <v>0.3</v>
      </c>
      <c r="AA30" s="631"/>
      <c r="AB30" s="631"/>
      <c r="AC30" s="631"/>
      <c r="AD30" s="632" t="s">
        <v>236</v>
      </c>
      <c r="AE30" s="632"/>
      <c r="AF30" s="632"/>
      <c r="AG30" s="632"/>
      <c r="AH30" s="632"/>
      <c r="AI30" s="632"/>
      <c r="AJ30" s="632"/>
      <c r="AK30" s="632"/>
      <c r="AL30" s="633" t="s">
        <v>129</v>
      </c>
      <c r="AM30" s="634"/>
      <c r="AN30" s="634"/>
      <c r="AO30" s="635"/>
      <c r="AP30" s="607" t="s">
        <v>225</v>
      </c>
      <c r="AQ30" s="608"/>
      <c r="AR30" s="608"/>
      <c r="AS30" s="608"/>
      <c r="AT30" s="608"/>
      <c r="AU30" s="608"/>
      <c r="AV30" s="608"/>
      <c r="AW30" s="608"/>
      <c r="AX30" s="608"/>
      <c r="AY30" s="608"/>
      <c r="AZ30" s="608"/>
      <c r="BA30" s="608"/>
      <c r="BB30" s="608"/>
      <c r="BC30" s="608"/>
      <c r="BD30" s="608"/>
      <c r="BE30" s="608"/>
      <c r="BF30" s="609"/>
      <c r="BG30" s="607" t="s">
        <v>310</v>
      </c>
      <c r="BH30" s="681"/>
      <c r="BI30" s="681"/>
      <c r="BJ30" s="681"/>
      <c r="BK30" s="681"/>
      <c r="BL30" s="681"/>
      <c r="BM30" s="681"/>
      <c r="BN30" s="681"/>
      <c r="BO30" s="681"/>
      <c r="BP30" s="681"/>
      <c r="BQ30" s="682"/>
      <c r="BR30" s="607" t="s">
        <v>311</v>
      </c>
      <c r="BS30" s="681"/>
      <c r="BT30" s="681"/>
      <c r="BU30" s="681"/>
      <c r="BV30" s="681"/>
      <c r="BW30" s="681"/>
      <c r="BX30" s="681"/>
      <c r="BY30" s="681"/>
      <c r="BZ30" s="681"/>
      <c r="CA30" s="681"/>
      <c r="CB30" s="682"/>
      <c r="CD30" s="677"/>
      <c r="CE30" s="678"/>
      <c r="CF30" s="643" t="s">
        <v>312</v>
      </c>
      <c r="CG30" s="644"/>
      <c r="CH30" s="644"/>
      <c r="CI30" s="644"/>
      <c r="CJ30" s="644"/>
      <c r="CK30" s="644"/>
      <c r="CL30" s="644"/>
      <c r="CM30" s="644"/>
      <c r="CN30" s="644"/>
      <c r="CO30" s="644"/>
      <c r="CP30" s="644"/>
      <c r="CQ30" s="645"/>
      <c r="CR30" s="628">
        <v>248187</v>
      </c>
      <c r="CS30" s="629"/>
      <c r="CT30" s="629"/>
      <c r="CU30" s="629"/>
      <c r="CV30" s="629"/>
      <c r="CW30" s="629"/>
      <c r="CX30" s="629"/>
      <c r="CY30" s="630"/>
      <c r="CZ30" s="633">
        <v>6.5</v>
      </c>
      <c r="DA30" s="662"/>
      <c r="DB30" s="662"/>
      <c r="DC30" s="669"/>
      <c r="DD30" s="637">
        <v>248187</v>
      </c>
      <c r="DE30" s="629"/>
      <c r="DF30" s="629"/>
      <c r="DG30" s="629"/>
      <c r="DH30" s="629"/>
      <c r="DI30" s="629"/>
      <c r="DJ30" s="629"/>
      <c r="DK30" s="630"/>
      <c r="DL30" s="637">
        <v>248187</v>
      </c>
      <c r="DM30" s="629"/>
      <c r="DN30" s="629"/>
      <c r="DO30" s="629"/>
      <c r="DP30" s="629"/>
      <c r="DQ30" s="629"/>
      <c r="DR30" s="629"/>
      <c r="DS30" s="629"/>
      <c r="DT30" s="629"/>
      <c r="DU30" s="629"/>
      <c r="DV30" s="630"/>
      <c r="DW30" s="633">
        <v>9.6</v>
      </c>
      <c r="DX30" s="662"/>
      <c r="DY30" s="662"/>
      <c r="DZ30" s="662"/>
      <c r="EA30" s="662"/>
      <c r="EB30" s="662"/>
      <c r="EC30" s="663"/>
    </row>
    <row r="31" spans="2:133" ht="11.25" customHeight="1" x14ac:dyDescent="0.2">
      <c r="B31" s="625" t="s">
        <v>313</v>
      </c>
      <c r="C31" s="626"/>
      <c r="D31" s="626"/>
      <c r="E31" s="626"/>
      <c r="F31" s="626"/>
      <c r="G31" s="626"/>
      <c r="H31" s="626"/>
      <c r="I31" s="626"/>
      <c r="J31" s="626"/>
      <c r="K31" s="626"/>
      <c r="L31" s="626"/>
      <c r="M31" s="626"/>
      <c r="N31" s="626"/>
      <c r="O31" s="626"/>
      <c r="P31" s="626"/>
      <c r="Q31" s="627"/>
      <c r="R31" s="628">
        <v>16013</v>
      </c>
      <c r="S31" s="629"/>
      <c r="T31" s="629"/>
      <c r="U31" s="629"/>
      <c r="V31" s="629"/>
      <c r="W31" s="629"/>
      <c r="X31" s="629"/>
      <c r="Y31" s="630"/>
      <c r="Z31" s="631">
        <v>0.4</v>
      </c>
      <c r="AA31" s="631"/>
      <c r="AB31" s="631"/>
      <c r="AC31" s="631"/>
      <c r="AD31" s="632" t="s">
        <v>236</v>
      </c>
      <c r="AE31" s="632"/>
      <c r="AF31" s="632"/>
      <c r="AG31" s="632"/>
      <c r="AH31" s="632"/>
      <c r="AI31" s="632"/>
      <c r="AJ31" s="632"/>
      <c r="AK31" s="632"/>
      <c r="AL31" s="633" t="s">
        <v>129</v>
      </c>
      <c r="AM31" s="634"/>
      <c r="AN31" s="634"/>
      <c r="AO31" s="635"/>
      <c r="AP31" s="685" t="s">
        <v>314</v>
      </c>
      <c r="AQ31" s="686"/>
      <c r="AR31" s="686"/>
      <c r="AS31" s="686"/>
      <c r="AT31" s="691" t="s">
        <v>315</v>
      </c>
      <c r="AU31" s="215"/>
      <c r="AV31" s="215"/>
      <c r="AW31" s="215"/>
      <c r="AX31" s="614" t="s">
        <v>190</v>
      </c>
      <c r="AY31" s="615"/>
      <c r="AZ31" s="615"/>
      <c r="BA31" s="615"/>
      <c r="BB31" s="615"/>
      <c r="BC31" s="615"/>
      <c r="BD31" s="615"/>
      <c r="BE31" s="615"/>
      <c r="BF31" s="616"/>
      <c r="BG31" s="696">
        <v>98.3</v>
      </c>
      <c r="BH31" s="683"/>
      <c r="BI31" s="683"/>
      <c r="BJ31" s="683"/>
      <c r="BK31" s="683"/>
      <c r="BL31" s="683"/>
      <c r="BM31" s="623">
        <v>94.3</v>
      </c>
      <c r="BN31" s="683"/>
      <c r="BO31" s="683"/>
      <c r="BP31" s="683"/>
      <c r="BQ31" s="684"/>
      <c r="BR31" s="696">
        <v>98.3</v>
      </c>
      <c r="BS31" s="683"/>
      <c r="BT31" s="683"/>
      <c r="BU31" s="683"/>
      <c r="BV31" s="683"/>
      <c r="BW31" s="683"/>
      <c r="BX31" s="623">
        <v>94.7</v>
      </c>
      <c r="BY31" s="683"/>
      <c r="BZ31" s="683"/>
      <c r="CA31" s="683"/>
      <c r="CB31" s="684"/>
      <c r="CD31" s="677"/>
      <c r="CE31" s="678"/>
      <c r="CF31" s="643" t="s">
        <v>316</v>
      </c>
      <c r="CG31" s="644"/>
      <c r="CH31" s="644"/>
      <c r="CI31" s="644"/>
      <c r="CJ31" s="644"/>
      <c r="CK31" s="644"/>
      <c r="CL31" s="644"/>
      <c r="CM31" s="644"/>
      <c r="CN31" s="644"/>
      <c r="CO31" s="644"/>
      <c r="CP31" s="644"/>
      <c r="CQ31" s="645"/>
      <c r="CR31" s="628">
        <v>8445</v>
      </c>
      <c r="CS31" s="667"/>
      <c r="CT31" s="667"/>
      <c r="CU31" s="667"/>
      <c r="CV31" s="667"/>
      <c r="CW31" s="667"/>
      <c r="CX31" s="667"/>
      <c r="CY31" s="668"/>
      <c r="CZ31" s="633">
        <v>0.2</v>
      </c>
      <c r="DA31" s="662"/>
      <c r="DB31" s="662"/>
      <c r="DC31" s="669"/>
      <c r="DD31" s="637">
        <v>8445</v>
      </c>
      <c r="DE31" s="667"/>
      <c r="DF31" s="667"/>
      <c r="DG31" s="667"/>
      <c r="DH31" s="667"/>
      <c r="DI31" s="667"/>
      <c r="DJ31" s="667"/>
      <c r="DK31" s="668"/>
      <c r="DL31" s="637">
        <v>8445</v>
      </c>
      <c r="DM31" s="667"/>
      <c r="DN31" s="667"/>
      <c r="DO31" s="667"/>
      <c r="DP31" s="667"/>
      <c r="DQ31" s="667"/>
      <c r="DR31" s="667"/>
      <c r="DS31" s="667"/>
      <c r="DT31" s="667"/>
      <c r="DU31" s="667"/>
      <c r="DV31" s="668"/>
      <c r="DW31" s="633">
        <v>0.3</v>
      </c>
      <c r="DX31" s="662"/>
      <c r="DY31" s="662"/>
      <c r="DZ31" s="662"/>
      <c r="EA31" s="662"/>
      <c r="EB31" s="662"/>
      <c r="EC31" s="663"/>
    </row>
    <row r="32" spans="2:133" ht="11.25" customHeight="1" x14ac:dyDescent="0.2">
      <c r="B32" s="625" t="s">
        <v>317</v>
      </c>
      <c r="C32" s="626"/>
      <c r="D32" s="626"/>
      <c r="E32" s="626"/>
      <c r="F32" s="626"/>
      <c r="G32" s="626"/>
      <c r="H32" s="626"/>
      <c r="I32" s="626"/>
      <c r="J32" s="626"/>
      <c r="K32" s="626"/>
      <c r="L32" s="626"/>
      <c r="M32" s="626"/>
      <c r="N32" s="626"/>
      <c r="O32" s="626"/>
      <c r="P32" s="626"/>
      <c r="Q32" s="627"/>
      <c r="R32" s="628">
        <v>647236</v>
      </c>
      <c r="S32" s="629"/>
      <c r="T32" s="629"/>
      <c r="U32" s="629"/>
      <c r="V32" s="629"/>
      <c r="W32" s="629"/>
      <c r="X32" s="629"/>
      <c r="Y32" s="630"/>
      <c r="Z32" s="631">
        <v>15.9</v>
      </c>
      <c r="AA32" s="631"/>
      <c r="AB32" s="631"/>
      <c r="AC32" s="631"/>
      <c r="AD32" s="632" t="s">
        <v>129</v>
      </c>
      <c r="AE32" s="632"/>
      <c r="AF32" s="632"/>
      <c r="AG32" s="632"/>
      <c r="AH32" s="632"/>
      <c r="AI32" s="632"/>
      <c r="AJ32" s="632"/>
      <c r="AK32" s="632"/>
      <c r="AL32" s="633" t="s">
        <v>236</v>
      </c>
      <c r="AM32" s="634"/>
      <c r="AN32" s="634"/>
      <c r="AO32" s="635"/>
      <c r="AP32" s="687"/>
      <c r="AQ32" s="688"/>
      <c r="AR32" s="688"/>
      <c r="AS32" s="688"/>
      <c r="AT32" s="692"/>
      <c r="AU32" s="214" t="s">
        <v>318</v>
      </c>
      <c r="AV32" s="214"/>
      <c r="AW32" s="214"/>
      <c r="AX32" s="625" t="s">
        <v>319</v>
      </c>
      <c r="AY32" s="626"/>
      <c r="AZ32" s="626"/>
      <c r="BA32" s="626"/>
      <c r="BB32" s="626"/>
      <c r="BC32" s="626"/>
      <c r="BD32" s="626"/>
      <c r="BE32" s="626"/>
      <c r="BF32" s="627"/>
      <c r="BG32" s="697">
        <v>97.6</v>
      </c>
      <c r="BH32" s="667"/>
      <c r="BI32" s="667"/>
      <c r="BJ32" s="667"/>
      <c r="BK32" s="667"/>
      <c r="BL32" s="667"/>
      <c r="BM32" s="634">
        <v>94.6</v>
      </c>
      <c r="BN32" s="694"/>
      <c r="BO32" s="694"/>
      <c r="BP32" s="694"/>
      <c r="BQ32" s="695"/>
      <c r="BR32" s="697">
        <v>97.8</v>
      </c>
      <c r="BS32" s="667"/>
      <c r="BT32" s="667"/>
      <c r="BU32" s="667"/>
      <c r="BV32" s="667"/>
      <c r="BW32" s="667"/>
      <c r="BX32" s="634">
        <v>95.3</v>
      </c>
      <c r="BY32" s="694"/>
      <c r="BZ32" s="694"/>
      <c r="CA32" s="694"/>
      <c r="CB32" s="695"/>
      <c r="CD32" s="679"/>
      <c r="CE32" s="680"/>
      <c r="CF32" s="643" t="s">
        <v>320</v>
      </c>
      <c r="CG32" s="644"/>
      <c r="CH32" s="644"/>
      <c r="CI32" s="644"/>
      <c r="CJ32" s="644"/>
      <c r="CK32" s="644"/>
      <c r="CL32" s="644"/>
      <c r="CM32" s="644"/>
      <c r="CN32" s="644"/>
      <c r="CO32" s="644"/>
      <c r="CP32" s="644"/>
      <c r="CQ32" s="645"/>
      <c r="CR32" s="628" t="s">
        <v>176</v>
      </c>
      <c r="CS32" s="629"/>
      <c r="CT32" s="629"/>
      <c r="CU32" s="629"/>
      <c r="CV32" s="629"/>
      <c r="CW32" s="629"/>
      <c r="CX32" s="629"/>
      <c r="CY32" s="630"/>
      <c r="CZ32" s="633" t="s">
        <v>176</v>
      </c>
      <c r="DA32" s="662"/>
      <c r="DB32" s="662"/>
      <c r="DC32" s="669"/>
      <c r="DD32" s="637" t="s">
        <v>129</v>
      </c>
      <c r="DE32" s="629"/>
      <c r="DF32" s="629"/>
      <c r="DG32" s="629"/>
      <c r="DH32" s="629"/>
      <c r="DI32" s="629"/>
      <c r="DJ32" s="629"/>
      <c r="DK32" s="630"/>
      <c r="DL32" s="637" t="s">
        <v>129</v>
      </c>
      <c r="DM32" s="629"/>
      <c r="DN32" s="629"/>
      <c r="DO32" s="629"/>
      <c r="DP32" s="629"/>
      <c r="DQ32" s="629"/>
      <c r="DR32" s="629"/>
      <c r="DS32" s="629"/>
      <c r="DT32" s="629"/>
      <c r="DU32" s="629"/>
      <c r="DV32" s="630"/>
      <c r="DW32" s="633" t="s">
        <v>236</v>
      </c>
      <c r="DX32" s="662"/>
      <c r="DY32" s="662"/>
      <c r="DZ32" s="662"/>
      <c r="EA32" s="662"/>
      <c r="EB32" s="662"/>
      <c r="EC32" s="663"/>
    </row>
    <row r="33" spans="2:133" ht="11.25" customHeight="1" x14ac:dyDescent="0.2">
      <c r="B33" s="664" t="s">
        <v>321</v>
      </c>
      <c r="C33" s="665"/>
      <c r="D33" s="665"/>
      <c r="E33" s="665"/>
      <c r="F33" s="665"/>
      <c r="G33" s="665"/>
      <c r="H33" s="665"/>
      <c r="I33" s="665"/>
      <c r="J33" s="665"/>
      <c r="K33" s="665"/>
      <c r="L33" s="665"/>
      <c r="M33" s="665"/>
      <c r="N33" s="665"/>
      <c r="O33" s="665"/>
      <c r="P33" s="665"/>
      <c r="Q33" s="666"/>
      <c r="R33" s="628" t="s">
        <v>236</v>
      </c>
      <c r="S33" s="629"/>
      <c r="T33" s="629"/>
      <c r="U33" s="629"/>
      <c r="V33" s="629"/>
      <c r="W33" s="629"/>
      <c r="X33" s="629"/>
      <c r="Y33" s="630"/>
      <c r="Z33" s="631" t="s">
        <v>129</v>
      </c>
      <c r="AA33" s="631"/>
      <c r="AB33" s="631"/>
      <c r="AC33" s="631"/>
      <c r="AD33" s="632" t="s">
        <v>129</v>
      </c>
      <c r="AE33" s="632"/>
      <c r="AF33" s="632"/>
      <c r="AG33" s="632"/>
      <c r="AH33" s="632"/>
      <c r="AI33" s="632"/>
      <c r="AJ33" s="632"/>
      <c r="AK33" s="632"/>
      <c r="AL33" s="633" t="s">
        <v>129</v>
      </c>
      <c r="AM33" s="634"/>
      <c r="AN33" s="634"/>
      <c r="AO33" s="635"/>
      <c r="AP33" s="689"/>
      <c r="AQ33" s="690"/>
      <c r="AR33" s="690"/>
      <c r="AS33" s="690"/>
      <c r="AT33" s="693"/>
      <c r="AU33" s="216"/>
      <c r="AV33" s="216"/>
      <c r="AW33" s="216"/>
      <c r="AX33" s="672" t="s">
        <v>322</v>
      </c>
      <c r="AY33" s="673"/>
      <c r="AZ33" s="673"/>
      <c r="BA33" s="673"/>
      <c r="BB33" s="673"/>
      <c r="BC33" s="673"/>
      <c r="BD33" s="673"/>
      <c r="BE33" s="673"/>
      <c r="BF33" s="674"/>
      <c r="BG33" s="698">
        <v>98.8</v>
      </c>
      <c r="BH33" s="699"/>
      <c r="BI33" s="699"/>
      <c r="BJ33" s="699"/>
      <c r="BK33" s="699"/>
      <c r="BL33" s="699"/>
      <c r="BM33" s="700">
        <v>93.6</v>
      </c>
      <c r="BN33" s="699"/>
      <c r="BO33" s="699"/>
      <c r="BP33" s="699"/>
      <c r="BQ33" s="701"/>
      <c r="BR33" s="698">
        <v>98.6</v>
      </c>
      <c r="BS33" s="699"/>
      <c r="BT33" s="699"/>
      <c r="BU33" s="699"/>
      <c r="BV33" s="699"/>
      <c r="BW33" s="699"/>
      <c r="BX33" s="700">
        <v>93.9</v>
      </c>
      <c r="BY33" s="699"/>
      <c r="BZ33" s="699"/>
      <c r="CA33" s="699"/>
      <c r="CB33" s="701"/>
      <c r="CD33" s="643" t="s">
        <v>323</v>
      </c>
      <c r="CE33" s="644"/>
      <c r="CF33" s="644"/>
      <c r="CG33" s="644"/>
      <c r="CH33" s="644"/>
      <c r="CI33" s="644"/>
      <c r="CJ33" s="644"/>
      <c r="CK33" s="644"/>
      <c r="CL33" s="644"/>
      <c r="CM33" s="644"/>
      <c r="CN33" s="644"/>
      <c r="CO33" s="644"/>
      <c r="CP33" s="644"/>
      <c r="CQ33" s="645"/>
      <c r="CR33" s="628">
        <v>1708862</v>
      </c>
      <c r="CS33" s="667"/>
      <c r="CT33" s="667"/>
      <c r="CU33" s="667"/>
      <c r="CV33" s="667"/>
      <c r="CW33" s="667"/>
      <c r="CX33" s="667"/>
      <c r="CY33" s="668"/>
      <c r="CZ33" s="633">
        <v>44.4</v>
      </c>
      <c r="DA33" s="662"/>
      <c r="DB33" s="662"/>
      <c r="DC33" s="669"/>
      <c r="DD33" s="637">
        <v>1452161</v>
      </c>
      <c r="DE33" s="667"/>
      <c r="DF33" s="667"/>
      <c r="DG33" s="667"/>
      <c r="DH33" s="667"/>
      <c r="DI33" s="667"/>
      <c r="DJ33" s="667"/>
      <c r="DK33" s="668"/>
      <c r="DL33" s="637">
        <v>884373</v>
      </c>
      <c r="DM33" s="667"/>
      <c r="DN33" s="667"/>
      <c r="DO33" s="667"/>
      <c r="DP33" s="667"/>
      <c r="DQ33" s="667"/>
      <c r="DR33" s="667"/>
      <c r="DS33" s="667"/>
      <c r="DT33" s="667"/>
      <c r="DU33" s="667"/>
      <c r="DV33" s="668"/>
      <c r="DW33" s="633">
        <v>34</v>
      </c>
      <c r="DX33" s="662"/>
      <c r="DY33" s="662"/>
      <c r="DZ33" s="662"/>
      <c r="EA33" s="662"/>
      <c r="EB33" s="662"/>
      <c r="EC33" s="663"/>
    </row>
    <row r="34" spans="2:133" ht="11.25" customHeight="1" x14ac:dyDescent="0.2">
      <c r="B34" s="625" t="s">
        <v>324</v>
      </c>
      <c r="C34" s="626"/>
      <c r="D34" s="626"/>
      <c r="E34" s="626"/>
      <c r="F34" s="626"/>
      <c r="G34" s="626"/>
      <c r="H34" s="626"/>
      <c r="I34" s="626"/>
      <c r="J34" s="626"/>
      <c r="K34" s="626"/>
      <c r="L34" s="626"/>
      <c r="M34" s="626"/>
      <c r="N34" s="626"/>
      <c r="O34" s="626"/>
      <c r="P34" s="626"/>
      <c r="Q34" s="627"/>
      <c r="R34" s="628">
        <v>213922</v>
      </c>
      <c r="S34" s="629"/>
      <c r="T34" s="629"/>
      <c r="U34" s="629"/>
      <c r="V34" s="629"/>
      <c r="W34" s="629"/>
      <c r="X34" s="629"/>
      <c r="Y34" s="630"/>
      <c r="Z34" s="631">
        <v>5.3</v>
      </c>
      <c r="AA34" s="631"/>
      <c r="AB34" s="631"/>
      <c r="AC34" s="631"/>
      <c r="AD34" s="632" t="s">
        <v>129</v>
      </c>
      <c r="AE34" s="632"/>
      <c r="AF34" s="632"/>
      <c r="AG34" s="632"/>
      <c r="AH34" s="632"/>
      <c r="AI34" s="632"/>
      <c r="AJ34" s="632"/>
      <c r="AK34" s="632"/>
      <c r="AL34" s="633" t="s">
        <v>129</v>
      </c>
      <c r="AM34" s="634"/>
      <c r="AN34" s="634"/>
      <c r="AO34" s="635"/>
      <c r="AP34" s="217"/>
      <c r="AQ34" s="218"/>
      <c r="AR34" s="214"/>
      <c r="AS34" s="215"/>
      <c r="AT34" s="215"/>
      <c r="AU34" s="215"/>
      <c r="AV34" s="215"/>
      <c r="AW34" s="215"/>
      <c r="AX34" s="215"/>
      <c r="AY34" s="215"/>
      <c r="AZ34" s="215"/>
      <c r="BA34" s="215"/>
      <c r="BB34" s="215"/>
      <c r="BC34" s="215"/>
      <c r="BD34" s="215"/>
      <c r="BE34" s="215"/>
      <c r="BF34" s="215"/>
      <c r="BG34" s="218"/>
      <c r="BH34" s="218"/>
      <c r="BI34" s="218"/>
      <c r="BJ34" s="218"/>
      <c r="BK34" s="218"/>
      <c r="BL34" s="218"/>
      <c r="BM34" s="218"/>
      <c r="BN34" s="218"/>
      <c r="BO34" s="218"/>
      <c r="BP34" s="218"/>
      <c r="BQ34" s="218"/>
      <c r="BR34" s="218"/>
      <c r="BS34" s="218"/>
      <c r="BT34" s="218"/>
      <c r="BU34" s="218"/>
      <c r="BV34" s="218"/>
      <c r="BW34" s="218"/>
      <c r="BX34" s="218"/>
      <c r="BY34" s="218"/>
      <c r="BZ34" s="218"/>
      <c r="CA34" s="218"/>
      <c r="CB34" s="218"/>
      <c r="CD34" s="643" t="s">
        <v>325</v>
      </c>
      <c r="CE34" s="644"/>
      <c r="CF34" s="644"/>
      <c r="CG34" s="644"/>
      <c r="CH34" s="644"/>
      <c r="CI34" s="644"/>
      <c r="CJ34" s="644"/>
      <c r="CK34" s="644"/>
      <c r="CL34" s="644"/>
      <c r="CM34" s="644"/>
      <c r="CN34" s="644"/>
      <c r="CO34" s="644"/>
      <c r="CP34" s="644"/>
      <c r="CQ34" s="645"/>
      <c r="CR34" s="628">
        <v>630413</v>
      </c>
      <c r="CS34" s="629"/>
      <c r="CT34" s="629"/>
      <c r="CU34" s="629"/>
      <c r="CV34" s="629"/>
      <c r="CW34" s="629"/>
      <c r="CX34" s="629"/>
      <c r="CY34" s="630"/>
      <c r="CZ34" s="633">
        <v>16.399999999999999</v>
      </c>
      <c r="DA34" s="662"/>
      <c r="DB34" s="662"/>
      <c r="DC34" s="669"/>
      <c r="DD34" s="637">
        <v>464971</v>
      </c>
      <c r="DE34" s="629"/>
      <c r="DF34" s="629"/>
      <c r="DG34" s="629"/>
      <c r="DH34" s="629"/>
      <c r="DI34" s="629"/>
      <c r="DJ34" s="629"/>
      <c r="DK34" s="630"/>
      <c r="DL34" s="637">
        <v>415193</v>
      </c>
      <c r="DM34" s="629"/>
      <c r="DN34" s="629"/>
      <c r="DO34" s="629"/>
      <c r="DP34" s="629"/>
      <c r="DQ34" s="629"/>
      <c r="DR34" s="629"/>
      <c r="DS34" s="629"/>
      <c r="DT34" s="629"/>
      <c r="DU34" s="629"/>
      <c r="DV34" s="630"/>
      <c r="DW34" s="633">
        <v>16</v>
      </c>
      <c r="DX34" s="662"/>
      <c r="DY34" s="662"/>
      <c r="DZ34" s="662"/>
      <c r="EA34" s="662"/>
      <c r="EB34" s="662"/>
      <c r="EC34" s="663"/>
    </row>
    <row r="35" spans="2:133" ht="11.25" customHeight="1" x14ac:dyDescent="0.2">
      <c r="B35" s="625" t="s">
        <v>326</v>
      </c>
      <c r="C35" s="626"/>
      <c r="D35" s="626"/>
      <c r="E35" s="626"/>
      <c r="F35" s="626"/>
      <c r="G35" s="626"/>
      <c r="H35" s="626"/>
      <c r="I35" s="626"/>
      <c r="J35" s="626"/>
      <c r="K35" s="626"/>
      <c r="L35" s="626"/>
      <c r="M35" s="626"/>
      <c r="N35" s="626"/>
      <c r="O35" s="626"/>
      <c r="P35" s="626"/>
      <c r="Q35" s="627"/>
      <c r="R35" s="628">
        <v>3031</v>
      </c>
      <c r="S35" s="629"/>
      <c r="T35" s="629"/>
      <c r="U35" s="629"/>
      <c r="V35" s="629"/>
      <c r="W35" s="629"/>
      <c r="X35" s="629"/>
      <c r="Y35" s="630"/>
      <c r="Z35" s="631">
        <v>0.1</v>
      </c>
      <c r="AA35" s="631"/>
      <c r="AB35" s="631"/>
      <c r="AC35" s="631"/>
      <c r="AD35" s="632">
        <v>13</v>
      </c>
      <c r="AE35" s="632"/>
      <c r="AF35" s="632"/>
      <c r="AG35" s="632"/>
      <c r="AH35" s="632"/>
      <c r="AI35" s="632"/>
      <c r="AJ35" s="632"/>
      <c r="AK35" s="632"/>
      <c r="AL35" s="633">
        <v>0</v>
      </c>
      <c r="AM35" s="634"/>
      <c r="AN35" s="634"/>
      <c r="AO35" s="635"/>
      <c r="AP35" s="219"/>
      <c r="AQ35" s="607" t="s">
        <v>327</v>
      </c>
      <c r="AR35" s="608"/>
      <c r="AS35" s="608"/>
      <c r="AT35" s="608"/>
      <c r="AU35" s="608"/>
      <c r="AV35" s="608"/>
      <c r="AW35" s="608"/>
      <c r="AX35" s="608"/>
      <c r="AY35" s="608"/>
      <c r="AZ35" s="608"/>
      <c r="BA35" s="608"/>
      <c r="BB35" s="608"/>
      <c r="BC35" s="608"/>
      <c r="BD35" s="608"/>
      <c r="BE35" s="608"/>
      <c r="BF35" s="609"/>
      <c r="BG35" s="607" t="s">
        <v>328</v>
      </c>
      <c r="BH35" s="608"/>
      <c r="BI35" s="608"/>
      <c r="BJ35" s="608"/>
      <c r="BK35" s="608"/>
      <c r="BL35" s="608"/>
      <c r="BM35" s="608"/>
      <c r="BN35" s="608"/>
      <c r="BO35" s="608"/>
      <c r="BP35" s="608"/>
      <c r="BQ35" s="608"/>
      <c r="BR35" s="608"/>
      <c r="BS35" s="608"/>
      <c r="BT35" s="608"/>
      <c r="BU35" s="608"/>
      <c r="BV35" s="608"/>
      <c r="BW35" s="608"/>
      <c r="BX35" s="608"/>
      <c r="BY35" s="608"/>
      <c r="BZ35" s="608"/>
      <c r="CA35" s="608"/>
      <c r="CB35" s="609"/>
      <c r="CD35" s="643" t="s">
        <v>329</v>
      </c>
      <c r="CE35" s="644"/>
      <c r="CF35" s="644"/>
      <c r="CG35" s="644"/>
      <c r="CH35" s="644"/>
      <c r="CI35" s="644"/>
      <c r="CJ35" s="644"/>
      <c r="CK35" s="644"/>
      <c r="CL35" s="644"/>
      <c r="CM35" s="644"/>
      <c r="CN35" s="644"/>
      <c r="CO35" s="644"/>
      <c r="CP35" s="644"/>
      <c r="CQ35" s="645"/>
      <c r="CR35" s="628">
        <v>8126</v>
      </c>
      <c r="CS35" s="667"/>
      <c r="CT35" s="667"/>
      <c r="CU35" s="667"/>
      <c r="CV35" s="667"/>
      <c r="CW35" s="667"/>
      <c r="CX35" s="667"/>
      <c r="CY35" s="668"/>
      <c r="CZ35" s="633">
        <v>0.2</v>
      </c>
      <c r="DA35" s="662"/>
      <c r="DB35" s="662"/>
      <c r="DC35" s="669"/>
      <c r="DD35" s="637">
        <v>7911</v>
      </c>
      <c r="DE35" s="667"/>
      <c r="DF35" s="667"/>
      <c r="DG35" s="667"/>
      <c r="DH35" s="667"/>
      <c r="DI35" s="667"/>
      <c r="DJ35" s="667"/>
      <c r="DK35" s="668"/>
      <c r="DL35" s="637">
        <v>7911</v>
      </c>
      <c r="DM35" s="667"/>
      <c r="DN35" s="667"/>
      <c r="DO35" s="667"/>
      <c r="DP35" s="667"/>
      <c r="DQ35" s="667"/>
      <c r="DR35" s="667"/>
      <c r="DS35" s="667"/>
      <c r="DT35" s="667"/>
      <c r="DU35" s="667"/>
      <c r="DV35" s="668"/>
      <c r="DW35" s="633">
        <v>0.3</v>
      </c>
      <c r="DX35" s="662"/>
      <c r="DY35" s="662"/>
      <c r="DZ35" s="662"/>
      <c r="EA35" s="662"/>
      <c r="EB35" s="662"/>
      <c r="EC35" s="663"/>
    </row>
    <row r="36" spans="2:133" ht="11.25" customHeight="1" x14ac:dyDescent="0.2">
      <c r="B36" s="625" t="s">
        <v>330</v>
      </c>
      <c r="C36" s="626"/>
      <c r="D36" s="626"/>
      <c r="E36" s="626"/>
      <c r="F36" s="626"/>
      <c r="G36" s="626"/>
      <c r="H36" s="626"/>
      <c r="I36" s="626"/>
      <c r="J36" s="626"/>
      <c r="K36" s="626"/>
      <c r="L36" s="626"/>
      <c r="M36" s="626"/>
      <c r="N36" s="626"/>
      <c r="O36" s="626"/>
      <c r="P36" s="626"/>
      <c r="Q36" s="627"/>
      <c r="R36" s="628">
        <v>2593</v>
      </c>
      <c r="S36" s="629"/>
      <c r="T36" s="629"/>
      <c r="U36" s="629"/>
      <c r="V36" s="629"/>
      <c r="W36" s="629"/>
      <c r="X36" s="629"/>
      <c r="Y36" s="630"/>
      <c r="Z36" s="631">
        <v>0.1</v>
      </c>
      <c r="AA36" s="631"/>
      <c r="AB36" s="631"/>
      <c r="AC36" s="631"/>
      <c r="AD36" s="632" t="s">
        <v>236</v>
      </c>
      <c r="AE36" s="632"/>
      <c r="AF36" s="632"/>
      <c r="AG36" s="632"/>
      <c r="AH36" s="632"/>
      <c r="AI36" s="632"/>
      <c r="AJ36" s="632"/>
      <c r="AK36" s="632"/>
      <c r="AL36" s="633" t="s">
        <v>129</v>
      </c>
      <c r="AM36" s="634"/>
      <c r="AN36" s="634"/>
      <c r="AO36" s="635"/>
      <c r="AP36" s="219"/>
      <c r="AQ36" s="702" t="s">
        <v>331</v>
      </c>
      <c r="AR36" s="703"/>
      <c r="AS36" s="703"/>
      <c r="AT36" s="703"/>
      <c r="AU36" s="703"/>
      <c r="AV36" s="703"/>
      <c r="AW36" s="703"/>
      <c r="AX36" s="703"/>
      <c r="AY36" s="704"/>
      <c r="AZ36" s="617">
        <v>379014</v>
      </c>
      <c r="BA36" s="618"/>
      <c r="BB36" s="618"/>
      <c r="BC36" s="618"/>
      <c r="BD36" s="618"/>
      <c r="BE36" s="618"/>
      <c r="BF36" s="705"/>
      <c r="BG36" s="639" t="s">
        <v>332</v>
      </c>
      <c r="BH36" s="640"/>
      <c r="BI36" s="640"/>
      <c r="BJ36" s="640"/>
      <c r="BK36" s="640"/>
      <c r="BL36" s="640"/>
      <c r="BM36" s="640"/>
      <c r="BN36" s="640"/>
      <c r="BO36" s="640"/>
      <c r="BP36" s="640"/>
      <c r="BQ36" s="640"/>
      <c r="BR36" s="640"/>
      <c r="BS36" s="640"/>
      <c r="BT36" s="640"/>
      <c r="BU36" s="641"/>
      <c r="BV36" s="617">
        <v>94614</v>
      </c>
      <c r="BW36" s="618"/>
      <c r="BX36" s="618"/>
      <c r="BY36" s="618"/>
      <c r="BZ36" s="618"/>
      <c r="CA36" s="618"/>
      <c r="CB36" s="705"/>
      <c r="CD36" s="643" t="s">
        <v>333</v>
      </c>
      <c r="CE36" s="644"/>
      <c r="CF36" s="644"/>
      <c r="CG36" s="644"/>
      <c r="CH36" s="644"/>
      <c r="CI36" s="644"/>
      <c r="CJ36" s="644"/>
      <c r="CK36" s="644"/>
      <c r="CL36" s="644"/>
      <c r="CM36" s="644"/>
      <c r="CN36" s="644"/>
      <c r="CO36" s="644"/>
      <c r="CP36" s="644"/>
      <c r="CQ36" s="645"/>
      <c r="CR36" s="628">
        <v>431886</v>
      </c>
      <c r="CS36" s="629"/>
      <c r="CT36" s="629"/>
      <c r="CU36" s="629"/>
      <c r="CV36" s="629"/>
      <c r="CW36" s="629"/>
      <c r="CX36" s="629"/>
      <c r="CY36" s="630"/>
      <c r="CZ36" s="633">
        <v>11.2</v>
      </c>
      <c r="DA36" s="662"/>
      <c r="DB36" s="662"/>
      <c r="DC36" s="669"/>
      <c r="DD36" s="637">
        <v>388042</v>
      </c>
      <c r="DE36" s="629"/>
      <c r="DF36" s="629"/>
      <c r="DG36" s="629"/>
      <c r="DH36" s="629"/>
      <c r="DI36" s="629"/>
      <c r="DJ36" s="629"/>
      <c r="DK36" s="630"/>
      <c r="DL36" s="637">
        <v>230868</v>
      </c>
      <c r="DM36" s="629"/>
      <c r="DN36" s="629"/>
      <c r="DO36" s="629"/>
      <c r="DP36" s="629"/>
      <c r="DQ36" s="629"/>
      <c r="DR36" s="629"/>
      <c r="DS36" s="629"/>
      <c r="DT36" s="629"/>
      <c r="DU36" s="629"/>
      <c r="DV36" s="630"/>
      <c r="DW36" s="633">
        <v>8.9</v>
      </c>
      <c r="DX36" s="662"/>
      <c r="DY36" s="662"/>
      <c r="DZ36" s="662"/>
      <c r="EA36" s="662"/>
      <c r="EB36" s="662"/>
      <c r="EC36" s="663"/>
    </row>
    <row r="37" spans="2:133" ht="11.25" customHeight="1" x14ac:dyDescent="0.2">
      <c r="B37" s="625" t="s">
        <v>334</v>
      </c>
      <c r="C37" s="626"/>
      <c r="D37" s="626"/>
      <c r="E37" s="626"/>
      <c r="F37" s="626"/>
      <c r="G37" s="626"/>
      <c r="H37" s="626"/>
      <c r="I37" s="626"/>
      <c r="J37" s="626"/>
      <c r="K37" s="626"/>
      <c r="L37" s="626"/>
      <c r="M37" s="626"/>
      <c r="N37" s="626"/>
      <c r="O37" s="626"/>
      <c r="P37" s="626"/>
      <c r="Q37" s="627"/>
      <c r="R37" s="628">
        <v>136906</v>
      </c>
      <c r="S37" s="629"/>
      <c r="T37" s="629"/>
      <c r="U37" s="629"/>
      <c r="V37" s="629"/>
      <c r="W37" s="629"/>
      <c r="X37" s="629"/>
      <c r="Y37" s="630"/>
      <c r="Z37" s="631">
        <v>3.4</v>
      </c>
      <c r="AA37" s="631"/>
      <c r="AB37" s="631"/>
      <c r="AC37" s="631"/>
      <c r="AD37" s="632" t="s">
        <v>176</v>
      </c>
      <c r="AE37" s="632"/>
      <c r="AF37" s="632"/>
      <c r="AG37" s="632"/>
      <c r="AH37" s="632"/>
      <c r="AI37" s="632"/>
      <c r="AJ37" s="632"/>
      <c r="AK37" s="632"/>
      <c r="AL37" s="633" t="s">
        <v>236</v>
      </c>
      <c r="AM37" s="634"/>
      <c r="AN37" s="634"/>
      <c r="AO37" s="635"/>
      <c r="AQ37" s="706" t="s">
        <v>335</v>
      </c>
      <c r="AR37" s="707"/>
      <c r="AS37" s="707"/>
      <c r="AT37" s="707"/>
      <c r="AU37" s="707"/>
      <c r="AV37" s="707"/>
      <c r="AW37" s="707"/>
      <c r="AX37" s="707"/>
      <c r="AY37" s="708"/>
      <c r="AZ37" s="628">
        <v>95003</v>
      </c>
      <c r="BA37" s="629"/>
      <c r="BB37" s="629"/>
      <c r="BC37" s="629"/>
      <c r="BD37" s="667"/>
      <c r="BE37" s="667"/>
      <c r="BF37" s="695"/>
      <c r="BG37" s="643" t="s">
        <v>336</v>
      </c>
      <c r="BH37" s="644"/>
      <c r="BI37" s="644"/>
      <c r="BJ37" s="644"/>
      <c r="BK37" s="644"/>
      <c r="BL37" s="644"/>
      <c r="BM37" s="644"/>
      <c r="BN37" s="644"/>
      <c r="BO37" s="644"/>
      <c r="BP37" s="644"/>
      <c r="BQ37" s="644"/>
      <c r="BR37" s="644"/>
      <c r="BS37" s="644"/>
      <c r="BT37" s="644"/>
      <c r="BU37" s="645"/>
      <c r="BV37" s="628">
        <v>102420</v>
      </c>
      <c r="BW37" s="629"/>
      <c r="BX37" s="629"/>
      <c r="BY37" s="629"/>
      <c r="BZ37" s="629"/>
      <c r="CA37" s="629"/>
      <c r="CB37" s="638"/>
      <c r="CD37" s="643" t="s">
        <v>337</v>
      </c>
      <c r="CE37" s="644"/>
      <c r="CF37" s="644"/>
      <c r="CG37" s="644"/>
      <c r="CH37" s="644"/>
      <c r="CI37" s="644"/>
      <c r="CJ37" s="644"/>
      <c r="CK37" s="644"/>
      <c r="CL37" s="644"/>
      <c r="CM37" s="644"/>
      <c r="CN37" s="644"/>
      <c r="CO37" s="644"/>
      <c r="CP37" s="644"/>
      <c r="CQ37" s="645"/>
      <c r="CR37" s="628">
        <v>194866</v>
      </c>
      <c r="CS37" s="667"/>
      <c r="CT37" s="667"/>
      <c r="CU37" s="667"/>
      <c r="CV37" s="667"/>
      <c r="CW37" s="667"/>
      <c r="CX37" s="667"/>
      <c r="CY37" s="668"/>
      <c r="CZ37" s="633">
        <v>5.0999999999999996</v>
      </c>
      <c r="DA37" s="662"/>
      <c r="DB37" s="662"/>
      <c r="DC37" s="669"/>
      <c r="DD37" s="637">
        <v>186627</v>
      </c>
      <c r="DE37" s="667"/>
      <c r="DF37" s="667"/>
      <c r="DG37" s="667"/>
      <c r="DH37" s="667"/>
      <c r="DI37" s="667"/>
      <c r="DJ37" s="667"/>
      <c r="DK37" s="668"/>
      <c r="DL37" s="637">
        <v>158911</v>
      </c>
      <c r="DM37" s="667"/>
      <c r="DN37" s="667"/>
      <c r="DO37" s="667"/>
      <c r="DP37" s="667"/>
      <c r="DQ37" s="667"/>
      <c r="DR37" s="667"/>
      <c r="DS37" s="667"/>
      <c r="DT37" s="667"/>
      <c r="DU37" s="667"/>
      <c r="DV37" s="668"/>
      <c r="DW37" s="633">
        <v>6.1</v>
      </c>
      <c r="DX37" s="662"/>
      <c r="DY37" s="662"/>
      <c r="DZ37" s="662"/>
      <c r="EA37" s="662"/>
      <c r="EB37" s="662"/>
      <c r="EC37" s="663"/>
    </row>
    <row r="38" spans="2:133" ht="11.25" customHeight="1" x14ac:dyDescent="0.2">
      <c r="B38" s="625" t="s">
        <v>338</v>
      </c>
      <c r="C38" s="626"/>
      <c r="D38" s="626"/>
      <c r="E38" s="626"/>
      <c r="F38" s="626"/>
      <c r="G38" s="626"/>
      <c r="H38" s="626"/>
      <c r="I38" s="626"/>
      <c r="J38" s="626"/>
      <c r="K38" s="626"/>
      <c r="L38" s="626"/>
      <c r="M38" s="626"/>
      <c r="N38" s="626"/>
      <c r="O38" s="626"/>
      <c r="P38" s="626"/>
      <c r="Q38" s="627"/>
      <c r="R38" s="628">
        <v>209544</v>
      </c>
      <c r="S38" s="629"/>
      <c r="T38" s="629"/>
      <c r="U38" s="629"/>
      <c r="V38" s="629"/>
      <c r="W38" s="629"/>
      <c r="X38" s="629"/>
      <c r="Y38" s="630"/>
      <c r="Z38" s="631">
        <v>5.0999999999999996</v>
      </c>
      <c r="AA38" s="631"/>
      <c r="AB38" s="631"/>
      <c r="AC38" s="631"/>
      <c r="AD38" s="632" t="s">
        <v>236</v>
      </c>
      <c r="AE38" s="632"/>
      <c r="AF38" s="632"/>
      <c r="AG38" s="632"/>
      <c r="AH38" s="632"/>
      <c r="AI38" s="632"/>
      <c r="AJ38" s="632"/>
      <c r="AK38" s="632"/>
      <c r="AL38" s="633" t="s">
        <v>176</v>
      </c>
      <c r="AM38" s="634"/>
      <c r="AN38" s="634"/>
      <c r="AO38" s="635"/>
      <c r="AQ38" s="706" t="s">
        <v>339</v>
      </c>
      <c r="AR38" s="707"/>
      <c r="AS38" s="707"/>
      <c r="AT38" s="707"/>
      <c r="AU38" s="707"/>
      <c r="AV38" s="707"/>
      <c r="AW38" s="707"/>
      <c r="AX38" s="707"/>
      <c r="AY38" s="708"/>
      <c r="AZ38" s="628">
        <v>2308</v>
      </c>
      <c r="BA38" s="629"/>
      <c r="BB38" s="629"/>
      <c r="BC38" s="629"/>
      <c r="BD38" s="667"/>
      <c r="BE38" s="667"/>
      <c r="BF38" s="695"/>
      <c r="BG38" s="643" t="s">
        <v>340</v>
      </c>
      <c r="BH38" s="644"/>
      <c r="BI38" s="644"/>
      <c r="BJ38" s="644"/>
      <c r="BK38" s="644"/>
      <c r="BL38" s="644"/>
      <c r="BM38" s="644"/>
      <c r="BN38" s="644"/>
      <c r="BO38" s="644"/>
      <c r="BP38" s="644"/>
      <c r="BQ38" s="644"/>
      <c r="BR38" s="644"/>
      <c r="BS38" s="644"/>
      <c r="BT38" s="644"/>
      <c r="BU38" s="645"/>
      <c r="BV38" s="628">
        <v>1104</v>
      </c>
      <c r="BW38" s="629"/>
      <c r="BX38" s="629"/>
      <c r="BY38" s="629"/>
      <c r="BZ38" s="629"/>
      <c r="CA38" s="629"/>
      <c r="CB38" s="638"/>
      <c r="CD38" s="643" t="s">
        <v>341</v>
      </c>
      <c r="CE38" s="644"/>
      <c r="CF38" s="644"/>
      <c r="CG38" s="644"/>
      <c r="CH38" s="644"/>
      <c r="CI38" s="644"/>
      <c r="CJ38" s="644"/>
      <c r="CK38" s="644"/>
      <c r="CL38" s="644"/>
      <c r="CM38" s="644"/>
      <c r="CN38" s="644"/>
      <c r="CO38" s="644"/>
      <c r="CP38" s="644"/>
      <c r="CQ38" s="645"/>
      <c r="CR38" s="628">
        <v>281703</v>
      </c>
      <c r="CS38" s="629"/>
      <c r="CT38" s="629"/>
      <c r="CU38" s="629"/>
      <c r="CV38" s="629"/>
      <c r="CW38" s="629"/>
      <c r="CX38" s="629"/>
      <c r="CY38" s="630"/>
      <c r="CZ38" s="633">
        <v>7.3</v>
      </c>
      <c r="DA38" s="662"/>
      <c r="DB38" s="662"/>
      <c r="DC38" s="669"/>
      <c r="DD38" s="637">
        <v>238432</v>
      </c>
      <c r="DE38" s="629"/>
      <c r="DF38" s="629"/>
      <c r="DG38" s="629"/>
      <c r="DH38" s="629"/>
      <c r="DI38" s="629"/>
      <c r="DJ38" s="629"/>
      <c r="DK38" s="630"/>
      <c r="DL38" s="637">
        <v>230401</v>
      </c>
      <c r="DM38" s="629"/>
      <c r="DN38" s="629"/>
      <c r="DO38" s="629"/>
      <c r="DP38" s="629"/>
      <c r="DQ38" s="629"/>
      <c r="DR38" s="629"/>
      <c r="DS38" s="629"/>
      <c r="DT38" s="629"/>
      <c r="DU38" s="629"/>
      <c r="DV38" s="630"/>
      <c r="DW38" s="633">
        <v>8.9</v>
      </c>
      <c r="DX38" s="662"/>
      <c r="DY38" s="662"/>
      <c r="DZ38" s="662"/>
      <c r="EA38" s="662"/>
      <c r="EB38" s="662"/>
      <c r="EC38" s="663"/>
    </row>
    <row r="39" spans="2:133" ht="11.25" customHeight="1" x14ac:dyDescent="0.2">
      <c r="B39" s="625" t="s">
        <v>342</v>
      </c>
      <c r="C39" s="626"/>
      <c r="D39" s="626"/>
      <c r="E39" s="626"/>
      <c r="F39" s="626"/>
      <c r="G39" s="626"/>
      <c r="H39" s="626"/>
      <c r="I39" s="626"/>
      <c r="J39" s="626"/>
      <c r="K39" s="626"/>
      <c r="L39" s="626"/>
      <c r="M39" s="626"/>
      <c r="N39" s="626"/>
      <c r="O39" s="626"/>
      <c r="P39" s="626"/>
      <c r="Q39" s="627"/>
      <c r="R39" s="628">
        <v>78935</v>
      </c>
      <c r="S39" s="629"/>
      <c r="T39" s="629"/>
      <c r="U39" s="629"/>
      <c r="V39" s="629"/>
      <c r="W39" s="629"/>
      <c r="X39" s="629"/>
      <c r="Y39" s="630"/>
      <c r="Z39" s="631">
        <v>1.9</v>
      </c>
      <c r="AA39" s="631"/>
      <c r="AB39" s="631"/>
      <c r="AC39" s="631"/>
      <c r="AD39" s="632">
        <v>5</v>
      </c>
      <c r="AE39" s="632"/>
      <c r="AF39" s="632"/>
      <c r="AG39" s="632"/>
      <c r="AH39" s="632"/>
      <c r="AI39" s="632"/>
      <c r="AJ39" s="632"/>
      <c r="AK39" s="632"/>
      <c r="AL39" s="633">
        <v>0</v>
      </c>
      <c r="AM39" s="634"/>
      <c r="AN39" s="634"/>
      <c r="AO39" s="635"/>
      <c r="AQ39" s="706" t="s">
        <v>343</v>
      </c>
      <c r="AR39" s="707"/>
      <c r="AS39" s="707"/>
      <c r="AT39" s="707"/>
      <c r="AU39" s="707"/>
      <c r="AV39" s="707"/>
      <c r="AW39" s="707"/>
      <c r="AX39" s="707"/>
      <c r="AY39" s="708"/>
      <c r="AZ39" s="628" t="s">
        <v>236</v>
      </c>
      <c r="BA39" s="629"/>
      <c r="BB39" s="629"/>
      <c r="BC39" s="629"/>
      <c r="BD39" s="667"/>
      <c r="BE39" s="667"/>
      <c r="BF39" s="695"/>
      <c r="BG39" s="643" t="s">
        <v>344</v>
      </c>
      <c r="BH39" s="644"/>
      <c r="BI39" s="644"/>
      <c r="BJ39" s="644"/>
      <c r="BK39" s="644"/>
      <c r="BL39" s="644"/>
      <c r="BM39" s="644"/>
      <c r="BN39" s="644"/>
      <c r="BO39" s="644"/>
      <c r="BP39" s="644"/>
      <c r="BQ39" s="644"/>
      <c r="BR39" s="644"/>
      <c r="BS39" s="644"/>
      <c r="BT39" s="644"/>
      <c r="BU39" s="645"/>
      <c r="BV39" s="628">
        <v>1703</v>
      </c>
      <c r="BW39" s="629"/>
      <c r="BX39" s="629"/>
      <c r="BY39" s="629"/>
      <c r="BZ39" s="629"/>
      <c r="CA39" s="629"/>
      <c r="CB39" s="638"/>
      <c r="CD39" s="643" t="s">
        <v>345</v>
      </c>
      <c r="CE39" s="644"/>
      <c r="CF39" s="644"/>
      <c r="CG39" s="644"/>
      <c r="CH39" s="644"/>
      <c r="CI39" s="644"/>
      <c r="CJ39" s="644"/>
      <c r="CK39" s="644"/>
      <c r="CL39" s="644"/>
      <c r="CM39" s="644"/>
      <c r="CN39" s="644"/>
      <c r="CO39" s="644"/>
      <c r="CP39" s="644"/>
      <c r="CQ39" s="645"/>
      <c r="CR39" s="628">
        <v>352816</v>
      </c>
      <c r="CS39" s="667"/>
      <c r="CT39" s="667"/>
      <c r="CU39" s="667"/>
      <c r="CV39" s="667"/>
      <c r="CW39" s="667"/>
      <c r="CX39" s="667"/>
      <c r="CY39" s="668"/>
      <c r="CZ39" s="633">
        <v>9.1999999999999993</v>
      </c>
      <c r="DA39" s="662"/>
      <c r="DB39" s="662"/>
      <c r="DC39" s="669"/>
      <c r="DD39" s="637">
        <v>352406</v>
      </c>
      <c r="DE39" s="667"/>
      <c r="DF39" s="667"/>
      <c r="DG39" s="667"/>
      <c r="DH39" s="667"/>
      <c r="DI39" s="667"/>
      <c r="DJ39" s="667"/>
      <c r="DK39" s="668"/>
      <c r="DL39" s="637" t="s">
        <v>129</v>
      </c>
      <c r="DM39" s="667"/>
      <c r="DN39" s="667"/>
      <c r="DO39" s="667"/>
      <c r="DP39" s="667"/>
      <c r="DQ39" s="667"/>
      <c r="DR39" s="667"/>
      <c r="DS39" s="667"/>
      <c r="DT39" s="667"/>
      <c r="DU39" s="667"/>
      <c r="DV39" s="668"/>
      <c r="DW39" s="633" t="s">
        <v>176</v>
      </c>
      <c r="DX39" s="662"/>
      <c r="DY39" s="662"/>
      <c r="DZ39" s="662"/>
      <c r="EA39" s="662"/>
      <c r="EB39" s="662"/>
      <c r="EC39" s="663"/>
    </row>
    <row r="40" spans="2:133" ht="11.25" customHeight="1" x14ac:dyDescent="0.2">
      <c r="B40" s="625" t="s">
        <v>346</v>
      </c>
      <c r="C40" s="626"/>
      <c r="D40" s="626"/>
      <c r="E40" s="626"/>
      <c r="F40" s="626"/>
      <c r="G40" s="626"/>
      <c r="H40" s="626"/>
      <c r="I40" s="626"/>
      <c r="J40" s="626"/>
      <c r="K40" s="626"/>
      <c r="L40" s="626"/>
      <c r="M40" s="626"/>
      <c r="N40" s="626"/>
      <c r="O40" s="626"/>
      <c r="P40" s="626"/>
      <c r="Q40" s="627"/>
      <c r="R40" s="628">
        <v>258508</v>
      </c>
      <c r="S40" s="629"/>
      <c r="T40" s="629"/>
      <c r="U40" s="629"/>
      <c r="V40" s="629"/>
      <c r="W40" s="629"/>
      <c r="X40" s="629"/>
      <c r="Y40" s="630"/>
      <c r="Z40" s="631">
        <v>6.4</v>
      </c>
      <c r="AA40" s="631"/>
      <c r="AB40" s="631"/>
      <c r="AC40" s="631"/>
      <c r="AD40" s="632" t="s">
        <v>129</v>
      </c>
      <c r="AE40" s="632"/>
      <c r="AF40" s="632"/>
      <c r="AG40" s="632"/>
      <c r="AH40" s="632"/>
      <c r="AI40" s="632"/>
      <c r="AJ40" s="632"/>
      <c r="AK40" s="632"/>
      <c r="AL40" s="633" t="s">
        <v>236</v>
      </c>
      <c r="AM40" s="634"/>
      <c r="AN40" s="634"/>
      <c r="AO40" s="635"/>
      <c r="AQ40" s="706" t="s">
        <v>347</v>
      </c>
      <c r="AR40" s="707"/>
      <c r="AS40" s="707"/>
      <c r="AT40" s="707"/>
      <c r="AU40" s="707"/>
      <c r="AV40" s="707"/>
      <c r="AW40" s="707"/>
      <c r="AX40" s="707"/>
      <c r="AY40" s="708"/>
      <c r="AZ40" s="628" t="s">
        <v>176</v>
      </c>
      <c r="BA40" s="629"/>
      <c r="BB40" s="629"/>
      <c r="BC40" s="629"/>
      <c r="BD40" s="667"/>
      <c r="BE40" s="667"/>
      <c r="BF40" s="695"/>
      <c r="BG40" s="709" t="s">
        <v>348</v>
      </c>
      <c r="BH40" s="710"/>
      <c r="BI40" s="710"/>
      <c r="BJ40" s="710"/>
      <c r="BK40" s="710"/>
      <c r="BL40" s="220"/>
      <c r="BM40" s="644" t="s">
        <v>349</v>
      </c>
      <c r="BN40" s="644"/>
      <c r="BO40" s="644"/>
      <c r="BP40" s="644"/>
      <c r="BQ40" s="644"/>
      <c r="BR40" s="644"/>
      <c r="BS40" s="644"/>
      <c r="BT40" s="644"/>
      <c r="BU40" s="645"/>
      <c r="BV40" s="628">
        <v>95</v>
      </c>
      <c r="BW40" s="629"/>
      <c r="BX40" s="629"/>
      <c r="BY40" s="629"/>
      <c r="BZ40" s="629"/>
      <c r="CA40" s="629"/>
      <c r="CB40" s="638"/>
      <c r="CD40" s="643" t="s">
        <v>350</v>
      </c>
      <c r="CE40" s="644"/>
      <c r="CF40" s="644"/>
      <c r="CG40" s="644"/>
      <c r="CH40" s="644"/>
      <c r="CI40" s="644"/>
      <c r="CJ40" s="644"/>
      <c r="CK40" s="644"/>
      <c r="CL40" s="644"/>
      <c r="CM40" s="644"/>
      <c r="CN40" s="644"/>
      <c r="CO40" s="644"/>
      <c r="CP40" s="644"/>
      <c r="CQ40" s="645"/>
      <c r="CR40" s="628">
        <v>3918</v>
      </c>
      <c r="CS40" s="629"/>
      <c r="CT40" s="629"/>
      <c r="CU40" s="629"/>
      <c r="CV40" s="629"/>
      <c r="CW40" s="629"/>
      <c r="CX40" s="629"/>
      <c r="CY40" s="630"/>
      <c r="CZ40" s="633">
        <v>0.1</v>
      </c>
      <c r="DA40" s="662"/>
      <c r="DB40" s="662"/>
      <c r="DC40" s="669"/>
      <c r="DD40" s="637">
        <v>399</v>
      </c>
      <c r="DE40" s="629"/>
      <c r="DF40" s="629"/>
      <c r="DG40" s="629"/>
      <c r="DH40" s="629"/>
      <c r="DI40" s="629"/>
      <c r="DJ40" s="629"/>
      <c r="DK40" s="630"/>
      <c r="DL40" s="637" t="s">
        <v>129</v>
      </c>
      <c r="DM40" s="629"/>
      <c r="DN40" s="629"/>
      <c r="DO40" s="629"/>
      <c r="DP40" s="629"/>
      <c r="DQ40" s="629"/>
      <c r="DR40" s="629"/>
      <c r="DS40" s="629"/>
      <c r="DT40" s="629"/>
      <c r="DU40" s="629"/>
      <c r="DV40" s="630"/>
      <c r="DW40" s="633" t="s">
        <v>236</v>
      </c>
      <c r="DX40" s="662"/>
      <c r="DY40" s="662"/>
      <c r="DZ40" s="662"/>
      <c r="EA40" s="662"/>
      <c r="EB40" s="662"/>
      <c r="EC40" s="663"/>
    </row>
    <row r="41" spans="2:133" ht="11.25" customHeight="1" x14ac:dyDescent="0.2">
      <c r="B41" s="625" t="s">
        <v>351</v>
      </c>
      <c r="C41" s="626"/>
      <c r="D41" s="626"/>
      <c r="E41" s="626"/>
      <c r="F41" s="626"/>
      <c r="G41" s="626"/>
      <c r="H41" s="626"/>
      <c r="I41" s="626"/>
      <c r="J41" s="626"/>
      <c r="K41" s="626"/>
      <c r="L41" s="626"/>
      <c r="M41" s="626"/>
      <c r="N41" s="626"/>
      <c r="O41" s="626"/>
      <c r="P41" s="626"/>
      <c r="Q41" s="627"/>
      <c r="R41" s="628" t="s">
        <v>129</v>
      </c>
      <c r="S41" s="629"/>
      <c r="T41" s="629"/>
      <c r="U41" s="629"/>
      <c r="V41" s="629"/>
      <c r="W41" s="629"/>
      <c r="X41" s="629"/>
      <c r="Y41" s="630"/>
      <c r="Z41" s="631" t="s">
        <v>176</v>
      </c>
      <c r="AA41" s="631"/>
      <c r="AB41" s="631"/>
      <c r="AC41" s="631"/>
      <c r="AD41" s="632" t="s">
        <v>129</v>
      </c>
      <c r="AE41" s="632"/>
      <c r="AF41" s="632"/>
      <c r="AG41" s="632"/>
      <c r="AH41" s="632"/>
      <c r="AI41" s="632"/>
      <c r="AJ41" s="632"/>
      <c r="AK41" s="632"/>
      <c r="AL41" s="633" t="s">
        <v>129</v>
      </c>
      <c r="AM41" s="634"/>
      <c r="AN41" s="634"/>
      <c r="AO41" s="635"/>
      <c r="AQ41" s="706" t="s">
        <v>352</v>
      </c>
      <c r="AR41" s="707"/>
      <c r="AS41" s="707"/>
      <c r="AT41" s="707"/>
      <c r="AU41" s="707"/>
      <c r="AV41" s="707"/>
      <c r="AW41" s="707"/>
      <c r="AX41" s="707"/>
      <c r="AY41" s="708"/>
      <c r="AZ41" s="628">
        <v>65763</v>
      </c>
      <c r="BA41" s="629"/>
      <c r="BB41" s="629"/>
      <c r="BC41" s="629"/>
      <c r="BD41" s="667"/>
      <c r="BE41" s="667"/>
      <c r="BF41" s="695"/>
      <c r="BG41" s="709"/>
      <c r="BH41" s="710"/>
      <c r="BI41" s="710"/>
      <c r="BJ41" s="710"/>
      <c r="BK41" s="710"/>
      <c r="BL41" s="220"/>
      <c r="BM41" s="644" t="s">
        <v>353</v>
      </c>
      <c r="BN41" s="644"/>
      <c r="BO41" s="644"/>
      <c r="BP41" s="644"/>
      <c r="BQ41" s="644"/>
      <c r="BR41" s="644"/>
      <c r="BS41" s="644"/>
      <c r="BT41" s="644"/>
      <c r="BU41" s="645"/>
      <c r="BV41" s="628" t="s">
        <v>129</v>
      </c>
      <c r="BW41" s="629"/>
      <c r="BX41" s="629"/>
      <c r="BY41" s="629"/>
      <c r="BZ41" s="629"/>
      <c r="CA41" s="629"/>
      <c r="CB41" s="638"/>
      <c r="CD41" s="643" t="s">
        <v>354</v>
      </c>
      <c r="CE41" s="644"/>
      <c r="CF41" s="644"/>
      <c r="CG41" s="644"/>
      <c r="CH41" s="644"/>
      <c r="CI41" s="644"/>
      <c r="CJ41" s="644"/>
      <c r="CK41" s="644"/>
      <c r="CL41" s="644"/>
      <c r="CM41" s="644"/>
      <c r="CN41" s="644"/>
      <c r="CO41" s="644"/>
      <c r="CP41" s="644"/>
      <c r="CQ41" s="645"/>
      <c r="CR41" s="628" t="s">
        <v>129</v>
      </c>
      <c r="CS41" s="667"/>
      <c r="CT41" s="667"/>
      <c r="CU41" s="667"/>
      <c r="CV41" s="667"/>
      <c r="CW41" s="667"/>
      <c r="CX41" s="667"/>
      <c r="CY41" s="668"/>
      <c r="CZ41" s="633" t="s">
        <v>176</v>
      </c>
      <c r="DA41" s="662"/>
      <c r="DB41" s="662"/>
      <c r="DC41" s="669"/>
      <c r="DD41" s="637" t="s">
        <v>129</v>
      </c>
      <c r="DE41" s="667"/>
      <c r="DF41" s="667"/>
      <c r="DG41" s="667"/>
      <c r="DH41" s="667"/>
      <c r="DI41" s="667"/>
      <c r="DJ41" s="667"/>
      <c r="DK41" s="668"/>
      <c r="DL41" s="719"/>
      <c r="DM41" s="720"/>
      <c r="DN41" s="720"/>
      <c r="DO41" s="720"/>
      <c r="DP41" s="720"/>
      <c r="DQ41" s="720"/>
      <c r="DR41" s="720"/>
      <c r="DS41" s="720"/>
      <c r="DT41" s="720"/>
      <c r="DU41" s="720"/>
      <c r="DV41" s="721"/>
      <c r="DW41" s="716"/>
      <c r="DX41" s="717"/>
      <c r="DY41" s="717"/>
      <c r="DZ41" s="717"/>
      <c r="EA41" s="717"/>
      <c r="EB41" s="717"/>
      <c r="EC41" s="718"/>
    </row>
    <row r="42" spans="2:133" ht="11.25" customHeight="1" x14ac:dyDescent="0.2">
      <c r="B42" s="625" t="s">
        <v>355</v>
      </c>
      <c r="C42" s="626"/>
      <c r="D42" s="626"/>
      <c r="E42" s="626"/>
      <c r="F42" s="626"/>
      <c r="G42" s="626"/>
      <c r="H42" s="626"/>
      <c r="I42" s="626"/>
      <c r="J42" s="626"/>
      <c r="K42" s="626"/>
      <c r="L42" s="626"/>
      <c r="M42" s="626"/>
      <c r="N42" s="626"/>
      <c r="O42" s="626"/>
      <c r="P42" s="626"/>
      <c r="Q42" s="627"/>
      <c r="R42" s="628" t="s">
        <v>176</v>
      </c>
      <c r="S42" s="629"/>
      <c r="T42" s="629"/>
      <c r="U42" s="629"/>
      <c r="V42" s="629"/>
      <c r="W42" s="629"/>
      <c r="X42" s="629"/>
      <c r="Y42" s="630"/>
      <c r="Z42" s="631" t="s">
        <v>176</v>
      </c>
      <c r="AA42" s="631"/>
      <c r="AB42" s="631"/>
      <c r="AC42" s="631"/>
      <c r="AD42" s="632" t="s">
        <v>236</v>
      </c>
      <c r="AE42" s="632"/>
      <c r="AF42" s="632"/>
      <c r="AG42" s="632"/>
      <c r="AH42" s="632"/>
      <c r="AI42" s="632"/>
      <c r="AJ42" s="632"/>
      <c r="AK42" s="632"/>
      <c r="AL42" s="633" t="s">
        <v>236</v>
      </c>
      <c r="AM42" s="634"/>
      <c r="AN42" s="634"/>
      <c r="AO42" s="635"/>
      <c r="AQ42" s="713" t="s">
        <v>356</v>
      </c>
      <c r="AR42" s="714"/>
      <c r="AS42" s="714"/>
      <c r="AT42" s="714"/>
      <c r="AU42" s="714"/>
      <c r="AV42" s="714"/>
      <c r="AW42" s="714"/>
      <c r="AX42" s="714"/>
      <c r="AY42" s="715"/>
      <c r="AZ42" s="722">
        <v>215940</v>
      </c>
      <c r="BA42" s="723"/>
      <c r="BB42" s="723"/>
      <c r="BC42" s="723"/>
      <c r="BD42" s="699"/>
      <c r="BE42" s="699"/>
      <c r="BF42" s="701"/>
      <c r="BG42" s="711"/>
      <c r="BH42" s="712"/>
      <c r="BI42" s="712"/>
      <c r="BJ42" s="712"/>
      <c r="BK42" s="712"/>
      <c r="BL42" s="221"/>
      <c r="BM42" s="654" t="s">
        <v>357</v>
      </c>
      <c r="BN42" s="654"/>
      <c r="BO42" s="654"/>
      <c r="BP42" s="654"/>
      <c r="BQ42" s="654"/>
      <c r="BR42" s="654"/>
      <c r="BS42" s="654"/>
      <c r="BT42" s="654"/>
      <c r="BU42" s="655"/>
      <c r="BV42" s="722">
        <v>353</v>
      </c>
      <c r="BW42" s="723"/>
      <c r="BX42" s="723"/>
      <c r="BY42" s="723"/>
      <c r="BZ42" s="723"/>
      <c r="CA42" s="723"/>
      <c r="CB42" s="735"/>
      <c r="CD42" s="625" t="s">
        <v>358</v>
      </c>
      <c r="CE42" s="626"/>
      <c r="CF42" s="626"/>
      <c r="CG42" s="626"/>
      <c r="CH42" s="626"/>
      <c r="CI42" s="626"/>
      <c r="CJ42" s="626"/>
      <c r="CK42" s="626"/>
      <c r="CL42" s="626"/>
      <c r="CM42" s="626"/>
      <c r="CN42" s="626"/>
      <c r="CO42" s="626"/>
      <c r="CP42" s="626"/>
      <c r="CQ42" s="627"/>
      <c r="CR42" s="628">
        <v>415343</v>
      </c>
      <c r="CS42" s="667"/>
      <c r="CT42" s="667"/>
      <c r="CU42" s="667"/>
      <c r="CV42" s="667"/>
      <c r="CW42" s="667"/>
      <c r="CX42" s="667"/>
      <c r="CY42" s="668"/>
      <c r="CZ42" s="633">
        <v>10.8</v>
      </c>
      <c r="DA42" s="662"/>
      <c r="DB42" s="662"/>
      <c r="DC42" s="669"/>
      <c r="DD42" s="637">
        <v>204222</v>
      </c>
      <c r="DE42" s="667"/>
      <c r="DF42" s="667"/>
      <c r="DG42" s="667"/>
      <c r="DH42" s="667"/>
      <c r="DI42" s="667"/>
      <c r="DJ42" s="667"/>
      <c r="DK42" s="668"/>
      <c r="DL42" s="719"/>
      <c r="DM42" s="720"/>
      <c r="DN42" s="720"/>
      <c r="DO42" s="720"/>
      <c r="DP42" s="720"/>
      <c r="DQ42" s="720"/>
      <c r="DR42" s="720"/>
      <c r="DS42" s="720"/>
      <c r="DT42" s="720"/>
      <c r="DU42" s="720"/>
      <c r="DV42" s="721"/>
      <c r="DW42" s="716"/>
      <c r="DX42" s="717"/>
      <c r="DY42" s="717"/>
      <c r="DZ42" s="717"/>
      <c r="EA42" s="717"/>
      <c r="EB42" s="717"/>
      <c r="EC42" s="718"/>
    </row>
    <row r="43" spans="2:133" ht="11.25" customHeight="1" x14ac:dyDescent="0.2">
      <c r="B43" s="625" t="s">
        <v>359</v>
      </c>
      <c r="C43" s="626"/>
      <c r="D43" s="626"/>
      <c r="E43" s="626"/>
      <c r="F43" s="626"/>
      <c r="G43" s="626"/>
      <c r="H43" s="626"/>
      <c r="I43" s="626"/>
      <c r="J43" s="626"/>
      <c r="K43" s="626"/>
      <c r="L43" s="626"/>
      <c r="M43" s="626"/>
      <c r="N43" s="626"/>
      <c r="O43" s="626"/>
      <c r="P43" s="626"/>
      <c r="Q43" s="627"/>
      <c r="R43" s="628">
        <v>187008</v>
      </c>
      <c r="S43" s="629"/>
      <c r="T43" s="629"/>
      <c r="U43" s="629"/>
      <c r="V43" s="629"/>
      <c r="W43" s="629"/>
      <c r="X43" s="629"/>
      <c r="Y43" s="630"/>
      <c r="Z43" s="631">
        <v>4.5999999999999996</v>
      </c>
      <c r="AA43" s="631"/>
      <c r="AB43" s="631"/>
      <c r="AC43" s="631"/>
      <c r="AD43" s="632" t="s">
        <v>236</v>
      </c>
      <c r="AE43" s="632"/>
      <c r="AF43" s="632"/>
      <c r="AG43" s="632"/>
      <c r="AH43" s="632"/>
      <c r="AI43" s="632"/>
      <c r="AJ43" s="632"/>
      <c r="AK43" s="632"/>
      <c r="AL43" s="633" t="s">
        <v>236</v>
      </c>
      <c r="AM43" s="634"/>
      <c r="AN43" s="634"/>
      <c r="AO43" s="635"/>
      <c r="BV43" s="222"/>
      <c r="BW43" s="222"/>
      <c r="BX43" s="222"/>
      <c r="BY43" s="222"/>
      <c r="BZ43" s="222"/>
      <c r="CA43" s="222"/>
      <c r="CB43" s="222"/>
      <c r="CD43" s="625" t="s">
        <v>360</v>
      </c>
      <c r="CE43" s="626"/>
      <c r="CF43" s="626"/>
      <c r="CG43" s="626"/>
      <c r="CH43" s="626"/>
      <c r="CI43" s="626"/>
      <c r="CJ43" s="626"/>
      <c r="CK43" s="626"/>
      <c r="CL43" s="626"/>
      <c r="CM43" s="626"/>
      <c r="CN43" s="626"/>
      <c r="CO43" s="626"/>
      <c r="CP43" s="626"/>
      <c r="CQ43" s="627"/>
      <c r="CR43" s="628">
        <v>8312</v>
      </c>
      <c r="CS43" s="667"/>
      <c r="CT43" s="667"/>
      <c r="CU43" s="667"/>
      <c r="CV43" s="667"/>
      <c r="CW43" s="667"/>
      <c r="CX43" s="667"/>
      <c r="CY43" s="668"/>
      <c r="CZ43" s="633">
        <v>0.2</v>
      </c>
      <c r="DA43" s="662"/>
      <c r="DB43" s="662"/>
      <c r="DC43" s="669"/>
      <c r="DD43" s="637">
        <v>8312</v>
      </c>
      <c r="DE43" s="667"/>
      <c r="DF43" s="667"/>
      <c r="DG43" s="667"/>
      <c r="DH43" s="667"/>
      <c r="DI43" s="667"/>
      <c r="DJ43" s="667"/>
      <c r="DK43" s="668"/>
      <c r="DL43" s="719"/>
      <c r="DM43" s="720"/>
      <c r="DN43" s="720"/>
      <c r="DO43" s="720"/>
      <c r="DP43" s="720"/>
      <c r="DQ43" s="720"/>
      <c r="DR43" s="720"/>
      <c r="DS43" s="720"/>
      <c r="DT43" s="720"/>
      <c r="DU43" s="720"/>
      <c r="DV43" s="721"/>
      <c r="DW43" s="716"/>
      <c r="DX43" s="717"/>
      <c r="DY43" s="717"/>
      <c r="DZ43" s="717"/>
      <c r="EA43" s="717"/>
      <c r="EB43" s="717"/>
      <c r="EC43" s="718"/>
    </row>
    <row r="44" spans="2:133" ht="11.25" customHeight="1" x14ac:dyDescent="0.2">
      <c r="B44" s="672" t="s">
        <v>361</v>
      </c>
      <c r="C44" s="673"/>
      <c r="D44" s="673"/>
      <c r="E44" s="673"/>
      <c r="F44" s="673"/>
      <c r="G44" s="673"/>
      <c r="H44" s="673"/>
      <c r="I44" s="673"/>
      <c r="J44" s="673"/>
      <c r="K44" s="673"/>
      <c r="L44" s="673"/>
      <c r="M44" s="673"/>
      <c r="N44" s="673"/>
      <c r="O44" s="673"/>
      <c r="P44" s="673"/>
      <c r="Q44" s="674"/>
      <c r="R44" s="722">
        <v>4070481</v>
      </c>
      <c r="S44" s="723"/>
      <c r="T44" s="723"/>
      <c r="U44" s="723"/>
      <c r="V44" s="723"/>
      <c r="W44" s="723"/>
      <c r="X44" s="723"/>
      <c r="Y44" s="724"/>
      <c r="Z44" s="725">
        <v>100</v>
      </c>
      <c r="AA44" s="725"/>
      <c r="AB44" s="725"/>
      <c r="AC44" s="725"/>
      <c r="AD44" s="726">
        <v>2410613</v>
      </c>
      <c r="AE44" s="726"/>
      <c r="AF44" s="726"/>
      <c r="AG44" s="726"/>
      <c r="AH44" s="726"/>
      <c r="AI44" s="726"/>
      <c r="AJ44" s="726"/>
      <c r="AK44" s="726"/>
      <c r="AL44" s="727">
        <v>100</v>
      </c>
      <c r="AM44" s="700"/>
      <c r="AN44" s="700"/>
      <c r="AO44" s="728"/>
      <c r="CD44" s="729" t="s">
        <v>307</v>
      </c>
      <c r="CE44" s="730"/>
      <c r="CF44" s="625" t="s">
        <v>362</v>
      </c>
      <c r="CG44" s="626"/>
      <c r="CH44" s="626"/>
      <c r="CI44" s="626"/>
      <c r="CJ44" s="626"/>
      <c r="CK44" s="626"/>
      <c r="CL44" s="626"/>
      <c r="CM44" s="626"/>
      <c r="CN44" s="626"/>
      <c r="CO44" s="626"/>
      <c r="CP44" s="626"/>
      <c r="CQ44" s="627"/>
      <c r="CR44" s="628">
        <v>415343</v>
      </c>
      <c r="CS44" s="629"/>
      <c r="CT44" s="629"/>
      <c r="CU44" s="629"/>
      <c r="CV44" s="629"/>
      <c r="CW44" s="629"/>
      <c r="CX44" s="629"/>
      <c r="CY44" s="630"/>
      <c r="CZ44" s="633">
        <v>10.8</v>
      </c>
      <c r="DA44" s="634"/>
      <c r="DB44" s="634"/>
      <c r="DC44" s="646"/>
      <c r="DD44" s="637">
        <v>204222</v>
      </c>
      <c r="DE44" s="629"/>
      <c r="DF44" s="629"/>
      <c r="DG44" s="629"/>
      <c r="DH44" s="629"/>
      <c r="DI44" s="629"/>
      <c r="DJ44" s="629"/>
      <c r="DK44" s="630"/>
      <c r="DL44" s="719"/>
      <c r="DM44" s="720"/>
      <c r="DN44" s="720"/>
      <c r="DO44" s="720"/>
      <c r="DP44" s="720"/>
      <c r="DQ44" s="720"/>
      <c r="DR44" s="720"/>
      <c r="DS44" s="720"/>
      <c r="DT44" s="720"/>
      <c r="DU44" s="720"/>
      <c r="DV44" s="721"/>
      <c r="DW44" s="716"/>
      <c r="DX44" s="717"/>
      <c r="DY44" s="717"/>
      <c r="DZ44" s="717"/>
      <c r="EA44" s="717"/>
      <c r="EB44" s="717"/>
      <c r="EC44" s="718"/>
    </row>
    <row r="45" spans="2:133" ht="11.25" customHeight="1" x14ac:dyDescent="0.2">
      <c r="B45" s="223"/>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CD45" s="731"/>
      <c r="CE45" s="732"/>
      <c r="CF45" s="625" t="s">
        <v>363</v>
      </c>
      <c r="CG45" s="626"/>
      <c r="CH45" s="626"/>
      <c r="CI45" s="626"/>
      <c r="CJ45" s="626"/>
      <c r="CK45" s="626"/>
      <c r="CL45" s="626"/>
      <c r="CM45" s="626"/>
      <c r="CN45" s="626"/>
      <c r="CO45" s="626"/>
      <c r="CP45" s="626"/>
      <c r="CQ45" s="627"/>
      <c r="CR45" s="628">
        <v>214330</v>
      </c>
      <c r="CS45" s="667"/>
      <c r="CT45" s="667"/>
      <c r="CU45" s="667"/>
      <c r="CV45" s="667"/>
      <c r="CW45" s="667"/>
      <c r="CX45" s="667"/>
      <c r="CY45" s="668"/>
      <c r="CZ45" s="633">
        <v>5.6</v>
      </c>
      <c r="DA45" s="662"/>
      <c r="DB45" s="662"/>
      <c r="DC45" s="669"/>
      <c r="DD45" s="637">
        <v>124476</v>
      </c>
      <c r="DE45" s="667"/>
      <c r="DF45" s="667"/>
      <c r="DG45" s="667"/>
      <c r="DH45" s="667"/>
      <c r="DI45" s="667"/>
      <c r="DJ45" s="667"/>
      <c r="DK45" s="668"/>
      <c r="DL45" s="719"/>
      <c r="DM45" s="720"/>
      <c r="DN45" s="720"/>
      <c r="DO45" s="720"/>
      <c r="DP45" s="720"/>
      <c r="DQ45" s="720"/>
      <c r="DR45" s="720"/>
      <c r="DS45" s="720"/>
      <c r="DT45" s="720"/>
      <c r="DU45" s="720"/>
      <c r="DV45" s="721"/>
      <c r="DW45" s="716"/>
      <c r="DX45" s="717"/>
      <c r="DY45" s="717"/>
      <c r="DZ45" s="717"/>
      <c r="EA45" s="717"/>
      <c r="EB45" s="717"/>
      <c r="EC45" s="718"/>
    </row>
    <row r="46" spans="2:133" ht="11.25" customHeight="1" x14ac:dyDescent="0.2">
      <c r="B46" s="224" t="s">
        <v>364</v>
      </c>
      <c r="C46" s="224"/>
      <c r="D46" s="224"/>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CD46" s="731"/>
      <c r="CE46" s="732"/>
      <c r="CF46" s="625" t="s">
        <v>365</v>
      </c>
      <c r="CG46" s="626"/>
      <c r="CH46" s="626"/>
      <c r="CI46" s="626"/>
      <c r="CJ46" s="626"/>
      <c r="CK46" s="626"/>
      <c r="CL46" s="626"/>
      <c r="CM46" s="626"/>
      <c r="CN46" s="626"/>
      <c r="CO46" s="626"/>
      <c r="CP46" s="626"/>
      <c r="CQ46" s="627"/>
      <c r="CR46" s="628">
        <v>181356</v>
      </c>
      <c r="CS46" s="629"/>
      <c r="CT46" s="629"/>
      <c r="CU46" s="629"/>
      <c r="CV46" s="629"/>
      <c r="CW46" s="629"/>
      <c r="CX46" s="629"/>
      <c r="CY46" s="630"/>
      <c r="CZ46" s="633">
        <v>4.7</v>
      </c>
      <c r="DA46" s="634"/>
      <c r="DB46" s="634"/>
      <c r="DC46" s="646"/>
      <c r="DD46" s="637">
        <v>61889</v>
      </c>
      <c r="DE46" s="629"/>
      <c r="DF46" s="629"/>
      <c r="DG46" s="629"/>
      <c r="DH46" s="629"/>
      <c r="DI46" s="629"/>
      <c r="DJ46" s="629"/>
      <c r="DK46" s="630"/>
      <c r="DL46" s="719"/>
      <c r="DM46" s="720"/>
      <c r="DN46" s="720"/>
      <c r="DO46" s="720"/>
      <c r="DP46" s="720"/>
      <c r="DQ46" s="720"/>
      <c r="DR46" s="720"/>
      <c r="DS46" s="720"/>
      <c r="DT46" s="720"/>
      <c r="DU46" s="720"/>
      <c r="DV46" s="721"/>
      <c r="DW46" s="716"/>
      <c r="DX46" s="717"/>
      <c r="DY46" s="717"/>
      <c r="DZ46" s="717"/>
      <c r="EA46" s="717"/>
      <c r="EB46" s="717"/>
      <c r="EC46" s="718"/>
    </row>
    <row r="47" spans="2:133" ht="11.25" customHeight="1" x14ac:dyDescent="0.2">
      <c r="B47" s="747" t="s">
        <v>366</v>
      </c>
      <c r="C47" s="747"/>
      <c r="D47" s="747"/>
      <c r="E47" s="747"/>
      <c r="F47" s="747"/>
      <c r="G47" s="747"/>
      <c r="H47" s="747"/>
      <c r="I47" s="747"/>
      <c r="J47" s="747"/>
      <c r="K47" s="747"/>
      <c r="L47" s="747"/>
      <c r="M47" s="747"/>
      <c r="N47" s="747"/>
      <c r="O47" s="747"/>
      <c r="P47" s="747"/>
      <c r="Q47" s="747"/>
      <c r="R47" s="747"/>
      <c r="S47" s="747"/>
      <c r="T47" s="747"/>
      <c r="U47" s="747"/>
      <c r="V47" s="747"/>
      <c r="W47" s="747"/>
      <c r="X47" s="747"/>
      <c r="Y47" s="747"/>
      <c r="Z47" s="747"/>
      <c r="AA47" s="747"/>
      <c r="AB47" s="747"/>
      <c r="AC47" s="747"/>
      <c r="AD47" s="747"/>
      <c r="AE47" s="747"/>
      <c r="AF47" s="747"/>
      <c r="AG47" s="747"/>
      <c r="AH47" s="747"/>
      <c r="AI47" s="747"/>
      <c r="AJ47" s="747"/>
      <c r="AK47" s="747"/>
      <c r="AL47" s="747"/>
      <c r="AM47" s="747"/>
      <c r="AN47" s="747"/>
      <c r="AO47" s="747"/>
      <c r="AP47" s="747"/>
      <c r="AQ47" s="747"/>
      <c r="AR47" s="747"/>
      <c r="AS47" s="747"/>
      <c r="AT47" s="747"/>
      <c r="AU47" s="747"/>
      <c r="AV47" s="747"/>
      <c r="AW47" s="747"/>
      <c r="AX47" s="747"/>
      <c r="AY47" s="747"/>
      <c r="AZ47" s="747"/>
      <c r="BA47" s="747"/>
      <c r="BB47" s="747"/>
      <c r="BC47" s="747"/>
      <c r="BD47" s="747"/>
      <c r="BE47" s="747"/>
      <c r="BF47" s="747"/>
      <c r="BG47" s="747"/>
      <c r="BH47" s="747"/>
      <c r="BI47" s="747"/>
      <c r="BJ47" s="747"/>
      <c r="BK47" s="747"/>
      <c r="BL47" s="747"/>
      <c r="BM47" s="747"/>
      <c r="BN47" s="747"/>
      <c r="BO47" s="747"/>
      <c r="BP47" s="747"/>
      <c r="BQ47" s="747"/>
      <c r="BR47" s="747"/>
      <c r="BS47" s="747"/>
      <c r="BT47" s="747"/>
      <c r="BU47" s="747"/>
      <c r="BV47" s="747"/>
      <c r="BW47" s="747"/>
      <c r="BX47" s="747"/>
      <c r="BY47" s="747"/>
      <c r="BZ47" s="747"/>
      <c r="CA47" s="747"/>
      <c r="CB47" s="747"/>
      <c r="CD47" s="731"/>
      <c r="CE47" s="732"/>
      <c r="CF47" s="625" t="s">
        <v>367</v>
      </c>
      <c r="CG47" s="626"/>
      <c r="CH47" s="626"/>
      <c r="CI47" s="626"/>
      <c r="CJ47" s="626"/>
      <c r="CK47" s="626"/>
      <c r="CL47" s="626"/>
      <c r="CM47" s="626"/>
      <c r="CN47" s="626"/>
      <c r="CO47" s="626"/>
      <c r="CP47" s="626"/>
      <c r="CQ47" s="627"/>
      <c r="CR47" s="628" t="s">
        <v>176</v>
      </c>
      <c r="CS47" s="667"/>
      <c r="CT47" s="667"/>
      <c r="CU47" s="667"/>
      <c r="CV47" s="667"/>
      <c r="CW47" s="667"/>
      <c r="CX47" s="667"/>
      <c r="CY47" s="668"/>
      <c r="CZ47" s="633" t="s">
        <v>129</v>
      </c>
      <c r="DA47" s="662"/>
      <c r="DB47" s="662"/>
      <c r="DC47" s="669"/>
      <c r="DD47" s="637" t="s">
        <v>236</v>
      </c>
      <c r="DE47" s="667"/>
      <c r="DF47" s="667"/>
      <c r="DG47" s="667"/>
      <c r="DH47" s="667"/>
      <c r="DI47" s="667"/>
      <c r="DJ47" s="667"/>
      <c r="DK47" s="668"/>
      <c r="DL47" s="719"/>
      <c r="DM47" s="720"/>
      <c r="DN47" s="720"/>
      <c r="DO47" s="720"/>
      <c r="DP47" s="720"/>
      <c r="DQ47" s="720"/>
      <c r="DR47" s="720"/>
      <c r="DS47" s="720"/>
      <c r="DT47" s="720"/>
      <c r="DU47" s="720"/>
      <c r="DV47" s="721"/>
      <c r="DW47" s="716"/>
      <c r="DX47" s="717"/>
      <c r="DY47" s="717"/>
      <c r="DZ47" s="717"/>
      <c r="EA47" s="717"/>
      <c r="EB47" s="717"/>
      <c r="EC47" s="718"/>
    </row>
    <row r="48" spans="2:133" ht="10.8" x14ac:dyDescent="0.2">
      <c r="B48" s="746" t="s">
        <v>368</v>
      </c>
      <c r="C48" s="746"/>
      <c r="D48" s="746"/>
      <c r="E48" s="746"/>
      <c r="F48" s="746"/>
      <c r="G48" s="746"/>
      <c r="H48" s="746"/>
      <c r="I48" s="746"/>
      <c r="J48" s="746"/>
      <c r="K48" s="746"/>
      <c r="L48" s="746"/>
      <c r="M48" s="746"/>
      <c r="N48" s="746"/>
      <c r="O48" s="746"/>
      <c r="P48" s="746"/>
      <c r="Q48" s="746"/>
      <c r="R48" s="746"/>
      <c r="S48" s="746"/>
      <c r="T48" s="746"/>
      <c r="U48" s="746"/>
      <c r="V48" s="746"/>
      <c r="W48" s="746"/>
      <c r="X48" s="746"/>
      <c r="Y48" s="746"/>
      <c r="Z48" s="746"/>
      <c r="AA48" s="746"/>
      <c r="AB48" s="746"/>
      <c r="AC48" s="746"/>
      <c r="AD48" s="746"/>
      <c r="AE48" s="746"/>
      <c r="AF48" s="746"/>
      <c r="AG48" s="746"/>
      <c r="AH48" s="746"/>
      <c r="AI48" s="746"/>
      <c r="AJ48" s="746"/>
      <c r="AK48" s="746"/>
      <c r="AL48" s="746"/>
      <c r="AM48" s="746"/>
      <c r="AN48" s="746"/>
      <c r="AO48" s="746"/>
      <c r="AP48" s="746"/>
      <c r="AQ48" s="746"/>
      <c r="AR48" s="746"/>
      <c r="AS48" s="746"/>
      <c r="AT48" s="746"/>
      <c r="AU48" s="746"/>
      <c r="AV48" s="746"/>
      <c r="AW48" s="746"/>
      <c r="AX48" s="746"/>
      <c r="AY48" s="746"/>
      <c r="AZ48" s="746"/>
      <c r="BA48" s="746"/>
      <c r="BB48" s="746"/>
      <c r="BC48" s="746"/>
      <c r="BD48" s="746"/>
      <c r="BE48" s="746"/>
      <c r="BF48" s="746"/>
      <c r="BG48" s="746"/>
      <c r="BH48" s="746"/>
      <c r="BI48" s="746"/>
      <c r="BJ48" s="746"/>
      <c r="BK48" s="746"/>
      <c r="BL48" s="746"/>
      <c r="BM48" s="746"/>
      <c r="BN48" s="746"/>
      <c r="BO48" s="746"/>
      <c r="BP48" s="746"/>
      <c r="BQ48" s="746"/>
      <c r="BR48" s="746"/>
      <c r="BS48" s="746"/>
      <c r="BT48" s="746"/>
      <c r="BU48" s="746"/>
      <c r="BV48" s="746"/>
      <c r="BW48" s="746"/>
      <c r="BX48" s="746"/>
      <c r="BY48" s="746"/>
      <c r="BZ48" s="746"/>
      <c r="CA48" s="746"/>
      <c r="CB48" s="746"/>
      <c r="CD48" s="733"/>
      <c r="CE48" s="734"/>
      <c r="CF48" s="625" t="s">
        <v>369</v>
      </c>
      <c r="CG48" s="626"/>
      <c r="CH48" s="626"/>
      <c r="CI48" s="626"/>
      <c r="CJ48" s="626"/>
      <c r="CK48" s="626"/>
      <c r="CL48" s="626"/>
      <c r="CM48" s="626"/>
      <c r="CN48" s="626"/>
      <c r="CO48" s="626"/>
      <c r="CP48" s="626"/>
      <c r="CQ48" s="627"/>
      <c r="CR48" s="628" t="s">
        <v>176</v>
      </c>
      <c r="CS48" s="629"/>
      <c r="CT48" s="629"/>
      <c r="CU48" s="629"/>
      <c r="CV48" s="629"/>
      <c r="CW48" s="629"/>
      <c r="CX48" s="629"/>
      <c r="CY48" s="630"/>
      <c r="CZ48" s="633" t="s">
        <v>236</v>
      </c>
      <c r="DA48" s="634"/>
      <c r="DB48" s="634"/>
      <c r="DC48" s="646"/>
      <c r="DD48" s="637" t="s">
        <v>236</v>
      </c>
      <c r="DE48" s="629"/>
      <c r="DF48" s="629"/>
      <c r="DG48" s="629"/>
      <c r="DH48" s="629"/>
      <c r="DI48" s="629"/>
      <c r="DJ48" s="629"/>
      <c r="DK48" s="630"/>
      <c r="DL48" s="719"/>
      <c r="DM48" s="720"/>
      <c r="DN48" s="720"/>
      <c r="DO48" s="720"/>
      <c r="DP48" s="720"/>
      <c r="DQ48" s="720"/>
      <c r="DR48" s="720"/>
      <c r="DS48" s="720"/>
      <c r="DT48" s="720"/>
      <c r="DU48" s="720"/>
      <c r="DV48" s="721"/>
      <c r="DW48" s="716"/>
      <c r="DX48" s="717"/>
      <c r="DY48" s="717"/>
      <c r="DZ48" s="717"/>
      <c r="EA48" s="717"/>
      <c r="EB48" s="717"/>
      <c r="EC48" s="718"/>
    </row>
    <row r="49" spans="2:133" ht="11.25" customHeight="1" x14ac:dyDescent="0.2">
      <c r="B49" s="225"/>
      <c r="C49" s="224"/>
      <c r="D49" s="224"/>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CD49" s="672" t="s">
        <v>370</v>
      </c>
      <c r="CE49" s="673"/>
      <c r="CF49" s="673"/>
      <c r="CG49" s="673"/>
      <c r="CH49" s="673"/>
      <c r="CI49" s="673"/>
      <c r="CJ49" s="673"/>
      <c r="CK49" s="673"/>
      <c r="CL49" s="673"/>
      <c r="CM49" s="673"/>
      <c r="CN49" s="673"/>
      <c r="CO49" s="673"/>
      <c r="CP49" s="673"/>
      <c r="CQ49" s="674"/>
      <c r="CR49" s="722">
        <v>3847271</v>
      </c>
      <c r="CS49" s="699"/>
      <c r="CT49" s="699"/>
      <c r="CU49" s="699"/>
      <c r="CV49" s="699"/>
      <c r="CW49" s="699"/>
      <c r="CX49" s="699"/>
      <c r="CY49" s="736"/>
      <c r="CZ49" s="727">
        <v>100</v>
      </c>
      <c r="DA49" s="737"/>
      <c r="DB49" s="737"/>
      <c r="DC49" s="738"/>
      <c r="DD49" s="739">
        <v>2765131</v>
      </c>
      <c r="DE49" s="699"/>
      <c r="DF49" s="699"/>
      <c r="DG49" s="699"/>
      <c r="DH49" s="699"/>
      <c r="DI49" s="699"/>
      <c r="DJ49" s="699"/>
      <c r="DK49" s="736"/>
      <c r="DL49" s="740"/>
      <c r="DM49" s="741"/>
      <c r="DN49" s="741"/>
      <c r="DO49" s="741"/>
      <c r="DP49" s="741"/>
      <c r="DQ49" s="741"/>
      <c r="DR49" s="741"/>
      <c r="DS49" s="741"/>
      <c r="DT49" s="741"/>
      <c r="DU49" s="741"/>
      <c r="DV49" s="742"/>
      <c r="DW49" s="743"/>
      <c r="DX49" s="744"/>
      <c r="DY49" s="744"/>
      <c r="DZ49" s="744"/>
      <c r="EA49" s="744"/>
      <c r="EB49" s="744"/>
      <c r="EC49" s="745"/>
    </row>
    <row r="50" spans="2:133" ht="10.8" hidden="1" x14ac:dyDescent="0.2">
      <c r="B50" s="226"/>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1" zoomScale="70" zoomScaleNormal="25" zoomScaleSheetLayoutView="70" workbookViewId="0"/>
  </sheetViews>
  <sheetFormatPr defaultColWidth="0" defaultRowHeight="13.2" zeroHeight="1" x14ac:dyDescent="0.2"/>
  <cols>
    <col min="1" max="130" width="2.77734375" style="232" customWidth="1"/>
    <col min="131" max="131" width="1.6640625" style="232" customWidth="1"/>
    <col min="132" max="16384" width="9" style="232" hidden="1"/>
  </cols>
  <sheetData>
    <row r="1" spans="1:131" ht="11.25" customHeight="1" thickBot="1" x14ac:dyDescent="0.25">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5">
      <c r="A2" s="748" t="s">
        <v>371</v>
      </c>
      <c r="B2" s="748"/>
      <c r="C2" s="748"/>
      <c r="D2" s="748"/>
      <c r="E2" s="748"/>
      <c r="F2" s="748"/>
      <c r="G2" s="748"/>
      <c r="H2" s="748"/>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c r="AI2" s="748"/>
      <c r="AJ2" s="748"/>
      <c r="AK2" s="748"/>
      <c r="AL2" s="748"/>
      <c r="AM2" s="748"/>
      <c r="AN2" s="748"/>
      <c r="AO2" s="748"/>
      <c r="AP2" s="748"/>
      <c r="AQ2" s="748"/>
      <c r="AR2" s="748"/>
      <c r="AS2" s="748"/>
      <c r="AT2" s="748"/>
      <c r="AU2" s="748"/>
      <c r="AV2" s="748"/>
      <c r="AW2" s="748"/>
      <c r="AX2" s="748"/>
      <c r="AY2" s="748"/>
      <c r="AZ2" s="748"/>
      <c r="BA2" s="748"/>
      <c r="BB2" s="748"/>
      <c r="BC2" s="748"/>
      <c r="BD2" s="748"/>
      <c r="BE2" s="748"/>
      <c r="BF2" s="748"/>
      <c r="BG2" s="748"/>
      <c r="BH2" s="748"/>
      <c r="BI2" s="748"/>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49" t="s">
        <v>372</v>
      </c>
      <c r="DK2" s="750"/>
      <c r="DL2" s="750"/>
      <c r="DM2" s="750"/>
      <c r="DN2" s="750"/>
      <c r="DO2" s="751"/>
      <c r="DP2" s="229"/>
      <c r="DQ2" s="749" t="s">
        <v>373</v>
      </c>
      <c r="DR2" s="750"/>
      <c r="DS2" s="750"/>
      <c r="DT2" s="750"/>
      <c r="DU2" s="750"/>
      <c r="DV2" s="750"/>
      <c r="DW2" s="750"/>
      <c r="DX2" s="750"/>
      <c r="DY2" s="750"/>
      <c r="DZ2" s="751"/>
      <c r="EA2" s="231"/>
    </row>
    <row r="3" spans="1:131" ht="11.25" customHeight="1" x14ac:dyDescent="0.2">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6" customFormat="1" ht="26.25" customHeight="1" thickBot="1" x14ac:dyDescent="0.25">
      <c r="A4" s="752" t="s">
        <v>374</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752"/>
      <c r="AM4" s="752"/>
      <c r="AN4" s="752"/>
      <c r="AO4" s="752"/>
      <c r="AP4" s="752"/>
      <c r="AQ4" s="752"/>
      <c r="AR4" s="752"/>
      <c r="AS4" s="752"/>
      <c r="AT4" s="752"/>
      <c r="AU4" s="752"/>
      <c r="AV4" s="752"/>
      <c r="AW4" s="752"/>
      <c r="AX4" s="752"/>
      <c r="AY4" s="752"/>
      <c r="AZ4" s="233"/>
      <c r="BA4" s="233"/>
      <c r="BB4" s="233"/>
      <c r="BC4" s="233"/>
      <c r="BD4" s="233"/>
      <c r="BE4" s="234"/>
      <c r="BF4" s="234"/>
      <c r="BG4" s="234"/>
      <c r="BH4" s="234"/>
      <c r="BI4" s="234"/>
      <c r="BJ4" s="234"/>
      <c r="BK4" s="234"/>
      <c r="BL4" s="234"/>
      <c r="BM4" s="234"/>
      <c r="BN4" s="234"/>
      <c r="BO4" s="234"/>
      <c r="BP4" s="234"/>
      <c r="BQ4" s="753" t="s">
        <v>375</v>
      </c>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c r="DM4" s="753"/>
      <c r="DN4" s="753"/>
      <c r="DO4" s="753"/>
      <c r="DP4" s="753"/>
      <c r="DQ4" s="753"/>
      <c r="DR4" s="753"/>
      <c r="DS4" s="753"/>
      <c r="DT4" s="753"/>
      <c r="DU4" s="753"/>
      <c r="DV4" s="753"/>
      <c r="DW4" s="753"/>
      <c r="DX4" s="753"/>
      <c r="DY4" s="753"/>
      <c r="DZ4" s="753"/>
      <c r="EA4" s="235"/>
    </row>
    <row r="5" spans="1:131" s="236" customFormat="1" ht="26.25" customHeight="1" x14ac:dyDescent="0.2">
      <c r="A5" s="754" t="s">
        <v>376</v>
      </c>
      <c r="B5" s="755"/>
      <c r="C5" s="755"/>
      <c r="D5" s="755"/>
      <c r="E5" s="755"/>
      <c r="F5" s="755"/>
      <c r="G5" s="755"/>
      <c r="H5" s="755"/>
      <c r="I5" s="755"/>
      <c r="J5" s="755"/>
      <c r="K5" s="755"/>
      <c r="L5" s="755"/>
      <c r="M5" s="755"/>
      <c r="N5" s="755"/>
      <c r="O5" s="755"/>
      <c r="P5" s="756"/>
      <c r="Q5" s="760" t="s">
        <v>377</v>
      </c>
      <c r="R5" s="761"/>
      <c r="S5" s="761"/>
      <c r="T5" s="761"/>
      <c r="U5" s="762"/>
      <c r="V5" s="760" t="s">
        <v>378</v>
      </c>
      <c r="W5" s="761"/>
      <c r="X5" s="761"/>
      <c r="Y5" s="761"/>
      <c r="Z5" s="762"/>
      <c r="AA5" s="760" t="s">
        <v>379</v>
      </c>
      <c r="AB5" s="761"/>
      <c r="AC5" s="761"/>
      <c r="AD5" s="761"/>
      <c r="AE5" s="761"/>
      <c r="AF5" s="766" t="s">
        <v>380</v>
      </c>
      <c r="AG5" s="761"/>
      <c r="AH5" s="761"/>
      <c r="AI5" s="761"/>
      <c r="AJ5" s="767"/>
      <c r="AK5" s="761" t="s">
        <v>381</v>
      </c>
      <c r="AL5" s="761"/>
      <c r="AM5" s="761"/>
      <c r="AN5" s="761"/>
      <c r="AO5" s="762"/>
      <c r="AP5" s="760" t="s">
        <v>382</v>
      </c>
      <c r="AQ5" s="761"/>
      <c r="AR5" s="761"/>
      <c r="AS5" s="761"/>
      <c r="AT5" s="762"/>
      <c r="AU5" s="760" t="s">
        <v>383</v>
      </c>
      <c r="AV5" s="761"/>
      <c r="AW5" s="761"/>
      <c r="AX5" s="761"/>
      <c r="AY5" s="767"/>
      <c r="AZ5" s="233"/>
      <c r="BA5" s="233"/>
      <c r="BB5" s="233"/>
      <c r="BC5" s="233"/>
      <c r="BD5" s="233"/>
      <c r="BE5" s="234"/>
      <c r="BF5" s="234"/>
      <c r="BG5" s="234"/>
      <c r="BH5" s="234"/>
      <c r="BI5" s="234"/>
      <c r="BJ5" s="234"/>
      <c r="BK5" s="234"/>
      <c r="BL5" s="234"/>
      <c r="BM5" s="234"/>
      <c r="BN5" s="234"/>
      <c r="BO5" s="234"/>
      <c r="BP5" s="234"/>
      <c r="BQ5" s="754" t="s">
        <v>384</v>
      </c>
      <c r="BR5" s="755"/>
      <c r="BS5" s="755"/>
      <c r="BT5" s="755"/>
      <c r="BU5" s="755"/>
      <c r="BV5" s="755"/>
      <c r="BW5" s="755"/>
      <c r="BX5" s="755"/>
      <c r="BY5" s="755"/>
      <c r="BZ5" s="755"/>
      <c r="CA5" s="755"/>
      <c r="CB5" s="755"/>
      <c r="CC5" s="755"/>
      <c r="CD5" s="755"/>
      <c r="CE5" s="755"/>
      <c r="CF5" s="755"/>
      <c r="CG5" s="756"/>
      <c r="CH5" s="760" t="s">
        <v>385</v>
      </c>
      <c r="CI5" s="761"/>
      <c r="CJ5" s="761"/>
      <c r="CK5" s="761"/>
      <c r="CL5" s="762"/>
      <c r="CM5" s="760" t="s">
        <v>386</v>
      </c>
      <c r="CN5" s="761"/>
      <c r="CO5" s="761"/>
      <c r="CP5" s="761"/>
      <c r="CQ5" s="762"/>
      <c r="CR5" s="760" t="s">
        <v>387</v>
      </c>
      <c r="CS5" s="761"/>
      <c r="CT5" s="761"/>
      <c r="CU5" s="761"/>
      <c r="CV5" s="762"/>
      <c r="CW5" s="760" t="s">
        <v>388</v>
      </c>
      <c r="CX5" s="761"/>
      <c r="CY5" s="761"/>
      <c r="CZ5" s="761"/>
      <c r="DA5" s="762"/>
      <c r="DB5" s="760" t="s">
        <v>389</v>
      </c>
      <c r="DC5" s="761"/>
      <c r="DD5" s="761"/>
      <c r="DE5" s="761"/>
      <c r="DF5" s="762"/>
      <c r="DG5" s="790" t="s">
        <v>390</v>
      </c>
      <c r="DH5" s="791"/>
      <c r="DI5" s="791"/>
      <c r="DJ5" s="791"/>
      <c r="DK5" s="792"/>
      <c r="DL5" s="790" t="s">
        <v>391</v>
      </c>
      <c r="DM5" s="791"/>
      <c r="DN5" s="791"/>
      <c r="DO5" s="791"/>
      <c r="DP5" s="792"/>
      <c r="DQ5" s="760" t="s">
        <v>392</v>
      </c>
      <c r="DR5" s="761"/>
      <c r="DS5" s="761"/>
      <c r="DT5" s="761"/>
      <c r="DU5" s="762"/>
      <c r="DV5" s="760" t="s">
        <v>383</v>
      </c>
      <c r="DW5" s="761"/>
      <c r="DX5" s="761"/>
      <c r="DY5" s="761"/>
      <c r="DZ5" s="767"/>
      <c r="EA5" s="235"/>
    </row>
    <row r="6" spans="1:131" s="236" customFormat="1" ht="26.25" customHeight="1" thickBot="1" x14ac:dyDescent="0.25">
      <c r="A6" s="757"/>
      <c r="B6" s="758"/>
      <c r="C6" s="758"/>
      <c r="D6" s="758"/>
      <c r="E6" s="758"/>
      <c r="F6" s="758"/>
      <c r="G6" s="758"/>
      <c r="H6" s="758"/>
      <c r="I6" s="758"/>
      <c r="J6" s="758"/>
      <c r="K6" s="758"/>
      <c r="L6" s="758"/>
      <c r="M6" s="758"/>
      <c r="N6" s="758"/>
      <c r="O6" s="758"/>
      <c r="P6" s="759"/>
      <c r="Q6" s="763"/>
      <c r="R6" s="764"/>
      <c r="S6" s="764"/>
      <c r="T6" s="764"/>
      <c r="U6" s="765"/>
      <c r="V6" s="763"/>
      <c r="W6" s="764"/>
      <c r="X6" s="764"/>
      <c r="Y6" s="764"/>
      <c r="Z6" s="765"/>
      <c r="AA6" s="763"/>
      <c r="AB6" s="764"/>
      <c r="AC6" s="764"/>
      <c r="AD6" s="764"/>
      <c r="AE6" s="764"/>
      <c r="AF6" s="768"/>
      <c r="AG6" s="764"/>
      <c r="AH6" s="764"/>
      <c r="AI6" s="764"/>
      <c r="AJ6" s="769"/>
      <c r="AK6" s="764"/>
      <c r="AL6" s="764"/>
      <c r="AM6" s="764"/>
      <c r="AN6" s="764"/>
      <c r="AO6" s="765"/>
      <c r="AP6" s="763"/>
      <c r="AQ6" s="764"/>
      <c r="AR6" s="764"/>
      <c r="AS6" s="764"/>
      <c r="AT6" s="765"/>
      <c r="AU6" s="763"/>
      <c r="AV6" s="764"/>
      <c r="AW6" s="764"/>
      <c r="AX6" s="764"/>
      <c r="AY6" s="769"/>
      <c r="AZ6" s="233"/>
      <c r="BA6" s="233"/>
      <c r="BB6" s="233"/>
      <c r="BC6" s="233"/>
      <c r="BD6" s="233"/>
      <c r="BE6" s="234"/>
      <c r="BF6" s="234"/>
      <c r="BG6" s="234"/>
      <c r="BH6" s="234"/>
      <c r="BI6" s="234"/>
      <c r="BJ6" s="234"/>
      <c r="BK6" s="234"/>
      <c r="BL6" s="234"/>
      <c r="BM6" s="234"/>
      <c r="BN6" s="234"/>
      <c r="BO6" s="234"/>
      <c r="BP6" s="234"/>
      <c r="BQ6" s="757"/>
      <c r="BR6" s="758"/>
      <c r="BS6" s="758"/>
      <c r="BT6" s="758"/>
      <c r="BU6" s="758"/>
      <c r="BV6" s="758"/>
      <c r="BW6" s="758"/>
      <c r="BX6" s="758"/>
      <c r="BY6" s="758"/>
      <c r="BZ6" s="758"/>
      <c r="CA6" s="758"/>
      <c r="CB6" s="758"/>
      <c r="CC6" s="758"/>
      <c r="CD6" s="758"/>
      <c r="CE6" s="758"/>
      <c r="CF6" s="758"/>
      <c r="CG6" s="759"/>
      <c r="CH6" s="763"/>
      <c r="CI6" s="764"/>
      <c r="CJ6" s="764"/>
      <c r="CK6" s="764"/>
      <c r="CL6" s="765"/>
      <c r="CM6" s="763"/>
      <c r="CN6" s="764"/>
      <c r="CO6" s="764"/>
      <c r="CP6" s="764"/>
      <c r="CQ6" s="765"/>
      <c r="CR6" s="763"/>
      <c r="CS6" s="764"/>
      <c r="CT6" s="764"/>
      <c r="CU6" s="764"/>
      <c r="CV6" s="765"/>
      <c r="CW6" s="763"/>
      <c r="CX6" s="764"/>
      <c r="CY6" s="764"/>
      <c r="CZ6" s="764"/>
      <c r="DA6" s="765"/>
      <c r="DB6" s="763"/>
      <c r="DC6" s="764"/>
      <c r="DD6" s="764"/>
      <c r="DE6" s="764"/>
      <c r="DF6" s="765"/>
      <c r="DG6" s="793"/>
      <c r="DH6" s="794"/>
      <c r="DI6" s="794"/>
      <c r="DJ6" s="794"/>
      <c r="DK6" s="795"/>
      <c r="DL6" s="793"/>
      <c r="DM6" s="794"/>
      <c r="DN6" s="794"/>
      <c r="DO6" s="794"/>
      <c r="DP6" s="795"/>
      <c r="DQ6" s="763"/>
      <c r="DR6" s="764"/>
      <c r="DS6" s="764"/>
      <c r="DT6" s="764"/>
      <c r="DU6" s="765"/>
      <c r="DV6" s="763"/>
      <c r="DW6" s="764"/>
      <c r="DX6" s="764"/>
      <c r="DY6" s="764"/>
      <c r="DZ6" s="769"/>
      <c r="EA6" s="235"/>
    </row>
    <row r="7" spans="1:131" s="236" customFormat="1" ht="26.25" customHeight="1" thickTop="1" x14ac:dyDescent="0.2">
      <c r="A7" s="237">
        <v>1</v>
      </c>
      <c r="B7" s="776" t="s">
        <v>393</v>
      </c>
      <c r="C7" s="777"/>
      <c r="D7" s="777"/>
      <c r="E7" s="777"/>
      <c r="F7" s="777"/>
      <c r="G7" s="777"/>
      <c r="H7" s="777"/>
      <c r="I7" s="777"/>
      <c r="J7" s="777"/>
      <c r="K7" s="777"/>
      <c r="L7" s="777"/>
      <c r="M7" s="777"/>
      <c r="N7" s="777"/>
      <c r="O7" s="777"/>
      <c r="P7" s="778"/>
      <c r="Q7" s="779">
        <v>4070</v>
      </c>
      <c r="R7" s="780"/>
      <c r="S7" s="780"/>
      <c r="T7" s="780"/>
      <c r="U7" s="780"/>
      <c r="V7" s="780">
        <v>3847</v>
      </c>
      <c r="W7" s="780"/>
      <c r="X7" s="780"/>
      <c r="Y7" s="780"/>
      <c r="Z7" s="780"/>
      <c r="AA7" s="780">
        <v>223</v>
      </c>
      <c r="AB7" s="780"/>
      <c r="AC7" s="780"/>
      <c r="AD7" s="780"/>
      <c r="AE7" s="781"/>
      <c r="AF7" s="782">
        <v>210</v>
      </c>
      <c r="AG7" s="783"/>
      <c r="AH7" s="783"/>
      <c r="AI7" s="783"/>
      <c r="AJ7" s="784"/>
      <c r="AK7" s="785">
        <v>137</v>
      </c>
      <c r="AL7" s="786"/>
      <c r="AM7" s="786"/>
      <c r="AN7" s="786"/>
      <c r="AO7" s="786"/>
      <c r="AP7" s="786">
        <v>2709</v>
      </c>
      <c r="AQ7" s="786"/>
      <c r="AR7" s="786"/>
      <c r="AS7" s="786"/>
      <c r="AT7" s="786"/>
      <c r="AU7" s="787" t="s">
        <v>587</v>
      </c>
      <c r="AV7" s="787"/>
      <c r="AW7" s="787"/>
      <c r="AX7" s="787"/>
      <c r="AY7" s="788"/>
      <c r="AZ7" s="233"/>
      <c r="BA7" s="233"/>
      <c r="BB7" s="233"/>
      <c r="BC7" s="233"/>
      <c r="BD7" s="233"/>
      <c r="BE7" s="234"/>
      <c r="BF7" s="234"/>
      <c r="BG7" s="234"/>
      <c r="BH7" s="234"/>
      <c r="BI7" s="234"/>
      <c r="BJ7" s="234"/>
      <c r="BK7" s="234"/>
      <c r="BL7" s="234"/>
      <c r="BM7" s="234"/>
      <c r="BN7" s="234"/>
      <c r="BO7" s="234"/>
      <c r="BP7" s="234"/>
      <c r="BQ7" s="237">
        <v>1</v>
      </c>
      <c r="BR7" s="238"/>
      <c r="BS7" s="773"/>
      <c r="BT7" s="774"/>
      <c r="BU7" s="774"/>
      <c r="BV7" s="774"/>
      <c r="BW7" s="774"/>
      <c r="BX7" s="774"/>
      <c r="BY7" s="774"/>
      <c r="BZ7" s="774"/>
      <c r="CA7" s="774"/>
      <c r="CB7" s="774"/>
      <c r="CC7" s="774"/>
      <c r="CD7" s="774"/>
      <c r="CE7" s="774"/>
      <c r="CF7" s="774"/>
      <c r="CG7" s="789"/>
      <c r="CH7" s="770"/>
      <c r="CI7" s="771"/>
      <c r="CJ7" s="771"/>
      <c r="CK7" s="771"/>
      <c r="CL7" s="772"/>
      <c r="CM7" s="770"/>
      <c r="CN7" s="771"/>
      <c r="CO7" s="771"/>
      <c r="CP7" s="771"/>
      <c r="CQ7" s="772"/>
      <c r="CR7" s="770"/>
      <c r="CS7" s="771"/>
      <c r="CT7" s="771"/>
      <c r="CU7" s="771"/>
      <c r="CV7" s="772"/>
      <c r="CW7" s="770"/>
      <c r="CX7" s="771"/>
      <c r="CY7" s="771"/>
      <c r="CZ7" s="771"/>
      <c r="DA7" s="772"/>
      <c r="DB7" s="770"/>
      <c r="DC7" s="771"/>
      <c r="DD7" s="771"/>
      <c r="DE7" s="771"/>
      <c r="DF7" s="772"/>
      <c r="DG7" s="770"/>
      <c r="DH7" s="771"/>
      <c r="DI7" s="771"/>
      <c r="DJ7" s="771"/>
      <c r="DK7" s="772"/>
      <c r="DL7" s="770"/>
      <c r="DM7" s="771"/>
      <c r="DN7" s="771"/>
      <c r="DO7" s="771"/>
      <c r="DP7" s="772"/>
      <c r="DQ7" s="770"/>
      <c r="DR7" s="771"/>
      <c r="DS7" s="771"/>
      <c r="DT7" s="771"/>
      <c r="DU7" s="772"/>
      <c r="DV7" s="773"/>
      <c r="DW7" s="774"/>
      <c r="DX7" s="774"/>
      <c r="DY7" s="774"/>
      <c r="DZ7" s="775"/>
      <c r="EA7" s="235"/>
    </row>
    <row r="8" spans="1:131" s="236" customFormat="1" ht="26.25" customHeight="1" x14ac:dyDescent="0.2">
      <c r="A8" s="239">
        <v>2</v>
      </c>
      <c r="B8" s="807"/>
      <c r="C8" s="808"/>
      <c r="D8" s="808"/>
      <c r="E8" s="808"/>
      <c r="F8" s="808"/>
      <c r="G8" s="808"/>
      <c r="H8" s="808"/>
      <c r="I8" s="808"/>
      <c r="J8" s="808"/>
      <c r="K8" s="808"/>
      <c r="L8" s="808"/>
      <c r="M8" s="808"/>
      <c r="N8" s="808"/>
      <c r="O8" s="808"/>
      <c r="P8" s="809"/>
      <c r="Q8" s="810"/>
      <c r="R8" s="811"/>
      <c r="S8" s="811"/>
      <c r="T8" s="811"/>
      <c r="U8" s="811"/>
      <c r="V8" s="811"/>
      <c r="W8" s="811"/>
      <c r="X8" s="811"/>
      <c r="Y8" s="811"/>
      <c r="Z8" s="811"/>
      <c r="AA8" s="811"/>
      <c r="AB8" s="811"/>
      <c r="AC8" s="811"/>
      <c r="AD8" s="811"/>
      <c r="AE8" s="812"/>
      <c r="AF8" s="813"/>
      <c r="AG8" s="814"/>
      <c r="AH8" s="814"/>
      <c r="AI8" s="814"/>
      <c r="AJ8" s="815"/>
      <c r="AK8" s="796"/>
      <c r="AL8" s="797"/>
      <c r="AM8" s="797"/>
      <c r="AN8" s="797"/>
      <c r="AO8" s="797"/>
      <c r="AP8" s="797"/>
      <c r="AQ8" s="797"/>
      <c r="AR8" s="797"/>
      <c r="AS8" s="797"/>
      <c r="AT8" s="797"/>
      <c r="AU8" s="798"/>
      <c r="AV8" s="798"/>
      <c r="AW8" s="798"/>
      <c r="AX8" s="798"/>
      <c r="AY8" s="799"/>
      <c r="AZ8" s="233"/>
      <c r="BA8" s="233"/>
      <c r="BB8" s="233"/>
      <c r="BC8" s="233"/>
      <c r="BD8" s="233"/>
      <c r="BE8" s="234"/>
      <c r="BF8" s="234"/>
      <c r="BG8" s="234"/>
      <c r="BH8" s="234"/>
      <c r="BI8" s="234"/>
      <c r="BJ8" s="234"/>
      <c r="BK8" s="234"/>
      <c r="BL8" s="234"/>
      <c r="BM8" s="234"/>
      <c r="BN8" s="234"/>
      <c r="BO8" s="234"/>
      <c r="BP8" s="234"/>
      <c r="BQ8" s="239">
        <v>2</v>
      </c>
      <c r="BR8" s="240"/>
      <c r="BS8" s="800"/>
      <c r="BT8" s="801"/>
      <c r="BU8" s="801"/>
      <c r="BV8" s="801"/>
      <c r="BW8" s="801"/>
      <c r="BX8" s="801"/>
      <c r="BY8" s="801"/>
      <c r="BZ8" s="801"/>
      <c r="CA8" s="801"/>
      <c r="CB8" s="801"/>
      <c r="CC8" s="801"/>
      <c r="CD8" s="801"/>
      <c r="CE8" s="801"/>
      <c r="CF8" s="801"/>
      <c r="CG8" s="80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0"/>
      <c r="DW8" s="801"/>
      <c r="DX8" s="801"/>
      <c r="DY8" s="801"/>
      <c r="DZ8" s="806"/>
      <c r="EA8" s="235"/>
    </row>
    <row r="9" spans="1:131" s="236" customFormat="1" ht="26.25" customHeight="1" x14ac:dyDescent="0.2">
      <c r="A9" s="239">
        <v>3</v>
      </c>
      <c r="B9" s="807"/>
      <c r="C9" s="808"/>
      <c r="D9" s="808"/>
      <c r="E9" s="808"/>
      <c r="F9" s="808"/>
      <c r="G9" s="808"/>
      <c r="H9" s="808"/>
      <c r="I9" s="808"/>
      <c r="J9" s="808"/>
      <c r="K9" s="808"/>
      <c r="L9" s="808"/>
      <c r="M9" s="808"/>
      <c r="N9" s="808"/>
      <c r="O9" s="808"/>
      <c r="P9" s="809"/>
      <c r="Q9" s="810"/>
      <c r="R9" s="811"/>
      <c r="S9" s="811"/>
      <c r="T9" s="811"/>
      <c r="U9" s="811"/>
      <c r="V9" s="811"/>
      <c r="W9" s="811"/>
      <c r="X9" s="811"/>
      <c r="Y9" s="811"/>
      <c r="Z9" s="811"/>
      <c r="AA9" s="811"/>
      <c r="AB9" s="811"/>
      <c r="AC9" s="811"/>
      <c r="AD9" s="811"/>
      <c r="AE9" s="812"/>
      <c r="AF9" s="813"/>
      <c r="AG9" s="814"/>
      <c r="AH9" s="814"/>
      <c r="AI9" s="814"/>
      <c r="AJ9" s="815"/>
      <c r="AK9" s="796"/>
      <c r="AL9" s="797"/>
      <c r="AM9" s="797"/>
      <c r="AN9" s="797"/>
      <c r="AO9" s="797"/>
      <c r="AP9" s="797"/>
      <c r="AQ9" s="797"/>
      <c r="AR9" s="797"/>
      <c r="AS9" s="797"/>
      <c r="AT9" s="797"/>
      <c r="AU9" s="798"/>
      <c r="AV9" s="798"/>
      <c r="AW9" s="798"/>
      <c r="AX9" s="798"/>
      <c r="AY9" s="799"/>
      <c r="AZ9" s="233"/>
      <c r="BA9" s="233"/>
      <c r="BB9" s="233"/>
      <c r="BC9" s="233"/>
      <c r="BD9" s="233"/>
      <c r="BE9" s="234"/>
      <c r="BF9" s="234"/>
      <c r="BG9" s="234"/>
      <c r="BH9" s="234"/>
      <c r="BI9" s="234"/>
      <c r="BJ9" s="234"/>
      <c r="BK9" s="234"/>
      <c r="BL9" s="234"/>
      <c r="BM9" s="234"/>
      <c r="BN9" s="234"/>
      <c r="BO9" s="234"/>
      <c r="BP9" s="234"/>
      <c r="BQ9" s="239">
        <v>3</v>
      </c>
      <c r="BR9" s="240"/>
      <c r="BS9" s="800"/>
      <c r="BT9" s="801"/>
      <c r="BU9" s="801"/>
      <c r="BV9" s="801"/>
      <c r="BW9" s="801"/>
      <c r="BX9" s="801"/>
      <c r="BY9" s="801"/>
      <c r="BZ9" s="801"/>
      <c r="CA9" s="801"/>
      <c r="CB9" s="801"/>
      <c r="CC9" s="801"/>
      <c r="CD9" s="801"/>
      <c r="CE9" s="801"/>
      <c r="CF9" s="801"/>
      <c r="CG9" s="80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0"/>
      <c r="DW9" s="801"/>
      <c r="DX9" s="801"/>
      <c r="DY9" s="801"/>
      <c r="DZ9" s="806"/>
      <c r="EA9" s="235"/>
    </row>
    <row r="10" spans="1:131" s="236" customFormat="1" ht="26.25" customHeight="1" x14ac:dyDescent="0.2">
      <c r="A10" s="239">
        <v>4</v>
      </c>
      <c r="B10" s="807"/>
      <c r="C10" s="808"/>
      <c r="D10" s="808"/>
      <c r="E10" s="808"/>
      <c r="F10" s="808"/>
      <c r="G10" s="808"/>
      <c r="H10" s="808"/>
      <c r="I10" s="808"/>
      <c r="J10" s="808"/>
      <c r="K10" s="808"/>
      <c r="L10" s="808"/>
      <c r="M10" s="808"/>
      <c r="N10" s="808"/>
      <c r="O10" s="808"/>
      <c r="P10" s="809"/>
      <c r="Q10" s="810"/>
      <c r="R10" s="811"/>
      <c r="S10" s="811"/>
      <c r="T10" s="811"/>
      <c r="U10" s="811"/>
      <c r="V10" s="811"/>
      <c r="W10" s="811"/>
      <c r="X10" s="811"/>
      <c r="Y10" s="811"/>
      <c r="Z10" s="811"/>
      <c r="AA10" s="811"/>
      <c r="AB10" s="811"/>
      <c r="AC10" s="811"/>
      <c r="AD10" s="811"/>
      <c r="AE10" s="812"/>
      <c r="AF10" s="813"/>
      <c r="AG10" s="814"/>
      <c r="AH10" s="814"/>
      <c r="AI10" s="814"/>
      <c r="AJ10" s="815"/>
      <c r="AK10" s="796"/>
      <c r="AL10" s="797"/>
      <c r="AM10" s="797"/>
      <c r="AN10" s="797"/>
      <c r="AO10" s="797"/>
      <c r="AP10" s="797"/>
      <c r="AQ10" s="797"/>
      <c r="AR10" s="797"/>
      <c r="AS10" s="797"/>
      <c r="AT10" s="797"/>
      <c r="AU10" s="798"/>
      <c r="AV10" s="798"/>
      <c r="AW10" s="798"/>
      <c r="AX10" s="798"/>
      <c r="AY10" s="799"/>
      <c r="AZ10" s="233"/>
      <c r="BA10" s="233"/>
      <c r="BB10" s="233"/>
      <c r="BC10" s="233"/>
      <c r="BD10" s="233"/>
      <c r="BE10" s="234"/>
      <c r="BF10" s="234"/>
      <c r="BG10" s="234"/>
      <c r="BH10" s="234"/>
      <c r="BI10" s="234"/>
      <c r="BJ10" s="234"/>
      <c r="BK10" s="234"/>
      <c r="BL10" s="234"/>
      <c r="BM10" s="234"/>
      <c r="BN10" s="234"/>
      <c r="BO10" s="234"/>
      <c r="BP10" s="234"/>
      <c r="BQ10" s="239">
        <v>4</v>
      </c>
      <c r="BR10" s="240"/>
      <c r="BS10" s="800"/>
      <c r="BT10" s="801"/>
      <c r="BU10" s="801"/>
      <c r="BV10" s="801"/>
      <c r="BW10" s="801"/>
      <c r="BX10" s="801"/>
      <c r="BY10" s="801"/>
      <c r="BZ10" s="801"/>
      <c r="CA10" s="801"/>
      <c r="CB10" s="801"/>
      <c r="CC10" s="801"/>
      <c r="CD10" s="801"/>
      <c r="CE10" s="801"/>
      <c r="CF10" s="801"/>
      <c r="CG10" s="80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0"/>
      <c r="DW10" s="801"/>
      <c r="DX10" s="801"/>
      <c r="DY10" s="801"/>
      <c r="DZ10" s="806"/>
      <c r="EA10" s="235"/>
    </row>
    <row r="11" spans="1:131" s="236" customFormat="1" ht="26.25" customHeight="1" x14ac:dyDescent="0.2">
      <c r="A11" s="239">
        <v>5</v>
      </c>
      <c r="B11" s="807"/>
      <c r="C11" s="808"/>
      <c r="D11" s="808"/>
      <c r="E11" s="808"/>
      <c r="F11" s="808"/>
      <c r="G11" s="808"/>
      <c r="H11" s="808"/>
      <c r="I11" s="808"/>
      <c r="J11" s="808"/>
      <c r="K11" s="808"/>
      <c r="L11" s="808"/>
      <c r="M11" s="808"/>
      <c r="N11" s="808"/>
      <c r="O11" s="808"/>
      <c r="P11" s="809"/>
      <c r="Q11" s="810"/>
      <c r="R11" s="811"/>
      <c r="S11" s="811"/>
      <c r="T11" s="811"/>
      <c r="U11" s="811"/>
      <c r="V11" s="811"/>
      <c r="W11" s="811"/>
      <c r="X11" s="811"/>
      <c r="Y11" s="811"/>
      <c r="Z11" s="811"/>
      <c r="AA11" s="811"/>
      <c r="AB11" s="811"/>
      <c r="AC11" s="811"/>
      <c r="AD11" s="811"/>
      <c r="AE11" s="812"/>
      <c r="AF11" s="813"/>
      <c r="AG11" s="814"/>
      <c r="AH11" s="814"/>
      <c r="AI11" s="814"/>
      <c r="AJ11" s="815"/>
      <c r="AK11" s="796"/>
      <c r="AL11" s="797"/>
      <c r="AM11" s="797"/>
      <c r="AN11" s="797"/>
      <c r="AO11" s="797"/>
      <c r="AP11" s="797"/>
      <c r="AQ11" s="797"/>
      <c r="AR11" s="797"/>
      <c r="AS11" s="797"/>
      <c r="AT11" s="797"/>
      <c r="AU11" s="798"/>
      <c r="AV11" s="798"/>
      <c r="AW11" s="798"/>
      <c r="AX11" s="798"/>
      <c r="AY11" s="799"/>
      <c r="AZ11" s="233"/>
      <c r="BA11" s="233"/>
      <c r="BB11" s="233"/>
      <c r="BC11" s="233"/>
      <c r="BD11" s="233"/>
      <c r="BE11" s="234"/>
      <c r="BF11" s="234"/>
      <c r="BG11" s="234"/>
      <c r="BH11" s="234"/>
      <c r="BI11" s="234"/>
      <c r="BJ11" s="234"/>
      <c r="BK11" s="234"/>
      <c r="BL11" s="234"/>
      <c r="BM11" s="234"/>
      <c r="BN11" s="234"/>
      <c r="BO11" s="234"/>
      <c r="BP11" s="234"/>
      <c r="BQ11" s="239">
        <v>5</v>
      </c>
      <c r="BR11" s="240"/>
      <c r="BS11" s="800"/>
      <c r="BT11" s="801"/>
      <c r="BU11" s="801"/>
      <c r="BV11" s="801"/>
      <c r="BW11" s="801"/>
      <c r="BX11" s="801"/>
      <c r="BY11" s="801"/>
      <c r="BZ11" s="801"/>
      <c r="CA11" s="801"/>
      <c r="CB11" s="801"/>
      <c r="CC11" s="801"/>
      <c r="CD11" s="801"/>
      <c r="CE11" s="801"/>
      <c r="CF11" s="801"/>
      <c r="CG11" s="80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0"/>
      <c r="DW11" s="801"/>
      <c r="DX11" s="801"/>
      <c r="DY11" s="801"/>
      <c r="DZ11" s="806"/>
      <c r="EA11" s="235"/>
    </row>
    <row r="12" spans="1:131" s="236" customFormat="1" ht="26.25" customHeight="1" x14ac:dyDescent="0.2">
      <c r="A12" s="239">
        <v>6</v>
      </c>
      <c r="B12" s="807"/>
      <c r="C12" s="808"/>
      <c r="D12" s="808"/>
      <c r="E12" s="808"/>
      <c r="F12" s="808"/>
      <c r="G12" s="808"/>
      <c r="H12" s="808"/>
      <c r="I12" s="808"/>
      <c r="J12" s="808"/>
      <c r="K12" s="808"/>
      <c r="L12" s="808"/>
      <c r="M12" s="808"/>
      <c r="N12" s="808"/>
      <c r="O12" s="808"/>
      <c r="P12" s="809"/>
      <c r="Q12" s="810"/>
      <c r="R12" s="811"/>
      <c r="S12" s="811"/>
      <c r="T12" s="811"/>
      <c r="U12" s="811"/>
      <c r="V12" s="811"/>
      <c r="W12" s="811"/>
      <c r="X12" s="811"/>
      <c r="Y12" s="811"/>
      <c r="Z12" s="811"/>
      <c r="AA12" s="811"/>
      <c r="AB12" s="811"/>
      <c r="AC12" s="811"/>
      <c r="AD12" s="811"/>
      <c r="AE12" s="812"/>
      <c r="AF12" s="813"/>
      <c r="AG12" s="814"/>
      <c r="AH12" s="814"/>
      <c r="AI12" s="814"/>
      <c r="AJ12" s="815"/>
      <c r="AK12" s="796"/>
      <c r="AL12" s="797"/>
      <c r="AM12" s="797"/>
      <c r="AN12" s="797"/>
      <c r="AO12" s="797"/>
      <c r="AP12" s="797"/>
      <c r="AQ12" s="797"/>
      <c r="AR12" s="797"/>
      <c r="AS12" s="797"/>
      <c r="AT12" s="797"/>
      <c r="AU12" s="798"/>
      <c r="AV12" s="798"/>
      <c r="AW12" s="798"/>
      <c r="AX12" s="798"/>
      <c r="AY12" s="799"/>
      <c r="AZ12" s="233"/>
      <c r="BA12" s="233"/>
      <c r="BB12" s="233"/>
      <c r="BC12" s="233"/>
      <c r="BD12" s="233"/>
      <c r="BE12" s="234"/>
      <c r="BF12" s="234"/>
      <c r="BG12" s="234"/>
      <c r="BH12" s="234"/>
      <c r="BI12" s="234"/>
      <c r="BJ12" s="234"/>
      <c r="BK12" s="234"/>
      <c r="BL12" s="234"/>
      <c r="BM12" s="234"/>
      <c r="BN12" s="234"/>
      <c r="BO12" s="234"/>
      <c r="BP12" s="234"/>
      <c r="BQ12" s="239">
        <v>6</v>
      </c>
      <c r="BR12" s="240"/>
      <c r="BS12" s="800"/>
      <c r="BT12" s="801"/>
      <c r="BU12" s="801"/>
      <c r="BV12" s="801"/>
      <c r="BW12" s="801"/>
      <c r="BX12" s="801"/>
      <c r="BY12" s="801"/>
      <c r="BZ12" s="801"/>
      <c r="CA12" s="801"/>
      <c r="CB12" s="801"/>
      <c r="CC12" s="801"/>
      <c r="CD12" s="801"/>
      <c r="CE12" s="801"/>
      <c r="CF12" s="801"/>
      <c r="CG12" s="80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0"/>
      <c r="DW12" s="801"/>
      <c r="DX12" s="801"/>
      <c r="DY12" s="801"/>
      <c r="DZ12" s="806"/>
      <c r="EA12" s="235"/>
    </row>
    <row r="13" spans="1:131" s="236" customFormat="1" ht="26.25" customHeight="1" x14ac:dyDescent="0.2">
      <c r="A13" s="239">
        <v>7</v>
      </c>
      <c r="B13" s="807"/>
      <c r="C13" s="808"/>
      <c r="D13" s="808"/>
      <c r="E13" s="808"/>
      <c r="F13" s="808"/>
      <c r="G13" s="808"/>
      <c r="H13" s="808"/>
      <c r="I13" s="808"/>
      <c r="J13" s="808"/>
      <c r="K13" s="808"/>
      <c r="L13" s="808"/>
      <c r="M13" s="808"/>
      <c r="N13" s="808"/>
      <c r="O13" s="808"/>
      <c r="P13" s="809"/>
      <c r="Q13" s="810"/>
      <c r="R13" s="811"/>
      <c r="S13" s="811"/>
      <c r="T13" s="811"/>
      <c r="U13" s="811"/>
      <c r="V13" s="811"/>
      <c r="W13" s="811"/>
      <c r="X13" s="811"/>
      <c r="Y13" s="811"/>
      <c r="Z13" s="811"/>
      <c r="AA13" s="811"/>
      <c r="AB13" s="811"/>
      <c r="AC13" s="811"/>
      <c r="AD13" s="811"/>
      <c r="AE13" s="812"/>
      <c r="AF13" s="813"/>
      <c r="AG13" s="814"/>
      <c r="AH13" s="814"/>
      <c r="AI13" s="814"/>
      <c r="AJ13" s="815"/>
      <c r="AK13" s="796"/>
      <c r="AL13" s="797"/>
      <c r="AM13" s="797"/>
      <c r="AN13" s="797"/>
      <c r="AO13" s="797"/>
      <c r="AP13" s="797"/>
      <c r="AQ13" s="797"/>
      <c r="AR13" s="797"/>
      <c r="AS13" s="797"/>
      <c r="AT13" s="797"/>
      <c r="AU13" s="798"/>
      <c r="AV13" s="798"/>
      <c r="AW13" s="798"/>
      <c r="AX13" s="798"/>
      <c r="AY13" s="799"/>
      <c r="AZ13" s="233"/>
      <c r="BA13" s="233"/>
      <c r="BB13" s="233"/>
      <c r="BC13" s="233"/>
      <c r="BD13" s="233"/>
      <c r="BE13" s="234"/>
      <c r="BF13" s="234"/>
      <c r="BG13" s="234"/>
      <c r="BH13" s="234"/>
      <c r="BI13" s="234"/>
      <c r="BJ13" s="234"/>
      <c r="BK13" s="234"/>
      <c r="BL13" s="234"/>
      <c r="BM13" s="234"/>
      <c r="BN13" s="234"/>
      <c r="BO13" s="234"/>
      <c r="BP13" s="234"/>
      <c r="BQ13" s="239">
        <v>7</v>
      </c>
      <c r="BR13" s="240"/>
      <c r="BS13" s="800"/>
      <c r="BT13" s="801"/>
      <c r="BU13" s="801"/>
      <c r="BV13" s="801"/>
      <c r="BW13" s="801"/>
      <c r="BX13" s="801"/>
      <c r="BY13" s="801"/>
      <c r="BZ13" s="801"/>
      <c r="CA13" s="801"/>
      <c r="CB13" s="801"/>
      <c r="CC13" s="801"/>
      <c r="CD13" s="801"/>
      <c r="CE13" s="801"/>
      <c r="CF13" s="801"/>
      <c r="CG13" s="80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0"/>
      <c r="DW13" s="801"/>
      <c r="DX13" s="801"/>
      <c r="DY13" s="801"/>
      <c r="DZ13" s="806"/>
      <c r="EA13" s="235"/>
    </row>
    <row r="14" spans="1:131" s="236" customFormat="1" ht="26.25" customHeight="1" x14ac:dyDescent="0.2">
      <c r="A14" s="239">
        <v>8</v>
      </c>
      <c r="B14" s="807"/>
      <c r="C14" s="808"/>
      <c r="D14" s="808"/>
      <c r="E14" s="808"/>
      <c r="F14" s="808"/>
      <c r="G14" s="808"/>
      <c r="H14" s="808"/>
      <c r="I14" s="808"/>
      <c r="J14" s="808"/>
      <c r="K14" s="808"/>
      <c r="L14" s="808"/>
      <c r="M14" s="808"/>
      <c r="N14" s="808"/>
      <c r="O14" s="808"/>
      <c r="P14" s="809"/>
      <c r="Q14" s="810"/>
      <c r="R14" s="811"/>
      <c r="S14" s="811"/>
      <c r="T14" s="811"/>
      <c r="U14" s="811"/>
      <c r="V14" s="811"/>
      <c r="W14" s="811"/>
      <c r="X14" s="811"/>
      <c r="Y14" s="811"/>
      <c r="Z14" s="811"/>
      <c r="AA14" s="811"/>
      <c r="AB14" s="811"/>
      <c r="AC14" s="811"/>
      <c r="AD14" s="811"/>
      <c r="AE14" s="812"/>
      <c r="AF14" s="813"/>
      <c r="AG14" s="814"/>
      <c r="AH14" s="814"/>
      <c r="AI14" s="814"/>
      <c r="AJ14" s="815"/>
      <c r="AK14" s="796"/>
      <c r="AL14" s="797"/>
      <c r="AM14" s="797"/>
      <c r="AN14" s="797"/>
      <c r="AO14" s="797"/>
      <c r="AP14" s="797"/>
      <c r="AQ14" s="797"/>
      <c r="AR14" s="797"/>
      <c r="AS14" s="797"/>
      <c r="AT14" s="797"/>
      <c r="AU14" s="798"/>
      <c r="AV14" s="798"/>
      <c r="AW14" s="798"/>
      <c r="AX14" s="798"/>
      <c r="AY14" s="799"/>
      <c r="AZ14" s="233"/>
      <c r="BA14" s="233"/>
      <c r="BB14" s="233"/>
      <c r="BC14" s="233"/>
      <c r="BD14" s="233"/>
      <c r="BE14" s="234"/>
      <c r="BF14" s="234"/>
      <c r="BG14" s="234"/>
      <c r="BH14" s="234"/>
      <c r="BI14" s="234"/>
      <c r="BJ14" s="234"/>
      <c r="BK14" s="234"/>
      <c r="BL14" s="234"/>
      <c r="BM14" s="234"/>
      <c r="BN14" s="234"/>
      <c r="BO14" s="234"/>
      <c r="BP14" s="234"/>
      <c r="BQ14" s="239">
        <v>8</v>
      </c>
      <c r="BR14" s="240"/>
      <c r="BS14" s="800"/>
      <c r="BT14" s="801"/>
      <c r="BU14" s="801"/>
      <c r="BV14" s="801"/>
      <c r="BW14" s="801"/>
      <c r="BX14" s="801"/>
      <c r="BY14" s="801"/>
      <c r="BZ14" s="801"/>
      <c r="CA14" s="801"/>
      <c r="CB14" s="801"/>
      <c r="CC14" s="801"/>
      <c r="CD14" s="801"/>
      <c r="CE14" s="801"/>
      <c r="CF14" s="801"/>
      <c r="CG14" s="80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0"/>
      <c r="DW14" s="801"/>
      <c r="DX14" s="801"/>
      <c r="DY14" s="801"/>
      <c r="DZ14" s="806"/>
      <c r="EA14" s="235"/>
    </row>
    <row r="15" spans="1:131" s="236" customFormat="1" ht="26.25" customHeight="1" x14ac:dyDescent="0.2">
      <c r="A15" s="239">
        <v>9</v>
      </c>
      <c r="B15" s="807"/>
      <c r="C15" s="808"/>
      <c r="D15" s="808"/>
      <c r="E15" s="808"/>
      <c r="F15" s="808"/>
      <c r="G15" s="808"/>
      <c r="H15" s="808"/>
      <c r="I15" s="808"/>
      <c r="J15" s="808"/>
      <c r="K15" s="808"/>
      <c r="L15" s="808"/>
      <c r="M15" s="808"/>
      <c r="N15" s="808"/>
      <c r="O15" s="808"/>
      <c r="P15" s="809"/>
      <c r="Q15" s="810"/>
      <c r="R15" s="811"/>
      <c r="S15" s="811"/>
      <c r="T15" s="811"/>
      <c r="U15" s="811"/>
      <c r="V15" s="811"/>
      <c r="W15" s="811"/>
      <c r="X15" s="811"/>
      <c r="Y15" s="811"/>
      <c r="Z15" s="811"/>
      <c r="AA15" s="811"/>
      <c r="AB15" s="811"/>
      <c r="AC15" s="811"/>
      <c r="AD15" s="811"/>
      <c r="AE15" s="812"/>
      <c r="AF15" s="813"/>
      <c r="AG15" s="814"/>
      <c r="AH15" s="814"/>
      <c r="AI15" s="814"/>
      <c r="AJ15" s="815"/>
      <c r="AK15" s="796"/>
      <c r="AL15" s="797"/>
      <c r="AM15" s="797"/>
      <c r="AN15" s="797"/>
      <c r="AO15" s="797"/>
      <c r="AP15" s="797"/>
      <c r="AQ15" s="797"/>
      <c r="AR15" s="797"/>
      <c r="AS15" s="797"/>
      <c r="AT15" s="797"/>
      <c r="AU15" s="798"/>
      <c r="AV15" s="798"/>
      <c r="AW15" s="798"/>
      <c r="AX15" s="798"/>
      <c r="AY15" s="799"/>
      <c r="AZ15" s="233"/>
      <c r="BA15" s="233"/>
      <c r="BB15" s="233"/>
      <c r="BC15" s="233"/>
      <c r="BD15" s="233"/>
      <c r="BE15" s="234"/>
      <c r="BF15" s="234"/>
      <c r="BG15" s="234"/>
      <c r="BH15" s="234"/>
      <c r="BI15" s="234"/>
      <c r="BJ15" s="234"/>
      <c r="BK15" s="234"/>
      <c r="BL15" s="234"/>
      <c r="BM15" s="234"/>
      <c r="BN15" s="234"/>
      <c r="BO15" s="234"/>
      <c r="BP15" s="234"/>
      <c r="BQ15" s="239">
        <v>9</v>
      </c>
      <c r="BR15" s="240"/>
      <c r="BS15" s="800"/>
      <c r="BT15" s="801"/>
      <c r="BU15" s="801"/>
      <c r="BV15" s="801"/>
      <c r="BW15" s="801"/>
      <c r="BX15" s="801"/>
      <c r="BY15" s="801"/>
      <c r="BZ15" s="801"/>
      <c r="CA15" s="801"/>
      <c r="CB15" s="801"/>
      <c r="CC15" s="801"/>
      <c r="CD15" s="801"/>
      <c r="CE15" s="801"/>
      <c r="CF15" s="801"/>
      <c r="CG15" s="80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0"/>
      <c r="DW15" s="801"/>
      <c r="DX15" s="801"/>
      <c r="DY15" s="801"/>
      <c r="DZ15" s="806"/>
      <c r="EA15" s="235"/>
    </row>
    <row r="16" spans="1:131" s="236" customFormat="1" ht="26.25" customHeight="1" x14ac:dyDescent="0.2">
      <c r="A16" s="239">
        <v>10</v>
      </c>
      <c r="B16" s="807"/>
      <c r="C16" s="808"/>
      <c r="D16" s="808"/>
      <c r="E16" s="808"/>
      <c r="F16" s="808"/>
      <c r="G16" s="808"/>
      <c r="H16" s="808"/>
      <c r="I16" s="808"/>
      <c r="J16" s="808"/>
      <c r="K16" s="808"/>
      <c r="L16" s="808"/>
      <c r="M16" s="808"/>
      <c r="N16" s="808"/>
      <c r="O16" s="808"/>
      <c r="P16" s="809"/>
      <c r="Q16" s="810"/>
      <c r="R16" s="811"/>
      <c r="S16" s="811"/>
      <c r="T16" s="811"/>
      <c r="U16" s="811"/>
      <c r="V16" s="811"/>
      <c r="W16" s="811"/>
      <c r="X16" s="811"/>
      <c r="Y16" s="811"/>
      <c r="Z16" s="811"/>
      <c r="AA16" s="811"/>
      <c r="AB16" s="811"/>
      <c r="AC16" s="811"/>
      <c r="AD16" s="811"/>
      <c r="AE16" s="812"/>
      <c r="AF16" s="813"/>
      <c r="AG16" s="814"/>
      <c r="AH16" s="814"/>
      <c r="AI16" s="814"/>
      <c r="AJ16" s="815"/>
      <c r="AK16" s="796"/>
      <c r="AL16" s="797"/>
      <c r="AM16" s="797"/>
      <c r="AN16" s="797"/>
      <c r="AO16" s="797"/>
      <c r="AP16" s="797"/>
      <c r="AQ16" s="797"/>
      <c r="AR16" s="797"/>
      <c r="AS16" s="797"/>
      <c r="AT16" s="797"/>
      <c r="AU16" s="798"/>
      <c r="AV16" s="798"/>
      <c r="AW16" s="798"/>
      <c r="AX16" s="798"/>
      <c r="AY16" s="799"/>
      <c r="AZ16" s="233"/>
      <c r="BA16" s="233"/>
      <c r="BB16" s="233"/>
      <c r="BC16" s="233"/>
      <c r="BD16" s="233"/>
      <c r="BE16" s="234"/>
      <c r="BF16" s="234"/>
      <c r="BG16" s="234"/>
      <c r="BH16" s="234"/>
      <c r="BI16" s="234"/>
      <c r="BJ16" s="234"/>
      <c r="BK16" s="234"/>
      <c r="BL16" s="234"/>
      <c r="BM16" s="234"/>
      <c r="BN16" s="234"/>
      <c r="BO16" s="234"/>
      <c r="BP16" s="234"/>
      <c r="BQ16" s="239">
        <v>10</v>
      </c>
      <c r="BR16" s="240"/>
      <c r="BS16" s="800"/>
      <c r="BT16" s="801"/>
      <c r="BU16" s="801"/>
      <c r="BV16" s="801"/>
      <c r="BW16" s="801"/>
      <c r="BX16" s="801"/>
      <c r="BY16" s="801"/>
      <c r="BZ16" s="801"/>
      <c r="CA16" s="801"/>
      <c r="CB16" s="801"/>
      <c r="CC16" s="801"/>
      <c r="CD16" s="801"/>
      <c r="CE16" s="801"/>
      <c r="CF16" s="801"/>
      <c r="CG16" s="80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0"/>
      <c r="DW16" s="801"/>
      <c r="DX16" s="801"/>
      <c r="DY16" s="801"/>
      <c r="DZ16" s="806"/>
      <c r="EA16" s="235"/>
    </row>
    <row r="17" spans="1:131" s="236" customFormat="1" ht="26.25" customHeight="1" x14ac:dyDescent="0.2">
      <c r="A17" s="239">
        <v>11</v>
      </c>
      <c r="B17" s="807"/>
      <c r="C17" s="808"/>
      <c r="D17" s="808"/>
      <c r="E17" s="808"/>
      <c r="F17" s="808"/>
      <c r="G17" s="808"/>
      <c r="H17" s="808"/>
      <c r="I17" s="808"/>
      <c r="J17" s="808"/>
      <c r="K17" s="808"/>
      <c r="L17" s="808"/>
      <c r="M17" s="808"/>
      <c r="N17" s="808"/>
      <c r="O17" s="808"/>
      <c r="P17" s="809"/>
      <c r="Q17" s="810"/>
      <c r="R17" s="811"/>
      <c r="S17" s="811"/>
      <c r="T17" s="811"/>
      <c r="U17" s="811"/>
      <c r="V17" s="811"/>
      <c r="W17" s="811"/>
      <c r="X17" s="811"/>
      <c r="Y17" s="811"/>
      <c r="Z17" s="811"/>
      <c r="AA17" s="811"/>
      <c r="AB17" s="811"/>
      <c r="AC17" s="811"/>
      <c r="AD17" s="811"/>
      <c r="AE17" s="812"/>
      <c r="AF17" s="813"/>
      <c r="AG17" s="814"/>
      <c r="AH17" s="814"/>
      <c r="AI17" s="814"/>
      <c r="AJ17" s="815"/>
      <c r="AK17" s="796"/>
      <c r="AL17" s="797"/>
      <c r="AM17" s="797"/>
      <c r="AN17" s="797"/>
      <c r="AO17" s="797"/>
      <c r="AP17" s="797"/>
      <c r="AQ17" s="797"/>
      <c r="AR17" s="797"/>
      <c r="AS17" s="797"/>
      <c r="AT17" s="797"/>
      <c r="AU17" s="798"/>
      <c r="AV17" s="798"/>
      <c r="AW17" s="798"/>
      <c r="AX17" s="798"/>
      <c r="AY17" s="799"/>
      <c r="AZ17" s="233"/>
      <c r="BA17" s="233"/>
      <c r="BB17" s="233"/>
      <c r="BC17" s="233"/>
      <c r="BD17" s="233"/>
      <c r="BE17" s="234"/>
      <c r="BF17" s="234"/>
      <c r="BG17" s="234"/>
      <c r="BH17" s="234"/>
      <c r="BI17" s="234"/>
      <c r="BJ17" s="234"/>
      <c r="BK17" s="234"/>
      <c r="BL17" s="234"/>
      <c r="BM17" s="234"/>
      <c r="BN17" s="234"/>
      <c r="BO17" s="234"/>
      <c r="BP17" s="234"/>
      <c r="BQ17" s="239">
        <v>11</v>
      </c>
      <c r="BR17" s="240"/>
      <c r="BS17" s="800"/>
      <c r="BT17" s="801"/>
      <c r="BU17" s="801"/>
      <c r="BV17" s="801"/>
      <c r="BW17" s="801"/>
      <c r="BX17" s="801"/>
      <c r="BY17" s="801"/>
      <c r="BZ17" s="801"/>
      <c r="CA17" s="801"/>
      <c r="CB17" s="801"/>
      <c r="CC17" s="801"/>
      <c r="CD17" s="801"/>
      <c r="CE17" s="801"/>
      <c r="CF17" s="801"/>
      <c r="CG17" s="80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0"/>
      <c r="DW17" s="801"/>
      <c r="DX17" s="801"/>
      <c r="DY17" s="801"/>
      <c r="DZ17" s="806"/>
      <c r="EA17" s="235"/>
    </row>
    <row r="18" spans="1:131" s="236" customFormat="1" ht="26.25" customHeight="1" x14ac:dyDescent="0.2">
      <c r="A18" s="239">
        <v>12</v>
      </c>
      <c r="B18" s="807"/>
      <c r="C18" s="808"/>
      <c r="D18" s="808"/>
      <c r="E18" s="808"/>
      <c r="F18" s="808"/>
      <c r="G18" s="808"/>
      <c r="H18" s="808"/>
      <c r="I18" s="808"/>
      <c r="J18" s="808"/>
      <c r="K18" s="808"/>
      <c r="L18" s="808"/>
      <c r="M18" s="808"/>
      <c r="N18" s="808"/>
      <c r="O18" s="808"/>
      <c r="P18" s="809"/>
      <c r="Q18" s="810"/>
      <c r="R18" s="811"/>
      <c r="S18" s="811"/>
      <c r="T18" s="811"/>
      <c r="U18" s="811"/>
      <c r="V18" s="811"/>
      <c r="W18" s="811"/>
      <c r="X18" s="811"/>
      <c r="Y18" s="811"/>
      <c r="Z18" s="811"/>
      <c r="AA18" s="811"/>
      <c r="AB18" s="811"/>
      <c r="AC18" s="811"/>
      <c r="AD18" s="811"/>
      <c r="AE18" s="812"/>
      <c r="AF18" s="813"/>
      <c r="AG18" s="814"/>
      <c r="AH18" s="814"/>
      <c r="AI18" s="814"/>
      <c r="AJ18" s="815"/>
      <c r="AK18" s="796"/>
      <c r="AL18" s="797"/>
      <c r="AM18" s="797"/>
      <c r="AN18" s="797"/>
      <c r="AO18" s="797"/>
      <c r="AP18" s="797"/>
      <c r="AQ18" s="797"/>
      <c r="AR18" s="797"/>
      <c r="AS18" s="797"/>
      <c r="AT18" s="797"/>
      <c r="AU18" s="798"/>
      <c r="AV18" s="798"/>
      <c r="AW18" s="798"/>
      <c r="AX18" s="798"/>
      <c r="AY18" s="799"/>
      <c r="AZ18" s="233"/>
      <c r="BA18" s="233"/>
      <c r="BB18" s="233"/>
      <c r="BC18" s="233"/>
      <c r="BD18" s="233"/>
      <c r="BE18" s="234"/>
      <c r="BF18" s="234"/>
      <c r="BG18" s="234"/>
      <c r="BH18" s="234"/>
      <c r="BI18" s="234"/>
      <c r="BJ18" s="234"/>
      <c r="BK18" s="234"/>
      <c r="BL18" s="234"/>
      <c r="BM18" s="234"/>
      <c r="BN18" s="234"/>
      <c r="BO18" s="234"/>
      <c r="BP18" s="234"/>
      <c r="BQ18" s="239">
        <v>12</v>
      </c>
      <c r="BR18" s="240"/>
      <c r="BS18" s="800"/>
      <c r="BT18" s="801"/>
      <c r="BU18" s="801"/>
      <c r="BV18" s="801"/>
      <c r="BW18" s="801"/>
      <c r="BX18" s="801"/>
      <c r="BY18" s="801"/>
      <c r="BZ18" s="801"/>
      <c r="CA18" s="801"/>
      <c r="CB18" s="801"/>
      <c r="CC18" s="801"/>
      <c r="CD18" s="801"/>
      <c r="CE18" s="801"/>
      <c r="CF18" s="801"/>
      <c r="CG18" s="80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0"/>
      <c r="DW18" s="801"/>
      <c r="DX18" s="801"/>
      <c r="DY18" s="801"/>
      <c r="DZ18" s="806"/>
      <c r="EA18" s="235"/>
    </row>
    <row r="19" spans="1:131" s="236" customFormat="1" ht="26.25" customHeight="1" x14ac:dyDescent="0.2">
      <c r="A19" s="239">
        <v>13</v>
      </c>
      <c r="B19" s="807"/>
      <c r="C19" s="808"/>
      <c r="D19" s="808"/>
      <c r="E19" s="808"/>
      <c r="F19" s="808"/>
      <c r="G19" s="808"/>
      <c r="H19" s="808"/>
      <c r="I19" s="808"/>
      <c r="J19" s="808"/>
      <c r="K19" s="808"/>
      <c r="L19" s="808"/>
      <c r="M19" s="808"/>
      <c r="N19" s="808"/>
      <c r="O19" s="808"/>
      <c r="P19" s="809"/>
      <c r="Q19" s="810"/>
      <c r="R19" s="811"/>
      <c r="S19" s="811"/>
      <c r="T19" s="811"/>
      <c r="U19" s="811"/>
      <c r="V19" s="811"/>
      <c r="W19" s="811"/>
      <c r="X19" s="811"/>
      <c r="Y19" s="811"/>
      <c r="Z19" s="811"/>
      <c r="AA19" s="811"/>
      <c r="AB19" s="811"/>
      <c r="AC19" s="811"/>
      <c r="AD19" s="811"/>
      <c r="AE19" s="812"/>
      <c r="AF19" s="813"/>
      <c r="AG19" s="814"/>
      <c r="AH19" s="814"/>
      <c r="AI19" s="814"/>
      <c r="AJ19" s="815"/>
      <c r="AK19" s="796"/>
      <c r="AL19" s="797"/>
      <c r="AM19" s="797"/>
      <c r="AN19" s="797"/>
      <c r="AO19" s="797"/>
      <c r="AP19" s="797"/>
      <c r="AQ19" s="797"/>
      <c r="AR19" s="797"/>
      <c r="AS19" s="797"/>
      <c r="AT19" s="797"/>
      <c r="AU19" s="798"/>
      <c r="AV19" s="798"/>
      <c r="AW19" s="798"/>
      <c r="AX19" s="798"/>
      <c r="AY19" s="799"/>
      <c r="AZ19" s="233"/>
      <c r="BA19" s="233"/>
      <c r="BB19" s="233"/>
      <c r="BC19" s="233"/>
      <c r="BD19" s="233"/>
      <c r="BE19" s="234"/>
      <c r="BF19" s="234"/>
      <c r="BG19" s="234"/>
      <c r="BH19" s="234"/>
      <c r="BI19" s="234"/>
      <c r="BJ19" s="234"/>
      <c r="BK19" s="234"/>
      <c r="BL19" s="234"/>
      <c r="BM19" s="234"/>
      <c r="BN19" s="234"/>
      <c r="BO19" s="234"/>
      <c r="BP19" s="234"/>
      <c r="BQ19" s="239">
        <v>13</v>
      </c>
      <c r="BR19" s="240"/>
      <c r="BS19" s="800"/>
      <c r="BT19" s="801"/>
      <c r="BU19" s="801"/>
      <c r="BV19" s="801"/>
      <c r="BW19" s="801"/>
      <c r="BX19" s="801"/>
      <c r="BY19" s="801"/>
      <c r="BZ19" s="801"/>
      <c r="CA19" s="801"/>
      <c r="CB19" s="801"/>
      <c r="CC19" s="801"/>
      <c r="CD19" s="801"/>
      <c r="CE19" s="801"/>
      <c r="CF19" s="801"/>
      <c r="CG19" s="80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0"/>
      <c r="DW19" s="801"/>
      <c r="DX19" s="801"/>
      <c r="DY19" s="801"/>
      <c r="DZ19" s="806"/>
      <c r="EA19" s="235"/>
    </row>
    <row r="20" spans="1:131" s="236" customFormat="1" ht="26.25" customHeight="1" x14ac:dyDescent="0.2">
      <c r="A20" s="239">
        <v>14</v>
      </c>
      <c r="B20" s="807"/>
      <c r="C20" s="808"/>
      <c r="D20" s="808"/>
      <c r="E20" s="808"/>
      <c r="F20" s="808"/>
      <c r="G20" s="808"/>
      <c r="H20" s="808"/>
      <c r="I20" s="808"/>
      <c r="J20" s="808"/>
      <c r="K20" s="808"/>
      <c r="L20" s="808"/>
      <c r="M20" s="808"/>
      <c r="N20" s="808"/>
      <c r="O20" s="808"/>
      <c r="P20" s="809"/>
      <c r="Q20" s="810"/>
      <c r="R20" s="811"/>
      <c r="S20" s="811"/>
      <c r="T20" s="811"/>
      <c r="U20" s="811"/>
      <c r="V20" s="811"/>
      <c r="W20" s="811"/>
      <c r="X20" s="811"/>
      <c r="Y20" s="811"/>
      <c r="Z20" s="811"/>
      <c r="AA20" s="811"/>
      <c r="AB20" s="811"/>
      <c r="AC20" s="811"/>
      <c r="AD20" s="811"/>
      <c r="AE20" s="812"/>
      <c r="AF20" s="813"/>
      <c r="AG20" s="814"/>
      <c r="AH20" s="814"/>
      <c r="AI20" s="814"/>
      <c r="AJ20" s="815"/>
      <c r="AK20" s="796"/>
      <c r="AL20" s="797"/>
      <c r="AM20" s="797"/>
      <c r="AN20" s="797"/>
      <c r="AO20" s="797"/>
      <c r="AP20" s="797"/>
      <c r="AQ20" s="797"/>
      <c r="AR20" s="797"/>
      <c r="AS20" s="797"/>
      <c r="AT20" s="797"/>
      <c r="AU20" s="798"/>
      <c r="AV20" s="798"/>
      <c r="AW20" s="798"/>
      <c r="AX20" s="798"/>
      <c r="AY20" s="799"/>
      <c r="AZ20" s="233"/>
      <c r="BA20" s="233"/>
      <c r="BB20" s="233"/>
      <c r="BC20" s="233"/>
      <c r="BD20" s="233"/>
      <c r="BE20" s="234"/>
      <c r="BF20" s="234"/>
      <c r="BG20" s="234"/>
      <c r="BH20" s="234"/>
      <c r="BI20" s="234"/>
      <c r="BJ20" s="234"/>
      <c r="BK20" s="234"/>
      <c r="BL20" s="234"/>
      <c r="BM20" s="234"/>
      <c r="BN20" s="234"/>
      <c r="BO20" s="234"/>
      <c r="BP20" s="234"/>
      <c r="BQ20" s="239">
        <v>14</v>
      </c>
      <c r="BR20" s="240"/>
      <c r="BS20" s="800"/>
      <c r="BT20" s="801"/>
      <c r="BU20" s="801"/>
      <c r="BV20" s="801"/>
      <c r="BW20" s="801"/>
      <c r="BX20" s="801"/>
      <c r="BY20" s="801"/>
      <c r="BZ20" s="801"/>
      <c r="CA20" s="801"/>
      <c r="CB20" s="801"/>
      <c r="CC20" s="801"/>
      <c r="CD20" s="801"/>
      <c r="CE20" s="801"/>
      <c r="CF20" s="801"/>
      <c r="CG20" s="80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0"/>
      <c r="DW20" s="801"/>
      <c r="DX20" s="801"/>
      <c r="DY20" s="801"/>
      <c r="DZ20" s="806"/>
      <c r="EA20" s="235"/>
    </row>
    <row r="21" spans="1:131" s="236" customFormat="1" ht="26.25" customHeight="1" thickBot="1" x14ac:dyDescent="0.25">
      <c r="A21" s="239">
        <v>15</v>
      </c>
      <c r="B21" s="807"/>
      <c r="C21" s="808"/>
      <c r="D21" s="808"/>
      <c r="E21" s="808"/>
      <c r="F21" s="808"/>
      <c r="G21" s="808"/>
      <c r="H21" s="808"/>
      <c r="I21" s="808"/>
      <c r="J21" s="808"/>
      <c r="K21" s="808"/>
      <c r="L21" s="808"/>
      <c r="M21" s="808"/>
      <c r="N21" s="808"/>
      <c r="O21" s="808"/>
      <c r="P21" s="809"/>
      <c r="Q21" s="810"/>
      <c r="R21" s="811"/>
      <c r="S21" s="811"/>
      <c r="T21" s="811"/>
      <c r="U21" s="811"/>
      <c r="V21" s="811"/>
      <c r="W21" s="811"/>
      <c r="X21" s="811"/>
      <c r="Y21" s="811"/>
      <c r="Z21" s="811"/>
      <c r="AA21" s="811"/>
      <c r="AB21" s="811"/>
      <c r="AC21" s="811"/>
      <c r="AD21" s="811"/>
      <c r="AE21" s="812"/>
      <c r="AF21" s="813"/>
      <c r="AG21" s="814"/>
      <c r="AH21" s="814"/>
      <c r="AI21" s="814"/>
      <c r="AJ21" s="815"/>
      <c r="AK21" s="796"/>
      <c r="AL21" s="797"/>
      <c r="AM21" s="797"/>
      <c r="AN21" s="797"/>
      <c r="AO21" s="797"/>
      <c r="AP21" s="797"/>
      <c r="AQ21" s="797"/>
      <c r="AR21" s="797"/>
      <c r="AS21" s="797"/>
      <c r="AT21" s="797"/>
      <c r="AU21" s="798"/>
      <c r="AV21" s="798"/>
      <c r="AW21" s="798"/>
      <c r="AX21" s="798"/>
      <c r="AY21" s="799"/>
      <c r="AZ21" s="233"/>
      <c r="BA21" s="233"/>
      <c r="BB21" s="233"/>
      <c r="BC21" s="233"/>
      <c r="BD21" s="233"/>
      <c r="BE21" s="234"/>
      <c r="BF21" s="234"/>
      <c r="BG21" s="234"/>
      <c r="BH21" s="234"/>
      <c r="BI21" s="234"/>
      <c r="BJ21" s="234"/>
      <c r="BK21" s="234"/>
      <c r="BL21" s="234"/>
      <c r="BM21" s="234"/>
      <c r="BN21" s="234"/>
      <c r="BO21" s="234"/>
      <c r="BP21" s="234"/>
      <c r="BQ21" s="239">
        <v>15</v>
      </c>
      <c r="BR21" s="240"/>
      <c r="BS21" s="800"/>
      <c r="BT21" s="801"/>
      <c r="BU21" s="801"/>
      <c r="BV21" s="801"/>
      <c r="BW21" s="801"/>
      <c r="BX21" s="801"/>
      <c r="BY21" s="801"/>
      <c r="BZ21" s="801"/>
      <c r="CA21" s="801"/>
      <c r="CB21" s="801"/>
      <c r="CC21" s="801"/>
      <c r="CD21" s="801"/>
      <c r="CE21" s="801"/>
      <c r="CF21" s="801"/>
      <c r="CG21" s="80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0"/>
      <c r="DW21" s="801"/>
      <c r="DX21" s="801"/>
      <c r="DY21" s="801"/>
      <c r="DZ21" s="806"/>
      <c r="EA21" s="235"/>
    </row>
    <row r="22" spans="1:131" s="236" customFormat="1" ht="26.25" customHeight="1" x14ac:dyDescent="0.2">
      <c r="A22" s="239">
        <v>16</v>
      </c>
      <c r="B22" s="807"/>
      <c r="C22" s="808"/>
      <c r="D22" s="808"/>
      <c r="E22" s="808"/>
      <c r="F22" s="808"/>
      <c r="G22" s="808"/>
      <c r="H22" s="808"/>
      <c r="I22" s="808"/>
      <c r="J22" s="808"/>
      <c r="K22" s="808"/>
      <c r="L22" s="808"/>
      <c r="M22" s="808"/>
      <c r="N22" s="808"/>
      <c r="O22" s="808"/>
      <c r="P22" s="809"/>
      <c r="Q22" s="826"/>
      <c r="R22" s="827"/>
      <c r="S22" s="827"/>
      <c r="T22" s="827"/>
      <c r="U22" s="827"/>
      <c r="V22" s="827"/>
      <c r="W22" s="827"/>
      <c r="X22" s="827"/>
      <c r="Y22" s="827"/>
      <c r="Z22" s="827"/>
      <c r="AA22" s="827"/>
      <c r="AB22" s="827"/>
      <c r="AC22" s="827"/>
      <c r="AD22" s="827"/>
      <c r="AE22" s="828"/>
      <c r="AF22" s="813"/>
      <c r="AG22" s="814"/>
      <c r="AH22" s="814"/>
      <c r="AI22" s="814"/>
      <c r="AJ22" s="815"/>
      <c r="AK22" s="829"/>
      <c r="AL22" s="830"/>
      <c r="AM22" s="830"/>
      <c r="AN22" s="830"/>
      <c r="AO22" s="830"/>
      <c r="AP22" s="830"/>
      <c r="AQ22" s="830"/>
      <c r="AR22" s="830"/>
      <c r="AS22" s="830"/>
      <c r="AT22" s="830"/>
      <c r="AU22" s="831"/>
      <c r="AV22" s="831"/>
      <c r="AW22" s="831"/>
      <c r="AX22" s="831"/>
      <c r="AY22" s="832"/>
      <c r="AZ22" s="833" t="s">
        <v>394</v>
      </c>
      <c r="BA22" s="833"/>
      <c r="BB22" s="833"/>
      <c r="BC22" s="833"/>
      <c r="BD22" s="834"/>
      <c r="BE22" s="234"/>
      <c r="BF22" s="234"/>
      <c r="BG22" s="234"/>
      <c r="BH22" s="234"/>
      <c r="BI22" s="234"/>
      <c r="BJ22" s="234"/>
      <c r="BK22" s="234"/>
      <c r="BL22" s="234"/>
      <c r="BM22" s="234"/>
      <c r="BN22" s="234"/>
      <c r="BO22" s="234"/>
      <c r="BP22" s="234"/>
      <c r="BQ22" s="239">
        <v>16</v>
      </c>
      <c r="BR22" s="240"/>
      <c r="BS22" s="800"/>
      <c r="BT22" s="801"/>
      <c r="BU22" s="801"/>
      <c r="BV22" s="801"/>
      <c r="BW22" s="801"/>
      <c r="BX22" s="801"/>
      <c r="BY22" s="801"/>
      <c r="BZ22" s="801"/>
      <c r="CA22" s="801"/>
      <c r="CB22" s="801"/>
      <c r="CC22" s="801"/>
      <c r="CD22" s="801"/>
      <c r="CE22" s="801"/>
      <c r="CF22" s="801"/>
      <c r="CG22" s="80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0"/>
      <c r="DW22" s="801"/>
      <c r="DX22" s="801"/>
      <c r="DY22" s="801"/>
      <c r="DZ22" s="806"/>
      <c r="EA22" s="235"/>
    </row>
    <row r="23" spans="1:131" s="236" customFormat="1" ht="26.25" customHeight="1" thickBot="1" x14ac:dyDescent="0.25">
      <c r="A23" s="241" t="s">
        <v>395</v>
      </c>
      <c r="B23" s="816" t="s">
        <v>396</v>
      </c>
      <c r="C23" s="817"/>
      <c r="D23" s="817"/>
      <c r="E23" s="817"/>
      <c r="F23" s="817"/>
      <c r="G23" s="817"/>
      <c r="H23" s="817"/>
      <c r="I23" s="817"/>
      <c r="J23" s="817"/>
      <c r="K23" s="817"/>
      <c r="L23" s="817"/>
      <c r="M23" s="817"/>
      <c r="N23" s="817"/>
      <c r="O23" s="817"/>
      <c r="P23" s="818"/>
      <c r="Q23" s="819">
        <v>4070</v>
      </c>
      <c r="R23" s="820"/>
      <c r="S23" s="820"/>
      <c r="T23" s="820"/>
      <c r="U23" s="820"/>
      <c r="V23" s="820">
        <v>3847</v>
      </c>
      <c r="W23" s="820"/>
      <c r="X23" s="820"/>
      <c r="Y23" s="820"/>
      <c r="Z23" s="820"/>
      <c r="AA23" s="820">
        <v>223</v>
      </c>
      <c r="AB23" s="820"/>
      <c r="AC23" s="820"/>
      <c r="AD23" s="820"/>
      <c r="AE23" s="821"/>
      <c r="AF23" s="822">
        <v>210</v>
      </c>
      <c r="AG23" s="820"/>
      <c r="AH23" s="820"/>
      <c r="AI23" s="820"/>
      <c r="AJ23" s="823"/>
      <c r="AK23" s="824"/>
      <c r="AL23" s="825"/>
      <c r="AM23" s="825"/>
      <c r="AN23" s="825"/>
      <c r="AO23" s="825"/>
      <c r="AP23" s="820">
        <v>2709</v>
      </c>
      <c r="AQ23" s="820"/>
      <c r="AR23" s="820"/>
      <c r="AS23" s="820"/>
      <c r="AT23" s="820"/>
      <c r="AU23" s="836"/>
      <c r="AV23" s="836"/>
      <c r="AW23" s="836"/>
      <c r="AX23" s="836"/>
      <c r="AY23" s="837"/>
      <c r="AZ23" s="838" t="s">
        <v>397</v>
      </c>
      <c r="BA23" s="839"/>
      <c r="BB23" s="839"/>
      <c r="BC23" s="839"/>
      <c r="BD23" s="840"/>
      <c r="BE23" s="234"/>
      <c r="BF23" s="234"/>
      <c r="BG23" s="234"/>
      <c r="BH23" s="234"/>
      <c r="BI23" s="234"/>
      <c r="BJ23" s="234"/>
      <c r="BK23" s="234"/>
      <c r="BL23" s="234"/>
      <c r="BM23" s="234"/>
      <c r="BN23" s="234"/>
      <c r="BO23" s="234"/>
      <c r="BP23" s="234"/>
      <c r="BQ23" s="239">
        <v>17</v>
      </c>
      <c r="BR23" s="240"/>
      <c r="BS23" s="800"/>
      <c r="BT23" s="801"/>
      <c r="BU23" s="801"/>
      <c r="BV23" s="801"/>
      <c r="BW23" s="801"/>
      <c r="BX23" s="801"/>
      <c r="BY23" s="801"/>
      <c r="BZ23" s="801"/>
      <c r="CA23" s="801"/>
      <c r="CB23" s="801"/>
      <c r="CC23" s="801"/>
      <c r="CD23" s="801"/>
      <c r="CE23" s="801"/>
      <c r="CF23" s="801"/>
      <c r="CG23" s="80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0"/>
      <c r="DW23" s="801"/>
      <c r="DX23" s="801"/>
      <c r="DY23" s="801"/>
      <c r="DZ23" s="806"/>
      <c r="EA23" s="235"/>
    </row>
    <row r="24" spans="1:131" s="236" customFormat="1" ht="26.25" customHeight="1" x14ac:dyDescent="0.2">
      <c r="A24" s="835" t="s">
        <v>398</v>
      </c>
      <c r="B24" s="835"/>
      <c r="C24" s="835"/>
      <c r="D24" s="835"/>
      <c r="E24" s="835"/>
      <c r="F24" s="835"/>
      <c r="G24" s="835"/>
      <c r="H24" s="835"/>
      <c r="I24" s="835"/>
      <c r="J24" s="835"/>
      <c r="K24" s="835"/>
      <c r="L24" s="835"/>
      <c r="M24" s="835"/>
      <c r="N24" s="835"/>
      <c r="O24" s="835"/>
      <c r="P24" s="835"/>
      <c r="Q24" s="835"/>
      <c r="R24" s="835"/>
      <c r="S24" s="835"/>
      <c r="T24" s="835"/>
      <c r="U24" s="835"/>
      <c r="V24" s="835"/>
      <c r="W24" s="835"/>
      <c r="X24" s="835"/>
      <c r="Y24" s="835"/>
      <c r="Z24" s="835"/>
      <c r="AA24" s="835"/>
      <c r="AB24" s="835"/>
      <c r="AC24" s="835"/>
      <c r="AD24" s="835"/>
      <c r="AE24" s="835"/>
      <c r="AF24" s="835"/>
      <c r="AG24" s="835"/>
      <c r="AH24" s="835"/>
      <c r="AI24" s="835"/>
      <c r="AJ24" s="835"/>
      <c r="AK24" s="835"/>
      <c r="AL24" s="835"/>
      <c r="AM24" s="835"/>
      <c r="AN24" s="835"/>
      <c r="AO24" s="835"/>
      <c r="AP24" s="835"/>
      <c r="AQ24" s="835"/>
      <c r="AR24" s="835"/>
      <c r="AS24" s="835"/>
      <c r="AT24" s="835"/>
      <c r="AU24" s="835"/>
      <c r="AV24" s="835"/>
      <c r="AW24" s="835"/>
      <c r="AX24" s="835"/>
      <c r="AY24" s="835"/>
      <c r="AZ24" s="233"/>
      <c r="BA24" s="233"/>
      <c r="BB24" s="233"/>
      <c r="BC24" s="233"/>
      <c r="BD24" s="233"/>
      <c r="BE24" s="234"/>
      <c r="BF24" s="234"/>
      <c r="BG24" s="234"/>
      <c r="BH24" s="234"/>
      <c r="BI24" s="234"/>
      <c r="BJ24" s="234"/>
      <c r="BK24" s="234"/>
      <c r="BL24" s="234"/>
      <c r="BM24" s="234"/>
      <c r="BN24" s="234"/>
      <c r="BO24" s="234"/>
      <c r="BP24" s="234"/>
      <c r="BQ24" s="239">
        <v>18</v>
      </c>
      <c r="BR24" s="240"/>
      <c r="BS24" s="800"/>
      <c r="BT24" s="801"/>
      <c r="BU24" s="801"/>
      <c r="BV24" s="801"/>
      <c r="BW24" s="801"/>
      <c r="BX24" s="801"/>
      <c r="BY24" s="801"/>
      <c r="BZ24" s="801"/>
      <c r="CA24" s="801"/>
      <c r="CB24" s="801"/>
      <c r="CC24" s="801"/>
      <c r="CD24" s="801"/>
      <c r="CE24" s="801"/>
      <c r="CF24" s="801"/>
      <c r="CG24" s="80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0"/>
      <c r="DW24" s="801"/>
      <c r="DX24" s="801"/>
      <c r="DY24" s="801"/>
      <c r="DZ24" s="806"/>
      <c r="EA24" s="235"/>
    </row>
    <row r="25" spans="1:131" ht="26.25" customHeight="1" thickBot="1" x14ac:dyDescent="0.25">
      <c r="A25" s="752" t="s">
        <v>399</v>
      </c>
      <c r="B25" s="752"/>
      <c r="C25" s="752"/>
      <c r="D25" s="752"/>
      <c r="E25" s="752"/>
      <c r="F25" s="752"/>
      <c r="G25" s="752"/>
      <c r="H25" s="752"/>
      <c r="I25" s="752"/>
      <c r="J25" s="752"/>
      <c r="K25" s="752"/>
      <c r="L25" s="752"/>
      <c r="M25" s="752"/>
      <c r="N25" s="752"/>
      <c r="O25" s="752"/>
      <c r="P25" s="752"/>
      <c r="Q25" s="752"/>
      <c r="R25" s="752"/>
      <c r="S25" s="752"/>
      <c r="T25" s="752"/>
      <c r="U25" s="752"/>
      <c r="V25" s="752"/>
      <c r="W25" s="752"/>
      <c r="X25" s="752"/>
      <c r="Y25" s="752"/>
      <c r="Z25" s="752"/>
      <c r="AA25" s="752"/>
      <c r="AB25" s="752"/>
      <c r="AC25" s="752"/>
      <c r="AD25" s="752"/>
      <c r="AE25" s="752"/>
      <c r="AF25" s="752"/>
      <c r="AG25" s="752"/>
      <c r="AH25" s="752"/>
      <c r="AI25" s="752"/>
      <c r="AJ25" s="752"/>
      <c r="AK25" s="752"/>
      <c r="AL25" s="752"/>
      <c r="AM25" s="752"/>
      <c r="AN25" s="752"/>
      <c r="AO25" s="752"/>
      <c r="AP25" s="752"/>
      <c r="AQ25" s="752"/>
      <c r="AR25" s="752"/>
      <c r="AS25" s="752"/>
      <c r="AT25" s="752"/>
      <c r="AU25" s="752"/>
      <c r="AV25" s="752"/>
      <c r="AW25" s="752"/>
      <c r="AX25" s="752"/>
      <c r="AY25" s="752"/>
      <c r="AZ25" s="752"/>
      <c r="BA25" s="752"/>
      <c r="BB25" s="752"/>
      <c r="BC25" s="752"/>
      <c r="BD25" s="752"/>
      <c r="BE25" s="752"/>
      <c r="BF25" s="752"/>
      <c r="BG25" s="752"/>
      <c r="BH25" s="752"/>
      <c r="BI25" s="752"/>
      <c r="BJ25" s="233"/>
      <c r="BK25" s="233"/>
      <c r="BL25" s="233"/>
      <c r="BM25" s="233"/>
      <c r="BN25" s="233"/>
      <c r="BO25" s="242"/>
      <c r="BP25" s="242"/>
      <c r="BQ25" s="239">
        <v>19</v>
      </c>
      <c r="BR25" s="240"/>
      <c r="BS25" s="800"/>
      <c r="BT25" s="801"/>
      <c r="BU25" s="801"/>
      <c r="BV25" s="801"/>
      <c r="BW25" s="801"/>
      <c r="BX25" s="801"/>
      <c r="BY25" s="801"/>
      <c r="BZ25" s="801"/>
      <c r="CA25" s="801"/>
      <c r="CB25" s="801"/>
      <c r="CC25" s="801"/>
      <c r="CD25" s="801"/>
      <c r="CE25" s="801"/>
      <c r="CF25" s="801"/>
      <c r="CG25" s="80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0"/>
      <c r="DW25" s="801"/>
      <c r="DX25" s="801"/>
      <c r="DY25" s="801"/>
      <c r="DZ25" s="806"/>
      <c r="EA25" s="231"/>
    </row>
    <row r="26" spans="1:131" ht="26.25" customHeight="1" x14ac:dyDescent="0.2">
      <c r="A26" s="754" t="s">
        <v>376</v>
      </c>
      <c r="B26" s="755"/>
      <c r="C26" s="755"/>
      <c r="D26" s="755"/>
      <c r="E26" s="755"/>
      <c r="F26" s="755"/>
      <c r="G26" s="755"/>
      <c r="H26" s="755"/>
      <c r="I26" s="755"/>
      <c r="J26" s="755"/>
      <c r="K26" s="755"/>
      <c r="L26" s="755"/>
      <c r="M26" s="755"/>
      <c r="N26" s="755"/>
      <c r="O26" s="755"/>
      <c r="P26" s="756"/>
      <c r="Q26" s="760" t="s">
        <v>400</v>
      </c>
      <c r="R26" s="761"/>
      <c r="S26" s="761"/>
      <c r="T26" s="761"/>
      <c r="U26" s="762"/>
      <c r="V26" s="760" t="s">
        <v>401</v>
      </c>
      <c r="W26" s="761"/>
      <c r="X26" s="761"/>
      <c r="Y26" s="761"/>
      <c r="Z26" s="762"/>
      <c r="AA26" s="760" t="s">
        <v>402</v>
      </c>
      <c r="AB26" s="761"/>
      <c r="AC26" s="761"/>
      <c r="AD26" s="761"/>
      <c r="AE26" s="761"/>
      <c r="AF26" s="841" t="s">
        <v>403</v>
      </c>
      <c r="AG26" s="842"/>
      <c r="AH26" s="842"/>
      <c r="AI26" s="842"/>
      <c r="AJ26" s="843"/>
      <c r="AK26" s="761" t="s">
        <v>404</v>
      </c>
      <c r="AL26" s="761"/>
      <c r="AM26" s="761"/>
      <c r="AN26" s="761"/>
      <c r="AO26" s="762"/>
      <c r="AP26" s="760" t="s">
        <v>405</v>
      </c>
      <c r="AQ26" s="761"/>
      <c r="AR26" s="761"/>
      <c r="AS26" s="761"/>
      <c r="AT26" s="762"/>
      <c r="AU26" s="760" t="s">
        <v>406</v>
      </c>
      <c r="AV26" s="761"/>
      <c r="AW26" s="761"/>
      <c r="AX26" s="761"/>
      <c r="AY26" s="762"/>
      <c r="AZ26" s="760" t="s">
        <v>407</v>
      </c>
      <c r="BA26" s="761"/>
      <c r="BB26" s="761"/>
      <c r="BC26" s="761"/>
      <c r="BD26" s="762"/>
      <c r="BE26" s="760" t="s">
        <v>383</v>
      </c>
      <c r="BF26" s="761"/>
      <c r="BG26" s="761"/>
      <c r="BH26" s="761"/>
      <c r="BI26" s="767"/>
      <c r="BJ26" s="233"/>
      <c r="BK26" s="233"/>
      <c r="BL26" s="233"/>
      <c r="BM26" s="233"/>
      <c r="BN26" s="233"/>
      <c r="BO26" s="242"/>
      <c r="BP26" s="242"/>
      <c r="BQ26" s="239">
        <v>20</v>
      </c>
      <c r="BR26" s="240"/>
      <c r="BS26" s="800"/>
      <c r="BT26" s="801"/>
      <c r="BU26" s="801"/>
      <c r="BV26" s="801"/>
      <c r="BW26" s="801"/>
      <c r="BX26" s="801"/>
      <c r="BY26" s="801"/>
      <c r="BZ26" s="801"/>
      <c r="CA26" s="801"/>
      <c r="CB26" s="801"/>
      <c r="CC26" s="801"/>
      <c r="CD26" s="801"/>
      <c r="CE26" s="801"/>
      <c r="CF26" s="801"/>
      <c r="CG26" s="80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0"/>
      <c r="DW26" s="801"/>
      <c r="DX26" s="801"/>
      <c r="DY26" s="801"/>
      <c r="DZ26" s="806"/>
      <c r="EA26" s="231"/>
    </row>
    <row r="27" spans="1:131" ht="26.25" customHeight="1" thickBot="1" x14ac:dyDescent="0.25">
      <c r="A27" s="757"/>
      <c r="B27" s="758"/>
      <c r="C27" s="758"/>
      <c r="D27" s="758"/>
      <c r="E27" s="758"/>
      <c r="F27" s="758"/>
      <c r="G27" s="758"/>
      <c r="H27" s="758"/>
      <c r="I27" s="758"/>
      <c r="J27" s="758"/>
      <c r="K27" s="758"/>
      <c r="L27" s="758"/>
      <c r="M27" s="758"/>
      <c r="N27" s="758"/>
      <c r="O27" s="758"/>
      <c r="P27" s="759"/>
      <c r="Q27" s="763"/>
      <c r="R27" s="764"/>
      <c r="S27" s="764"/>
      <c r="T27" s="764"/>
      <c r="U27" s="765"/>
      <c r="V27" s="763"/>
      <c r="W27" s="764"/>
      <c r="X27" s="764"/>
      <c r="Y27" s="764"/>
      <c r="Z27" s="765"/>
      <c r="AA27" s="763"/>
      <c r="AB27" s="764"/>
      <c r="AC27" s="764"/>
      <c r="AD27" s="764"/>
      <c r="AE27" s="764"/>
      <c r="AF27" s="844"/>
      <c r="AG27" s="845"/>
      <c r="AH27" s="845"/>
      <c r="AI27" s="845"/>
      <c r="AJ27" s="846"/>
      <c r="AK27" s="764"/>
      <c r="AL27" s="764"/>
      <c r="AM27" s="764"/>
      <c r="AN27" s="764"/>
      <c r="AO27" s="765"/>
      <c r="AP27" s="763"/>
      <c r="AQ27" s="764"/>
      <c r="AR27" s="764"/>
      <c r="AS27" s="764"/>
      <c r="AT27" s="765"/>
      <c r="AU27" s="763"/>
      <c r="AV27" s="764"/>
      <c r="AW27" s="764"/>
      <c r="AX27" s="764"/>
      <c r="AY27" s="765"/>
      <c r="AZ27" s="763"/>
      <c r="BA27" s="764"/>
      <c r="BB27" s="764"/>
      <c r="BC27" s="764"/>
      <c r="BD27" s="765"/>
      <c r="BE27" s="763"/>
      <c r="BF27" s="764"/>
      <c r="BG27" s="764"/>
      <c r="BH27" s="764"/>
      <c r="BI27" s="769"/>
      <c r="BJ27" s="233"/>
      <c r="BK27" s="233"/>
      <c r="BL27" s="233"/>
      <c r="BM27" s="233"/>
      <c r="BN27" s="233"/>
      <c r="BO27" s="242"/>
      <c r="BP27" s="242"/>
      <c r="BQ27" s="239">
        <v>21</v>
      </c>
      <c r="BR27" s="240"/>
      <c r="BS27" s="800"/>
      <c r="BT27" s="801"/>
      <c r="BU27" s="801"/>
      <c r="BV27" s="801"/>
      <c r="BW27" s="801"/>
      <c r="BX27" s="801"/>
      <c r="BY27" s="801"/>
      <c r="BZ27" s="801"/>
      <c r="CA27" s="801"/>
      <c r="CB27" s="801"/>
      <c r="CC27" s="801"/>
      <c r="CD27" s="801"/>
      <c r="CE27" s="801"/>
      <c r="CF27" s="801"/>
      <c r="CG27" s="80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0"/>
      <c r="DW27" s="801"/>
      <c r="DX27" s="801"/>
      <c r="DY27" s="801"/>
      <c r="DZ27" s="806"/>
      <c r="EA27" s="231"/>
    </row>
    <row r="28" spans="1:131" ht="26.25" customHeight="1" thickTop="1" x14ac:dyDescent="0.2">
      <c r="A28" s="243">
        <v>1</v>
      </c>
      <c r="B28" s="776" t="s">
        <v>408</v>
      </c>
      <c r="C28" s="777"/>
      <c r="D28" s="777"/>
      <c r="E28" s="777"/>
      <c r="F28" s="777"/>
      <c r="G28" s="777"/>
      <c r="H28" s="777"/>
      <c r="I28" s="777"/>
      <c r="J28" s="777"/>
      <c r="K28" s="777"/>
      <c r="L28" s="777"/>
      <c r="M28" s="777"/>
      <c r="N28" s="777"/>
      <c r="O28" s="777"/>
      <c r="P28" s="778"/>
      <c r="Q28" s="849">
        <v>931</v>
      </c>
      <c r="R28" s="850"/>
      <c r="S28" s="850"/>
      <c r="T28" s="850"/>
      <c r="U28" s="850"/>
      <c r="V28" s="850">
        <v>836</v>
      </c>
      <c r="W28" s="850"/>
      <c r="X28" s="850"/>
      <c r="Y28" s="850"/>
      <c r="Z28" s="850"/>
      <c r="AA28" s="850">
        <v>95</v>
      </c>
      <c r="AB28" s="850"/>
      <c r="AC28" s="850"/>
      <c r="AD28" s="850"/>
      <c r="AE28" s="851"/>
      <c r="AF28" s="852">
        <v>95</v>
      </c>
      <c r="AG28" s="850"/>
      <c r="AH28" s="850"/>
      <c r="AI28" s="850"/>
      <c r="AJ28" s="853"/>
      <c r="AK28" s="854">
        <v>66</v>
      </c>
      <c r="AL28" s="855"/>
      <c r="AM28" s="855"/>
      <c r="AN28" s="855"/>
      <c r="AO28" s="855"/>
      <c r="AP28" s="855" t="s">
        <v>588</v>
      </c>
      <c r="AQ28" s="855"/>
      <c r="AR28" s="855"/>
      <c r="AS28" s="855"/>
      <c r="AT28" s="855"/>
      <c r="AU28" s="855" t="s">
        <v>588</v>
      </c>
      <c r="AV28" s="855"/>
      <c r="AW28" s="855"/>
      <c r="AX28" s="855"/>
      <c r="AY28" s="855"/>
      <c r="AZ28" s="856" t="s">
        <v>589</v>
      </c>
      <c r="BA28" s="856"/>
      <c r="BB28" s="856"/>
      <c r="BC28" s="856"/>
      <c r="BD28" s="856"/>
      <c r="BE28" s="847"/>
      <c r="BF28" s="847"/>
      <c r="BG28" s="847"/>
      <c r="BH28" s="847"/>
      <c r="BI28" s="848"/>
      <c r="BJ28" s="233"/>
      <c r="BK28" s="233"/>
      <c r="BL28" s="233"/>
      <c r="BM28" s="233"/>
      <c r="BN28" s="233"/>
      <c r="BO28" s="242"/>
      <c r="BP28" s="242"/>
      <c r="BQ28" s="239">
        <v>22</v>
      </c>
      <c r="BR28" s="240"/>
      <c r="BS28" s="800"/>
      <c r="BT28" s="801"/>
      <c r="BU28" s="801"/>
      <c r="BV28" s="801"/>
      <c r="BW28" s="801"/>
      <c r="BX28" s="801"/>
      <c r="BY28" s="801"/>
      <c r="BZ28" s="801"/>
      <c r="CA28" s="801"/>
      <c r="CB28" s="801"/>
      <c r="CC28" s="801"/>
      <c r="CD28" s="801"/>
      <c r="CE28" s="801"/>
      <c r="CF28" s="801"/>
      <c r="CG28" s="80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0"/>
      <c r="DW28" s="801"/>
      <c r="DX28" s="801"/>
      <c r="DY28" s="801"/>
      <c r="DZ28" s="806"/>
      <c r="EA28" s="231"/>
    </row>
    <row r="29" spans="1:131" ht="26.25" customHeight="1" x14ac:dyDescent="0.2">
      <c r="A29" s="243">
        <v>2</v>
      </c>
      <c r="B29" s="807" t="s">
        <v>409</v>
      </c>
      <c r="C29" s="808"/>
      <c r="D29" s="808"/>
      <c r="E29" s="808"/>
      <c r="F29" s="808"/>
      <c r="G29" s="808"/>
      <c r="H29" s="808"/>
      <c r="I29" s="808"/>
      <c r="J29" s="808"/>
      <c r="K29" s="808"/>
      <c r="L29" s="808"/>
      <c r="M29" s="808"/>
      <c r="N29" s="808"/>
      <c r="O29" s="808"/>
      <c r="P29" s="809"/>
      <c r="Q29" s="810">
        <v>98</v>
      </c>
      <c r="R29" s="811"/>
      <c r="S29" s="811"/>
      <c r="T29" s="811"/>
      <c r="U29" s="811"/>
      <c r="V29" s="811">
        <v>95</v>
      </c>
      <c r="W29" s="811"/>
      <c r="X29" s="811"/>
      <c r="Y29" s="811"/>
      <c r="Z29" s="811"/>
      <c r="AA29" s="811">
        <v>3</v>
      </c>
      <c r="AB29" s="811"/>
      <c r="AC29" s="811"/>
      <c r="AD29" s="811"/>
      <c r="AE29" s="812"/>
      <c r="AF29" s="813">
        <v>3</v>
      </c>
      <c r="AG29" s="814"/>
      <c r="AH29" s="814"/>
      <c r="AI29" s="814"/>
      <c r="AJ29" s="815"/>
      <c r="AK29" s="861">
        <v>27</v>
      </c>
      <c r="AL29" s="857"/>
      <c r="AM29" s="857"/>
      <c r="AN29" s="857"/>
      <c r="AO29" s="857"/>
      <c r="AP29" s="857" t="s">
        <v>588</v>
      </c>
      <c r="AQ29" s="857"/>
      <c r="AR29" s="857"/>
      <c r="AS29" s="857"/>
      <c r="AT29" s="857"/>
      <c r="AU29" s="857" t="s">
        <v>588</v>
      </c>
      <c r="AV29" s="857"/>
      <c r="AW29" s="857"/>
      <c r="AX29" s="857"/>
      <c r="AY29" s="857"/>
      <c r="AZ29" s="858" t="s">
        <v>588</v>
      </c>
      <c r="BA29" s="858"/>
      <c r="BB29" s="858"/>
      <c r="BC29" s="858"/>
      <c r="BD29" s="858"/>
      <c r="BE29" s="859"/>
      <c r="BF29" s="859"/>
      <c r="BG29" s="859"/>
      <c r="BH29" s="859"/>
      <c r="BI29" s="860"/>
      <c r="BJ29" s="233"/>
      <c r="BK29" s="233"/>
      <c r="BL29" s="233"/>
      <c r="BM29" s="233"/>
      <c r="BN29" s="233"/>
      <c r="BO29" s="242"/>
      <c r="BP29" s="242"/>
      <c r="BQ29" s="239">
        <v>23</v>
      </c>
      <c r="BR29" s="240"/>
      <c r="BS29" s="800"/>
      <c r="BT29" s="801"/>
      <c r="BU29" s="801"/>
      <c r="BV29" s="801"/>
      <c r="BW29" s="801"/>
      <c r="BX29" s="801"/>
      <c r="BY29" s="801"/>
      <c r="BZ29" s="801"/>
      <c r="CA29" s="801"/>
      <c r="CB29" s="801"/>
      <c r="CC29" s="801"/>
      <c r="CD29" s="801"/>
      <c r="CE29" s="801"/>
      <c r="CF29" s="801"/>
      <c r="CG29" s="80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0"/>
      <c r="DW29" s="801"/>
      <c r="DX29" s="801"/>
      <c r="DY29" s="801"/>
      <c r="DZ29" s="806"/>
      <c r="EA29" s="231"/>
    </row>
    <row r="30" spans="1:131" ht="26.25" customHeight="1" x14ac:dyDescent="0.2">
      <c r="A30" s="243">
        <v>3</v>
      </c>
      <c r="B30" s="807" t="s">
        <v>410</v>
      </c>
      <c r="C30" s="808"/>
      <c r="D30" s="808"/>
      <c r="E30" s="808"/>
      <c r="F30" s="808"/>
      <c r="G30" s="808"/>
      <c r="H30" s="808"/>
      <c r="I30" s="808"/>
      <c r="J30" s="808"/>
      <c r="K30" s="808"/>
      <c r="L30" s="808"/>
      <c r="M30" s="808"/>
      <c r="N30" s="808"/>
      <c r="O30" s="808"/>
      <c r="P30" s="809"/>
      <c r="Q30" s="810">
        <v>621</v>
      </c>
      <c r="R30" s="811"/>
      <c r="S30" s="811"/>
      <c r="T30" s="811"/>
      <c r="U30" s="811"/>
      <c r="V30" s="811">
        <v>619</v>
      </c>
      <c r="W30" s="811"/>
      <c r="X30" s="811"/>
      <c r="Y30" s="811"/>
      <c r="Z30" s="811"/>
      <c r="AA30" s="811">
        <v>2</v>
      </c>
      <c r="AB30" s="811"/>
      <c r="AC30" s="811"/>
      <c r="AD30" s="811"/>
      <c r="AE30" s="812"/>
      <c r="AF30" s="813">
        <v>2</v>
      </c>
      <c r="AG30" s="814"/>
      <c r="AH30" s="814"/>
      <c r="AI30" s="814"/>
      <c r="AJ30" s="815"/>
      <c r="AK30" s="861">
        <v>125</v>
      </c>
      <c r="AL30" s="857"/>
      <c r="AM30" s="857"/>
      <c r="AN30" s="857"/>
      <c r="AO30" s="857"/>
      <c r="AP30" s="857" t="s">
        <v>588</v>
      </c>
      <c r="AQ30" s="857"/>
      <c r="AR30" s="857"/>
      <c r="AS30" s="857"/>
      <c r="AT30" s="857"/>
      <c r="AU30" s="857" t="s">
        <v>588</v>
      </c>
      <c r="AV30" s="857"/>
      <c r="AW30" s="857"/>
      <c r="AX30" s="857"/>
      <c r="AY30" s="857"/>
      <c r="AZ30" s="858" t="s">
        <v>588</v>
      </c>
      <c r="BA30" s="858"/>
      <c r="BB30" s="858"/>
      <c r="BC30" s="858"/>
      <c r="BD30" s="858"/>
      <c r="BE30" s="859" t="s">
        <v>590</v>
      </c>
      <c r="BF30" s="859"/>
      <c r="BG30" s="859"/>
      <c r="BH30" s="859"/>
      <c r="BI30" s="860"/>
      <c r="BJ30" s="233"/>
      <c r="BK30" s="233"/>
      <c r="BL30" s="233"/>
      <c r="BM30" s="233"/>
      <c r="BN30" s="233"/>
      <c r="BO30" s="242"/>
      <c r="BP30" s="242"/>
      <c r="BQ30" s="239">
        <v>24</v>
      </c>
      <c r="BR30" s="240"/>
      <c r="BS30" s="800"/>
      <c r="BT30" s="801"/>
      <c r="BU30" s="801"/>
      <c r="BV30" s="801"/>
      <c r="BW30" s="801"/>
      <c r="BX30" s="801"/>
      <c r="BY30" s="801"/>
      <c r="BZ30" s="801"/>
      <c r="CA30" s="801"/>
      <c r="CB30" s="801"/>
      <c r="CC30" s="801"/>
      <c r="CD30" s="801"/>
      <c r="CE30" s="801"/>
      <c r="CF30" s="801"/>
      <c r="CG30" s="80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0"/>
      <c r="DW30" s="801"/>
      <c r="DX30" s="801"/>
      <c r="DY30" s="801"/>
      <c r="DZ30" s="806"/>
      <c r="EA30" s="231"/>
    </row>
    <row r="31" spans="1:131" ht="26.25" customHeight="1" x14ac:dyDescent="0.2">
      <c r="A31" s="243">
        <v>4</v>
      </c>
      <c r="B31" s="807" t="s">
        <v>411</v>
      </c>
      <c r="C31" s="808"/>
      <c r="D31" s="808"/>
      <c r="E31" s="808"/>
      <c r="F31" s="808"/>
      <c r="G31" s="808"/>
      <c r="H31" s="808"/>
      <c r="I31" s="808"/>
      <c r="J31" s="808"/>
      <c r="K31" s="808"/>
      <c r="L31" s="808"/>
      <c r="M31" s="808"/>
      <c r="N31" s="808"/>
      <c r="O31" s="808"/>
      <c r="P31" s="809"/>
      <c r="Q31" s="810">
        <v>197</v>
      </c>
      <c r="R31" s="811"/>
      <c r="S31" s="811"/>
      <c r="T31" s="811"/>
      <c r="U31" s="811"/>
      <c r="V31" s="811">
        <v>179</v>
      </c>
      <c r="W31" s="811"/>
      <c r="X31" s="811"/>
      <c r="Y31" s="811"/>
      <c r="Z31" s="811"/>
      <c r="AA31" s="811">
        <v>18</v>
      </c>
      <c r="AB31" s="811"/>
      <c r="AC31" s="811"/>
      <c r="AD31" s="811"/>
      <c r="AE31" s="812"/>
      <c r="AF31" s="813">
        <v>608</v>
      </c>
      <c r="AG31" s="814"/>
      <c r="AH31" s="814"/>
      <c r="AI31" s="814"/>
      <c r="AJ31" s="815"/>
      <c r="AK31" s="861" t="s">
        <v>591</v>
      </c>
      <c r="AL31" s="857"/>
      <c r="AM31" s="857"/>
      <c r="AN31" s="857"/>
      <c r="AO31" s="857"/>
      <c r="AP31" s="857">
        <v>6</v>
      </c>
      <c r="AQ31" s="857"/>
      <c r="AR31" s="857"/>
      <c r="AS31" s="857"/>
      <c r="AT31" s="857"/>
      <c r="AU31" s="857">
        <v>0</v>
      </c>
      <c r="AV31" s="857"/>
      <c r="AW31" s="857"/>
      <c r="AX31" s="857"/>
      <c r="AY31" s="857"/>
      <c r="AZ31" s="858" t="s">
        <v>588</v>
      </c>
      <c r="BA31" s="858"/>
      <c r="BB31" s="858"/>
      <c r="BC31" s="858"/>
      <c r="BD31" s="858"/>
      <c r="BE31" s="859" t="s">
        <v>412</v>
      </c>
      <c r="BF31" s="859"/>
      <c r="BG31" s="859"/>
      <c r="BH31" s="859"/>
      <c r="BI31" s="860"/>
      <c r="BJ31" s="233"/>
      <c r="BK31" s="233"/>
      <c r="BL31" s="233"/>
      <c r="BM31" s="233"/>
      <c r="BN31" s="233"/>
      <c r="BO31" s="242"/>
      <c r="BP31" s="242"/>
      <c r="BQ31" s="239">
        <v>25</v>
      </c>
      <c r="BR31" s="240"/>
      <c r="BS31" s="800"/>
      <c r="BT31" s="801"/>
      <c r="BU31" s="801"/>
      <c r="BV31" s="801"/>
      <c r="BW31" s="801"/>
      <c r="BX31" s="801"/>
      <c r="BY31" s="801"/>
      <c r="BZ31" s="801"/>
      <c r="CA31" s="801"/>
      <c r="CB31" s="801"/>
      <c r="CC31" s="801"/>
      <c r="CD31" s="801"/>
      <c r="CE31" s="801"/>
      <c r="CF31" s="801"/>
      <c r="CG31" s="80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0"/>
      <c r="DW31" s="801"/>
      <c r="DX31" s="801"/>
      <c r="DY31" s="801"/>
      <c r="DZ31" s="806"/>
      <c r="EA31" s="231"/>
    </row>
    <row r="32" spans="1:131" ht="26.25" customHeight="1" x14ac:dyDescent="0.2">
      <c r="A32" s="243">
        <v>5</v>
      </c>
      <c r="B32" s="807" t="s">
        <v>413</v>
      </c>
      <c r="C32" s="808"/>
      <c r="D32" s="808"/>
      <c r="E32" s="808"/>
      <c r="F32" s="808"/>
      <c r="G32" s="808"/>
      <c r="H32" s="808"/>
      <c r="I32" s="808"/>
      <c r="J32" s="808"/>
      <c r="K32" s="808"/>
      <c r="L32" s="808"/>
      <c r="M32" s="808"/>
      <c r="N32" s="808"/>
      <c r="O32" s="808"/>
      <c r="P32" s="809"/>
      <c r="Q32" s="810">
        <v>251</v>
      </c>
      <c r="R32" s="811"/>
      <c r="S32" s="811"/>
      <c r="T32" s="811"/>
      <c r="U32" s="811"/>
      <c r="V32" s="811">
        <v>217</v>
      </c>
      <c r="W32" s="811"/>
      <c r="X32" s="811"/>
      <c r="Y32" s="811"/>
      <c r="Z32" s="811"/>
      <c r="AA32" s="811">
        <v>34</v>
      </c>
      <c r="AB32" s="811"/>
      <c r="AC32" s="811"/>
      <c r="AD32" s="811"/>
      <c r="AE32" s="812"/>
      <c r="AF32" s="813">
        <v>125</v>
      </c>
      <c r="AG32" s="814"/>
      <c r="AH32" s="814"/>
      <c r="AI32" s="814"/>
      <c r="AJ32" s="815"/>
      <c r="AK32" s="861" t="s">
        <v>591</v>
      </c>
      <c r="AL32" s="857"/>
      <c r="AM32" s="857"/>
      <c r="AN32" s="857"/>
      <c r="AO32" s="857"/>
      <c r="AP32" s="857">
        <v>819</v>
      </c>
      <c r="AQ32" s="857"/>
      <c r="AR32" s="857"/>
      <c r="AS32" s="857"/>
      <c r="AT32" s="857"/>
      <c r="AU32" s="857">
        <v>552</v>
      </c>
      <c r="AV32" s="857"/>
      <c r="AW32" s="857"/>
      <c r="AX32" s="857"/>
      <c r="AY32" s="857"/>
      <c r="AZ32" s="858" t="s">
        <v>588</v>
      </c>
      <c r="BA32" s="858"/>
      <c r="BB32" s="858"/>
      <c r="BC32" s="858"/>
      <c r="BD32" s="858"/>
      <c r="BE32" s="859" t="s">
        <v>414</v>
      </c>
      <c r="BF32" s="859"/>
      <c r="BG32" s="859"/>
      <c r="BH32" s="859"/>
      <c r="BI32" s="860"/>
      <c r="BJ32" s="233"/>
      <c r="BK32" s="233"/>
      <c r="BL32" s="233"/>
      <c r="BM32" s="233"/>
      <c r="BN32" s="233"/>
      <c r="BO32" s="242"/>
      <c r="BP32" s="242"/>
      <c r="BQ32" s="239">
        <v>26</v>
      </c>
      <c r="BR32" s="240"/>
      <c r="BS32" s="800"/>
      <c r="BT32" s="801"/>
      <c r="BU32" s="801"/>
      <c r="BV32" s="801"/>
      <c r="BW32" s="801"/>
      <c r="BX32" s="801"/>
      <c r="BY32" s="801"/>
      <c r="BZ32" s="801"/>
      <c r="CA32" s="801"/>
      <c r="CB32" s="801"/>
      <c r="CC32" s="801"/>
      <c r="CD32" s="801"/>
      <c r="CE32" s="801"/>
      <c r="CF32" s="801"/>
      <c r="CG32" s="80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0"/>
      <c r="DW32" s="801"/>
      <c r="DX32" s="801"/>
      <c r="DY32" s="801"/>
      <c r="DZ32" s="806"/>
      <c r="EA32" s="231"/>
    </row>
    <row r="33" spans="1:131" ht="26.25" customHeight="1" x14ac:dyDescent="0.2">
      <c r="A33" s="243">
        <v>6</v>
      </c>
      <c r="B33" s="807"/>
      <c r="C33" s="808"/>
      <c r="D33" s="808"/>
      <c r="E33" s="808"/>
      <c r="F33" s="808"/>
      <c r="G33" s="808"/>
      <c r="H33" s="808"/>
      <c r="I33" s="808"/>
      <c r="J33" s="808"/>
      <c r="K33" s="808"/>
      <c r="L33" s="808"/>
      <c r="M33" s="808"/>
      <c r="N33" s="808"/>
      <c r="O33" s="808"/>
      <c r="P33" s="809"/>
      <c r="Q33" s="810"/>
      <c r="R33" s="811"/>
      <c r="S33" s="811"/>
      <c r="T33" s="811"/>
      <c r="U33" s="811"/>
      <c r="V33" s="811"/>
      <c r="W33" s="811"/>
      <c r="X33" s="811"/>
      <c r="Y33" s="811"/>
      <c r="Z33" s="811"/>
      <c r="AA33" s="811"/>
      <c r="AB33" s="811"/>
      <c r="AC33" s="811"/>
      <c r="AD33" s="811"/>
      <c r="AE33" s="812"/>
      <c r="AF33" s="813"/>
      <c r="AG33" s="814"/>
      <c r="AH33" s="814"/>
      <c r="AI33" s="814"/>
      <c r="AJ33" s="815"/>
      <c r="AK33" s="861"/>
      <c r="AL33" s="857"/>
      <c r="AM33" s="857"/>
      <c r="AN33" s="857"/>
      <c r="AO33" s="857"/>
      <c r="AP33" s="857"/>
      <c r="AQ33" s="857"/>
      <c r="AR33" s="857"/>
      <c r="AS33" s="857"/>
      <c r="AT33" s="857"/>
      <c r="AU33" s="857"/>
      <c r="AV33" s="857"/>
      <c r="AW33" s="857"/>
      <c r="AX33" s="857"/>
      <c r="AY33" s="857"/>
      <c r="AZ33" s="858"/>
      <c r="BA33" s="858"/>
      <c r="BB33" s="858"/>
      <c r="BC33" s="858"/>
      <c r="BD33" s="858"/>
      <c r="BE33" s="859"/>
      <c r="BF33" s="859"/>
      <c r="BG33" s="859"/>
      <c r="BH33" s="859"/>
      <c r="BI33" s="860"/>
      <c r="BJ33" s="233"/>
      <c r="BK33" s="233"/>
      <c r="BL33" s="233"/>
      <c r="BM33" s="233"/>
      <c r="BN33" s="233"/>
      <c r="BO33" s="242"/>
      <c r="BP33" s="242"/>
      <c r="BQ33" s="239">
        <v>27</v>
      </c>
      <c r="BR33" s="240"/>
      <c r="BS33" s="800"/>
      <c r="BT33" s="801"/>
      <c r="BU33" s="801"/>
      <c r="BV33" s="801"/>
      <c r="BW33" s="801"/>
      <c r="BX33" s="801"/>
      <c r="BY33" s="801"/>
      <c r="BZ33" s="801"/>
      <c r="CA33" s="801"/>
      <c r="CB33" s="801"/>
      <c r="CC33" s="801"/>
      <c r="CD33" s="801"/>
      <c r="CE33" s="801"/>
      <c r="CF33" s="801"/>
      <c r="CG33" s="80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0"/>
      <c r="DW33" s="801"/>
      <c r="DX33" s="801"/>
      <c r="DY33" s="801"/>
      <c r="DZ33" s="806"/>
      <c r="EA33" s="231"/>
    </row>
    <row r="34" spans="1:131" ht="26.25" customHeight="1" x14ac:dyDescent="0.2">
      <c r="A34" s="243">
        <v>7</v>
      </c>
      <c r="B34" s="807"/>
      <c r="C34" s="808"/>
      <c r="D34" s="808"/>
      <c r="E34" s="808"/>
      <c r="F34" s="808"/>
      <c r="G34" s="808"/>
      <c r="H34" s="808"/>
      <c r="I34" s="808"/>
      <c r="J34" s="808"/>
      <c r="K34" s="808"/>
      <c r="L34" s="808"/>
      <c r="M34" s="808"/>
      <c r="N34" s="808"/>
      <c r="O34" s="808"/>
      <c r="P34" s="809"/>
      <c r="Q34" s="810"/>
      <c r="R34" s="811"/>
      <c r="S34" s="811"/>
      <c r="T34" s="811"/>
      <c r="U34" s="811"/>
      <c r="V34" s="811"/>
      <c r="W34" s="811"/>
      <c r="X34" s="811"/>
      <c r="Y34" s="811"/>
      <c r="Z34" s="811"/>
      <c r="AA34" s="811"/>
      <c r="AB34" s="811"/>
      <c r="AC34" s="811"/>
      <c r="AD34" s="811"/>
      <c r="AE34" s="812"/>
      <c r="AF34" s="813"/>
      <c r="AG34" s="814"/>
      <c r="AH34" s="814"/>
      <c r="AI34" s="814"/>
      <c r="AJ34" s="815"/>
      <c r="AK34" s="861"/>
      <c r="AL34" s="857"/>
      <c r="AM34" s="857"/>
      <c r="AN34" s="857"/>
      <c r="AO34" s="857"/>
      <c r="AP34" s="857"/>
      <c r="AQ34" s="857"/>
      <c r="AR34" s="857"/>
      <c r="AS34" s="857"/>
      <c r="AT34" s="857"/>
      <c r="AU34" s="857"/>
      <c r="AV34" s="857"/>
      <c r="AW34" s="857"/>
      <c r="AX34" s="857"/>
      <c r="AY34" s="857"/>
      <c r="AZ34" s="858"/>
      <c r="BA34" s="858"/>
      <c r="BB34" s="858"/>
      <c r="BC34" s="858"/>
      <c r="BD34" s="858"/>
      <c r="BE34" s="859"/>
      <c r="BF34" s="859"/>
      <c r="BG34" s="859"/>
      <c r="BH34" s="859"/>
      <c r="BI34" s="860"/>
      <c r="BJ34" s="233"/>
      <c r="BK34" s="233"/>
      <c r="BL34" s="233"/>
      <c r="BM34" s="233"/>
      <c r="BN34" s="233"/>
      <c r="BO34" s="242"/>
      <c r="BP34" s="242"/>
      <c r="BQ34" s="239">
        <v>28</v>
      </c>
      <c r="BR34" s="240"/>
      <c r="BS34" s="800"/>
      <c r="BT34" s="801"/>
      <c r="BU34" s="801"/>
      <c r="BV34" s="801"/>
      <c r="BW34" s="801"/>
      <c r="BX34" s="801"/>
      <c r="BY34" s="801"/>
      <c r="BZ34" s="801"/>
      <c r="CA34" s="801"/>
      <c r="CB34" s="801"/>
      <c r="CC34" s="801"/>
      <c r="CD34" s="801"/>
      <c r="CE34" s="801"/>
      <c r="CF34" s="801"/>
      <c r="CG34" s="80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0"/>
      <c r="DW34" s="801"/>
      <c r="DX34" s="801"/>
      <c r="DY34" s="801"/>
      <c r="DZ34" s="806"/>
      <c r="EA34" s="231"/>
    </row>
    <row r="35" spans="1:131" ht="26.25" customHeight="1" x14ac:dyDescent="0.2">
      <c r="A35" s="243">
        <v>8</v>
      </c>
      <c r="B35" s="807"/>
      <c r="C35" s="808"/>
      <c r="D35" s="808"/>
      <c r="E35" s="808"/>
      <c r="F35" s="808"/>
      <c r="G35" s="808"/>
      <c r="H35" s="808"/>
      <c r="I35" s="808"/>
      <c r="J35" s="808"/>
      <c r="K35" s="808"/>
      <c r="L35" s="808"/>
      <c r="M35" s="808"/>
      <c r="N35" s="808"/>
      <c r="O35" s="808"/>
      <c r="P35" s="809"/>
      <c r="Q35" s="810"/>
      <c r="R35" s="811"/>
      <c r="S35" s="811"/>
      <c r="T35" s="811"/>
      <c r="U35" s="811"/>
      <c r="V35" s="811"/>
      <c r="W35" s="811"/>
      <c r="X35" s="811"/>
      <c r="Y35" s="811"/>
      <c r="Z35" s="811"/>
      <c r="AA35" s="811"/>
      <c r="AB35" s="811"/>
      <c r="AC35" s="811"/>
      <c r="AD35" s="811"/>
      <c r="AE35" s="812"/>
      <c r="AF35" s="813"/>
      <c r="AG35" s="814"/>
      <c r="AH35" s="814"/>
      <c r="AI35" s="814"/>
      <c r="AJ35" s="815"/>
      <c r="AK35" s="861"/>
      <c r="AL35" s="857"/>
      <c r="AM35" s="857"/>
      <c r="AN35" s="857"/>
      <c r="AO35" s="857"/>
      <c r="AP35" s="857"/>
      <c r="AQ35" s="857"/>
      <c r="AR35" s="857"/>
      <c r="AS35" s="857"/>
      <c r="AT35" s="857"/>
      <c r="AU35" s="857"/>
      <c r="AV35" s="857"/>
      <c r="AW35" s="857"/>
      <c r="AX35" s="857"/>
      <c r="AY35" s="857"/>
      <c r="AZ35" s="858"/>
      <c r="BA35" s="858"/>
      <c r="BB35" s="858"/>
      <c r="BC35" s="858"/>
      <c r="BD35" s="858"/>
      <c r="BE35" s="859"/>
      <c r="BF35" s="859"/>
      <c r="BG35" s="859"/>
      <c r="BH35" s="859"/>
      <c r="BI35" s="860"/>
      <c r="BJ35" s="233"/>
      <c r="BK35" s="233"/>
      <c r="BL35" s="233"/>
      <c r="BM35" s="233"/>
      <c r="BN35" s="233"/>
      <c r="BO35" s="242"/>
      <c r="BP35" s="242"/>
      <c r="BQ35" s="239">
        <v>29</v>
      </c>
      <c r="BR35" s="240"/>
      <c r="BS35" s="800"/>
      <c r="BT35" s="801"/>
      <c r="BU35" s="801"/>
      <c r="BV35" s="801"/>
      <c r="BW35" s="801"/>
      <c r="BX35" s="801"/>
      <c r="BY35" s="801"/>
      <c r="BZ35" s="801"/>
      <c r="CA35" s="801"/>
      <c r="CB35" s="801"/>
      <c r="CC35" s="801"/>
      <c r="CD35" s="801"/>
      <c r="CE35" s="801"/>
      <c r="CF35" s="801"/>
      <c r="CG35" s="80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0"/>
      <c r="DW35" s="801"/>
      <c r="DX35" s="801"/>
      <c r="DY35" s="801"/>
      <c r="DZ35" s="806"/>
      <c r="EA35" s="231"/>
    </row>
    <row r="36" spans="1:131" ht="26.25" customHeight="1" x14ac:dyDescent="0.2">
      <c r="A36" s="243">
        <v>9</v>
      </c>
      <c r="B36" s="807"/>
      <c r="C36" s="808"/>
      <c r="D36" s="808"/>
      <c r="E36" s="808"/>
      <c r="F36" s="808"/>
      <c r="G36" s="808"/>
      <c r="H36" s="808"/>
      <c r="I36" s="808"/>
      <c r="J36" s="808"/>
      <c r="K36" s="808"/>
      <c r="L36" s="808"/>
      <c r="M36" s="808"/>
      <c r="N36" s="808"/>
      <c r="O36" s="808"/>
      <c r="P36" s="809"/>
      <c r="Q36" s="810"/>
      <c r="R36" s="811"/>
      <c r="S36" s="811"/>
      <c r="T36" s="811"/>
      <c r="U36" s="811"/>
      <c r="V36" s="811"/>
      <c r="W36" s="811"/>
      <c r="X36" s="811"/>
      <c r="Y36" s="811"/>
      <c r="Z36" s="811"/>
      <c r="AA36" s="811"/>
      <c r="AB36" s="811"/>
      <c r="AC36" s="811"/>
      <c r="AD36" s="811"/>
      <c r="AE36" s="812"/>
      <c r="AF36" s="813"/>
      <c r="AG36" s="814"/>
      <c r="AH36" s="814"/>
      <c r="AI36" s="814"/>
      <c r="AJ36" s="815"/>
      <c r="AK36" s="861"/>
      <c r="AL36" s="857"/>
      <c r="AM36" s="857"/>
      <c r="AN36" s="857"/>
      <c r="AO36" s="857"/>
      <c r="AP36" s="857"/>
      <c r="AQ36" s="857"/>
      <c r="AR36" s="857"/>
      <c r="AS36" s="857"/>
      <c r="AT36" s="857"/>
      <c r="AU36" s="857"/>
      <c r="AV36" s="857"/>
      <c r="AW36" s="857"/>
      <c r="AX36" s="857"/>
      <c r="AY36" s="857"/>
      <c r="AZ36" s="858"/>
      <c r="BA36" s="858"/>
      <c r="BB36" s="858"/>
      <c r="BC36" s="858"/>
      <c r="BD36" s="858"/>
      <c r="BE36" s="859"/>
      <c r="BF36" s="859"/>
      <c r="BG36" s="859"/>
      <c r="BH36" s="859"/>
      <c r="BI36" s="860"/>
      <c r="BJ36" s="233"/>
      <c r="BK36" s="233"/>
      <c r="BL36" s="233"/>
      <c r="BM36" s="233"/>
      <c r="BN36" s="233"/>
      <c r="BO36" s="242"/>
      <c r="BP36" s="242"/>
      <c r="BQ36" s="239">
        <v>30</v>
      </c>
      <c r="BR36" s="240"/>
      <c r="BS36" s="800"/>
      <c r="BT36" s="801"/>
      <c r="BU36" s="801"/>
      <c r="BV36" s="801"/>
      <c r="BW36" s="801"/>
      <c r="BX36" s="801"/>
      <c r="BY36" s="801"/>
      <c r="BZ36" s="801"/>
      <c r="CA36" s="801"/>
      <c r="CB36" s="801"/>
      <c r="CC36" s="801"/>
      <c r="CD36" s="801"/>
      <c r="CE36" s="801"/>
      <c r="CF36" s="801"/>
      <c r="CG36" s="80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0"/>
      <c r="DW36" s="801"/>
      <c r="DX36" s="801"/>
      <c r="DY36" s="801"/>
      <c r="DZ36" s="806"/>
      <c r="EA36" s="231"/>
    </row>
    <row r="37" spans="1:131" ht="26.25" customHeight="1" x14ac:dyDescent="0.2">
      <c r="A37" s="243">
        <v>10</v>
      </c>
      <c r="B37" s="807"/>
      <c r="C37" s="808"/>
      <c r="D37" s="808"/>
      <c r="E37" s="808"/>
      <c r="F37" s="808"/>
      <c r="G37" s="808"/>
      <c r="H37" s="808"/>
      <c r="I37" s="808"/>
      <c r="J37" s="808"/>
      <c r="K37" s="808"/>
      <c r="L37" s="808"/>
      <c r="M37" s="808"/>
      <c r="N37" s="808"/>
      <c r="O37" s="808"/>
      <c r="P37" s="809"/>
      <c r="Q37" s="810"/>
      <c r="R37" s="811"/>
      <c r="S37" s="811"/>
      <c r="T37" s="811"/>
      <c r="U37" s="811"/>
      <c r="V37" s="811"/>
      <c r="W37" s="811"/>
      <c r="X37" s="811"/>
      <c r="Y37" s="811"/>
      <c r="Z37" s="811"/>
      <c r="AA37" s="811"/>
      <c r="AB37" s="811"/>
      <c r="AC37" s="811"/>
      <c r="AD37" s="811"/>
      <c r="AE37" s="812"/>
      <c r="AF37" s="813"/>
      <c r="AG37" s="814"/>
      <c r="AH37" s="814"/>
      <c r="AI37" s="814"/>
      <c r="AJ37" s="815"/>
      <c r="AK37" s="861"/>
      <c r="AL37" s="857"/>
      <c r="AM37" s="857"/>
      <c r="AN37" s="857"/>
      <c r="AO37" s="857"/>
      <c r="AP37" s="857"/>
      <c r="AQ37" s="857"/>
      <c r="AR37" s="857"/>
      <c r="AS37" s="857"/>
      <c r="AT37" s="857"/>
      <c r="AU37" s="857"/>
      <c r="AV37" s="857"/>
      <c r="AW37" s="857"/>
      <c r="AX37" s="857"/>
      <c r="AY37" s="857"/>
      <c r="AZ37" s="858"/>
      <c r="BA37" s="858"/>
      <c r="BB37" s="858"/>
      <c r="BC37" s="858"/>
      <c r="BD37" s="858"/>
      <c r="BE37" s="859"/>
      <c r="BF37" s="859"/>
      <c r="BG37" s="859"/>
      <c r="BH37" s="859"/>
      <c r="BI37" s="860"/>
      <c r="BJ37" s="233"/>
      <c r="BK37" s="233"/>
      <c r="BL37" s="233"/>
      <c r="BM37" s="233"/>
      <c r="BN37" s="233"/>
      <c r="BO37" s="242"/>
      <c r="BP37" s="242"/>
      <c r="BQ37" s="239">
        <v>31</v>
      </c>
      <c r="BR37" s="240"/>
      <c r="BS37" s="800"/>
      <c r="BT37" s="801"/>
      <c r="BU37" s="801"/>
      <c r="BV37" s="801"/>
      <c r="BW37" s="801"/>
      <c r="BX37" s="801"/>
      <c r="BY37" s="801"/>
      <c r="BZ37" s="801"/>
      <c r="CA37" s="801"/>
      <c r="CB37" s="801"/>
      <c r="CC37" s="801"/>
      <c r="CD37" s="801"/>
      <c r="CE37" s="801"/>
      <c r="CF37" s="801"/>
      <c r="CG37" s="80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0"/>
      <c r="DW37" s="801"/>
      <c r="DX37" s="801"/>
      <c r="DY37" s="801"/>
      <c r="DZ37" s="806"/>
      <c r="EA37" s="231"/>
    </row>
    <row r="38" spans="1:131" ht="26.25" customHeight="1" x14ac:dyDescent="0.2">
      <c r="A38" s="243">
        <v>11</v>
      </c>
      <c r="B38" s="807"/>
      <c r="C38" s="808"/>
      <c r="D38" s="808"/>
      <c r="E38" s="808"/>
      <c r="F38" s="808"/>
      <c r="G38" s="808"/>
      <c r="H38" s="808"/>
      <c r="I38" s="808"/>
      <c r="J38" s="808"/>
      <c r="K38" s="808"/>
      <c r="L38" s="808"/>
      <c r="M38" s="808"/>
      <c r="N38" s="808"/>
      <c r="O38" s="808"/>
      <c r="P38" s="809"/>
      <c r="Q38" s="810"/>
      <c r="R38" s="811"/>
      <c r="S38" s="811"/>
      <c r="T38" s="811"/>
      <c r="U38" s="811"/>
      <c r="V38" s="811"/>
      <c r="W38" s="811"/>
      <c r="X38" s="811"/>
      <c r="Y38" s="811"/>
      <c r="Z38" s="811"/>
      <c r="AA38" s="811"/>
      <c r="AB38" s="811"/>
      <c r="AC38" s="811"/>
      <c r="AD38" s="811"/>
      <c r="AE38" s="812"/>
      <c r="AF38" s="813"/>
      <c r="AG38" s="814"/>
      <c r="AH38" s="814"/>
      <c r="AI38" s="814"/>
      <c r="AJ38" s="815"/>
      <c r="AK38" s="861"/>
      <c r="AL38" s="857"/>
      <c r="AM38" s="857"/>
      <c r="AN38" s="857"/>
      <c r="AO38" s="857"/>
      <c r="AP38" s="857"/>
      <c r="AQ38" s="857"/>
      <c r="AR38" s="857"/>
      <c r="AS38" s="857"/>
      <c r="AT38" s="857"/>
      <c r="AU38" s="857"/>
      <c r="AV38" s="857"/>
      <c r="AW38" s="857"/>
      <c r="AX38" s="857"/>
      <c r="AY38" s="857"/>
      <c r="AZ38" s="858"/>
      <c r="BA38" s="858"/>
      <c r="BB38" s="858"/>
      <c r="BC38" s="858"/>
      <c r="BD38" s="858"/>
      <c r="BE38" s="859"/>
      <c r="BF38" s="859"/>
      <c r="BG38" s="859"/>
      <c r="BH38" s="859"/>
      <c r="BI38" s="860"/>
      <c r="BJ38" s="233"/>
      <c r="BK38" s="233"/>
      <c r="BL38" s="233"/>
      <c r="BM38" s="233"/>
      <c r="BN38" s="233"/>
      <c r="BO38" s="242"/>
      <c r="BP38" s="242"/>
      <c r="BQ38" s="239">
        <v>32</v>
      </c>
      <c r="BR38" s="240"/>
      <c r="BS38" s="800"/>
      <c r="BT38" s="801"/>
      <c r="BU38" s="801"/>
      <c r="BV38" s="801"/>
      <c r="BW38" s="801"/>
      <c r="BX38" s="801"/>
      <c r="BY38" s="801"/>
      <c r="BZ38" s="801"/>
      <c r="CA38" s="801"/>
      <c r="CB38" s="801"/>
      <c r="CC38" s="801"/>
      <c r="CD38" s="801"/>
      <c r="CE38" s="801"/>
      <c r="CF38" s="801"/>
      <c r="CG38" s="80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0"/>
      <c r="DW38" s="801"/>
      <c r="DX38" s="801"/>
      <c r="DY38" s="801"/>
      <c r="DZ38" s="806"/>
      <c r="EA38" s="231"/>
    </row>
    <row r="39" spans="1:131" ht="26.25" customHeight="1" x14ac:dyDescent="0.2">
      <c r="A39" s="243">
        <v>12</v>
      </c>
      <c r="B39" s="807"/>
      <c r="C39" s="808"/>
      <c r="D39" s="808"/>
      <c r="E39" s="808"/>
      <c r="F39" s="808"/>
      <c r="G39" s="808"/>
      <c r="H39" s="808"/>
      <c r="I39" s="808"/>
      <c r="J39" s="808"/>
      <c r="K39" s="808"/>
      <c r="L39" s="808"/>
      <c r="M39" s="808"/>
      <c r="N39" s="808"/>
      <c r="O39" s="808"/>
      <c r="P39" s="809"/>
      <c r="Q39" s="810"/>
      <c r="R39" s="811"/>
      <c r="S39" s="811"/>
      <c r="T39" s="811"/>
      <c r="U39" s="811"/>
      <c r="V39" s="811"/>
      <c r="W39" s="811"/>
      <c r="X39" s="811"/>
      <c r="Y39" s="811"/>
      <c r="Z39" s="811"/>
      <c r="AA39" s="811"/>
      <c r="AB39" s="811"/>
      <c r="AC39" s="811"/>
      <c r="AD39" s="811"/>
      <c r="AE39" s="812"/>
      <c r="AF39" s="813"/>
      <c r="AG39" s="814"/>
      <c r="AH39" s="814"/>
      <c r="AI39" s="814"/>
      <c r="AJ39" s="815"/>
      <c r="AK39" s="861"/>
      <c r="AL39" s="857"/>
      <c r="AM39" s="857"/>
      <c r="AN39" s="857"/>
      <c r="AO39" s="857"/>
      <c r="AP39" s="857"/>
      <c r="AQ39" s="857"/>
      <c r="AR39" s="857"/>
      <c r="AS39" s="857"/>
      <c r="AT39" s="857"/>
      <c r="AU39" s="857"/>
      <c r="AV39" s="857"/>
      <c r="AW39" s="857"/>
      <c r="AX39" s="857"/>
      <c r="AY39" s="857"/>
      <c r="AZ39" s="858"/>
      <c r="BA39" s="858"/>
      <c r="BB39" s="858"/>
      <c r="BC39" s="858"/>
      <c r="BD39" s="858"/>
      <c r="BE39" s="859"/>
      <c r="BF39" s="859"/>
      <c r="BG39" s="859"/>
      <c r="BH39" s="859"/>
      <c r="BI39" s="860"/>
      <c r="BJ39" s="233"/>
      <c r="BK39" s="233"/>
      <c r="BL39" s="233"/>
      <c r="BM39" s="233"/>
      <c r="BN39" s="233"/>
      <c r="BO39" s="242"/>
      <c r="BP39" s="242"/>
      <c r="BQ39" s="239">
        <v>33</v>
      </c>
      <c r="BR39" s="240"/>
      <c r="BS39" s="800"/>
      <c r="BT39" s="801"/>
      <c r="BU39" s="801"/>
      <c r="BV39" s="801"/>
      <c r="BW39" s="801"/>
      <c r="BX39" s="801"/>
      <c r="BY39" s="801"/>
      <c r="BZ39" s="801"/>
      <c r="CA39" s="801"/>
      <c r="CB39" s="801"/>
      <c r="CC39" s="801"/>
      <c r="CD39" s="801"/>
      <c r="CE39" s="801"/>
      <c r="CF39" s="801"/>
      <c r="CG39" s="80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0"/>
      <c r="DW39" s="801"/>
      <c r="DX39" s="801"/>
      <c r="DY39" s="801"/>
      <c r="DZ39" s="806"/>
      <c r="EA39" s="231"/>
    </row>
    <row r="40" spans="1:131" ht="26.25" customHeight="1" x14ac:dyDescent="0.2">
      <c r="A40" s="239">
        <v>13</v>
      </c>
      <c r="B40" s="807"/>
      <c r="C40" s="808"/>
      <c r="D40" s="808"/>
      <c r="E40" s="808"/>
      <c r="F40" s="808"/>
      <c r="G40" s="808"/>
      <c r="H40" s="808"/>
      <c r="I40" s="808"/>
      <c r="J40" s="808"/>
      <c r="K40" s="808"/>
      <c r="L40" s="808"/>
      <c r="M40" s="808"/>
      <c r="N40" s="808"/>
      <c r="O40" s="808"/>
      <c r="P40" s="809"/>
      <c r="Q40" s="810"/>
      <c r="R40" s="811"/>
      <c r="S40" s="811"/>
      <c r="T40" s="811"/>
      <c r="U40" s="811"/>
      <c r="V40" s="811"/>
      <c r="W40" s="811"/>
      <c r="X40" s="811"/>
      <c r="Y40" s="811"/>
      <c r="Z40" s="811"/>
      <c r="AA40" s="811"/>
      <c r="AB40" s="811"/>
      <c r="AC40" s="811"/>
      <c r="AD40" s="811"/>
      <c r="AE40" s="812"/>
      <c r="AF40" s="813"/>
      <c r="AG40" s="814"/>
      <c r="AH40" s="814"/>
      <c r="AI40" s="814"/>
      <c r="AJ40" s="815"/>
      <c r="AK40" s="861"/>
      <c r="AL40" s="857"/>
      <c r="AM40" s="857"/>
      <c r="AN40" s="857"/>
      <c r="AO40" s="857"/>
      <c r="AP40" s="857"/>
      <c r="AQ40" s="857"/>
      <c r="AR40" s="857"/>
      <c r="AS40" s="857"/>
      <c r="AT40" s="857"/>
      <c r="AU40" s="857"/>
      <c r="AV40" s="857"/>
      <c r="AW40" s="857"/>
      <c r="AX40" s="857"/>
      <c r="AY40" s="857"/>
      <c r="AZ40" s="858"/>
      <c r="BA40" s="858"/>
      <c r="BB40" s="858"/>
      <c r="BC40" s="858"/>
      <c r="BD40" s="858"/>
      <c r="BE40" s="859"/>
      <c r="BF40" s="859"/>
      <c r="BG40" s="859"/>
      <c r="BH40" s="859"/>
      <c r="BI40" s="860"/>
      <c r="BJ40" s="233"/>
      <c r="BK40" s="233"/>
      <c r="BL40" s="233"/>
      <c r="BM40" s="233"/>
      <c r="BN40" s="233"/>
      <c r="BO40" s="242"/>
      <c r="BP40" s="242"/>
      <c r="BQ40" s="239">
        <v>34</v>
      </c>
      <c r="BR40" s="240"/>
      <c r="BS40" s="800"/>
      <c r="BT40" s="801"/>
      <c r="BU40" s="801"/>
      <c r="BV40" s="801"/>
      <c r="BW40" s="801"/>
      <c r="BX40" s="801"/>
      <c r="BY40" s="801"/>
      <c r="BZ40" s="801"/>
      <c r="CA40" s="801"/>
      <c r="CB40" s="801"/>
      <c r="CC40" s="801"/>
      <c r="CD40" s="801"/>
      <c r="CE40" s="801"/>
      <c r="CF40" s="801"/>
      <c r="CG40" s="80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0"/>
      <c r="DW40" s="801"/>
      <c r="DX40" s="801"/>
      <c r="DY40" s="801"/>
      <c r="DZ40" s="806"/>
      <c r="EA40" s="231"/>
    </row>
    <row r="41" spans="1:131" ht="26.25" customHeight="1" x14ac:dyDescent="0.2">
      <c r="A41" s="239">
        <v>14</v>
      </c>
      <c r="B41" s="807"/>
      <c r="C41" s="808"/>
      <c r="D41" s="808"/>
      <c r="E41" s="808"/>
      <c r="F41" s="808"/>
      <c r="G41" s="808"/>
      <c r="H41" s="808"/>
      <c r="I41" s="808"/>
      <c r="J41" s="808"/>
      <c r="K41" s="808"/>
      <c r="L41" s="808"/>
      <c r="M41" s="808"/>
      <c r="N41" s="808"/>
      <c r="O41" s="808"/>
      <c r="P41" s="809"/>
      <c r="Q41" s="810"/>
      <c r="R41" s="811"/>
      <c r="S41" s="811"/>
      <c r="T41" s="811"/>
      <c r="U41" s="811"/>
      <c r="V41" s="811"/>
      <c r="W41" s="811"/>
      <c r="X41" s="811"/>
      <c r="Y41" s="811"/>
      <c r="Z41" s="811"/>
      <c r="AA41" s="811"/>
      <c r="AB41" s="811"/>
      <c r="AC41" s="811"/>
      <c r="AD41" s="811"/>
      <c r="AE41" s="812"/>
      <c r="AF41" s="813"/>
      <c r="AG41" s="814"/>
      <c r="AH41" s="814"/>
      <c r="AI41" s="814"/>
      <c r="AJ41" s="815"/>
      <c r="AK41" s="861"/>
      <c r="AL41" s="857"/>
      <c r="AM41" s="857"/>
      <c r="AN41" s="857"/>
      <c r="AO41" s="857"/>
      <c r="AP41" s="857"/>
      <c r="AQ41" s="857"/>
      <c r="AR41" s="857"/>
      <c r="AS41" s="857"/>
      <c r="AT41" s="857"/>
      <c r="AU41" s="857"/>
      <c r="AV41" s="857"/>
      <c r="AW41" s="857"/>
      <c r="AX41" s="857"/>
      <c r="AY41" s="857"/>
      <c r="AZ41" s="858"/>
      <c r="BA41" s="858"/>
      <c r="BB41" s="858"/>
      <c r="BC41" s="858"/>
      <c r="BD41" s="858"/>
      <c r="BE41" s="859"/>
      <c r="BF41" s="859"/>
      <c r="BG41" s="859"/>
      <c r="BH41" s="859"/>
      <c r="BI41" s="860"/>
      <c r="BJ41" s="233"/>
      <c r="BK41" s="233"/>
      <c r="BL41" s="233"/>
      <c r="BM41" s="233"/>
      <c r="BN41" s="233"/>
      <c r="BO41" s="242"/>
      <c r="BP41" s="242"/>
      <c r="BQ41" s="239">
        <v>35</v>
      </c>
      <c r="BR41" s="240"/>
      <c r="BS41" s="800"/>
      <c r="BT41" s="801"/>
      <c r="BU41" s="801"/>
      <c r="BV41" s="801"/>
      <c r="BW41" s="801"/>
      <c r="BX41" s="801"/>
      <c r="BY41" s="801"/>
      <c r="BZ41" s="801"/>
      <c r="CA41" s="801"/>
      <c r="CB41" s="801"/>
      <c r="CC41" s="801"/>
      <c r="CD41" s="801"/>
      <c r="CE41" s="801"/>
      <c r="CF41" s="801"/>
      <c r="CG41" s="80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0"/>
      <c r="DW41" s="801"/>
      <c r="DX41" s="801"/>
      <c r="DY41" s="801"/>
      <c r="DZ41" s="806"/>
      <c r="EA41" s="231"/>
    </row>
    <row r="42" spans="1:131" ht="26.25" customHeight="1" x14ac:dyDescent="0.2">
      <c r="A42" s="239">
        <v>15</v>
      </c>
      <c r="B42" s="807"/>
      <c r="C42" s="808"/>
      <c r="D42" s="808"/>
      <c r="E42" s="808"/>
      <c r="F42" s="808"/>
      <c r="G42" s="808"/>
      <c r="H42" s="808"/>
      <c r="I42" s="808"/>
      <c r="J42" s="808"/>
      <c r="K42" s="808"/>
      <c r="L42" s="808"/>
      <c r="M42" s="808"/>
      <c r="N42" s="808"/>
      <c r="O42" s="808"/>
      <c r="P42" s="809"/>
      <c r="Q42" s="810"/>
      <c r="R42" s="811"/>
      <c r="S42" s="811"/>
      <c r="T42" s="811"/>
      <c r="U42" s="811"/>
      <c r="V42" s="811"/>
      <c r="W42" s="811"/>
      <c r="X42" s="811"/>
      <c r="Y42" s="811"/>
      <c r="Z42" s="811"/>
      <c r="AA42" s="811"/>
      <c r="AB42" s="811"/>
      <c r="AC42" s="811"/>
      <c r="AD42" s="811"/>
      <c r="AE42" s="812"/>
      <c r="AF42" s="813"/>
      <c r="AG42" s="814"/>
      <c r="AH42" s="814"/>
      <c r="AI42" s="814"/>
      <c r="AJ42" s="815"/>
      <c r="AK42" s="861"/>
      <c r="AL42" s="857"/>
      <c r="AM42" s="857"/>
      <c r="AN42" s="857"/>
      <c r="AO42" s="857"/>
      <c r="AP42" s="857"/>
      <c r="AQ42" s="857"/>
      <c r="AR42" s="857"/>
      <c r="AS42" s="857"/>
      <c r="AT42" s="857"/>
      <c r="AU42" s="857"/>
      <c r="AV42" s="857"/>
      <c r="AW42" s="857"/>
      <c r="AX42" s="857"/>
      <c r="AY42" s="857"/>
      <c r="AZ42" s="858"/>
      <c r="BA42" s="858"/>
      <c r="BB42" s="858"/>
      <c r="BC42" s="858"/>
      <c r="BD42" s="858"/>
      <c r="BE42" s="859"/>
      <c r="BF42" s="859"/>
      <c r="BG42" s="859"/>
      <c r="BH42" s="859"/>
      <c r="BI42" s="860"/>
      <c r="BJ42" s="233"/>
      <c r="BK42" s="233"/>
      <c r="BL42" s="233"/>
      <c r="BM42" s="233"/>
      <c r="BN42" s="233"/>
      <c r="BO42" s="242"/>
      <c r="BP42" s="242"/>
      <c r="BQ42" s="239">
        <v>36</v>
      </c>
      <c r="BR42" s="240"/>
      <c r="BS42" s="800"/>
      <c r="BT42" s="801"/>
      <c r="BU42" s="801"/>
      <c r="BV42" s="801"/>
      <c r="BW42" s="801"/>
      <c r="BX42" s="801"/>
      <c r="BY42" s="801"/>
      <c r="BZ42" s="801"/>
      <c r="CA42" s="801"/>
      <c r="CB42" s="801"/>
      <c r="CC42" s="801"/>
      <c r="CD42" s="801"/>
      <c r="CE42" s="801"/>
      <c r="CF42" s="801"/>
      <c r="CG42" s="80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0"/>
      <c r="DW42" s="801"/>
      <c r="DX42" s="801"/>
      <c r="DY42" s="801"/>
      <c r="DZ42" s="806"/>
      <c r="EA42" s="231"/>
    </row>
    <row r="43" spans="1:131" ht="26.25" customHeight="1" x14ac:dyDescent="0.2">
      <c r="A43" s="239">
        <v>16</v>
      </c>
      <c r="B43" s="807"/>
      <c r="C43" s="808"/>
      <c r="D43" s="808"/>
      <c r="E43" s="808"/>
      <c r="F43" s="808"/>
      <c r="G43" s="808"/>
      <c r="H43" s="808"/>
      <c r="I43" s="808"/>
      <c r="J43" s="808"/>
      <c r="K43" s="808"/>
      <c r="L43" s="808"/>
      <c r="M43" s="808"/>
      <c r="N43" s="808"/>
      <c r="O43" s="808"/>
      <c r="P43" s="809"/>
      <c r="Q43" s="810"/>
      <c r="R43" s="811"/>
      <c r="S43" s="811"/>
      <c r="T43" s="811"/>
      <c r="U43" s="811"/>
      <c r="V43" s="811"/>
      <c r="W43" s="811"/>
      <c r="X43" s="811"/>
      <c r="Y43" s="811"/>
      <c r="Z43" s="811"/>
      <c r="AA43" s="811"/>
      <c r="AB43" s="811"/>
      <c r="AC43" s="811"/>
      <c r="AD43" s="811"/>
      <c r="AE43" s="812"/>
      <c r="AF43" s="813"/>
      <c r="AG43" s="814"/>
      <c r="AH43" s="814"/>
      <c r="AI43" s="814"/>
      <c r="AJ43" s="815"/>
      <c r="AK43" s="861"/>
      <c r="AL43" s="857"/>
      <c r="AM43" s="857"/>
      <c r="AN43" s="857"/>
      <c r="AO43" s="857"/>
      <c r="AP43" s="857"/>
      <c r="AQ43" s="857"/>
      <c r="AR43" s="857"/>
      <c r="AS43" s="857"/>
      <c r="AT43" s="857"/>
      <c r="AU43" s="857"/>
      <c r="AV43" s="857"/>
      <c r="AW43" s="857"/>
      <c r="AX43" s="857"/>
      <c r="AY43" s="857"/>
      <c r="AZ43" s="858"/>
      <c r="BA43" s="858"/>
      <c r="BB43" s="858"/>
      <c r="BC43" s="858"/>
      <c r="BD43" s="858"/>
      <c r="BE43" s="859"/>
      <c r="BF43" s="859"/>
      <c r="BG43" s="859"/>
      <c r="BH43" s="859"/>
      <c r="BI43" s="860"/>
      <c r="BJ43" s="233"/>
      <c r="BK43" s="233"/>
      <c r="BL43" s="233"/>
      <c r="BM43" s="233"/>
      <c r="BN43" s="233"/>
      <c r="BO43" s="242"/>
      <c r="BP43" s="242"/>
      <c r="BQ43" s="239">
        <v>37</v>
      </c>
      <c r="BR43" s="240"/>
      <c r="BS43" s="800"/>
      <c r="BT43" s="801"/>
      <c r="BU43" s="801"/>
      <c r="BV43" s="801"/>
      <c r="BW43" s="801"/>
      <c r="BX43" s="801"/>
      <c r="BY43" s="801"/>
      <c r="BZ43" s="801"/>
      <c r="CA43" s="801"/>
      <c r="CB43" s="801"/>
      <c r="CC43" s="801"/>
      <c r="CD43" s="801"/>
      <c r="CE43" s="801"/>
      <c r="CF43" s="801"/>
      <c r="CG43" s="80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0"/>
      <c r="DW43" s="801"/>
      <c r="DX43" s="801"/>
      <c r="DY43" s="801"/>
      <c r="DZ43" s="806"/>
      <c r="EA43" s="231"/>
    </row>
    <row r="44" spans="1:131" ht="26.25" customHeight="1" x14ac:dyDescent="0.2">
      <c r="A44" s="239">
        <v>17</v>
      </c>
      <c r="B44" s="807"/>
      <c r="C44" s="808"/>
      <c r="D44" s="808"/>
      <c r="E44" s="808"/>
      <c r="F44" s="808"/>
      <c r="G44" s="808"/>
      <c r="H44" s="808"/>
      <c r="I44" s="808"/>
      <c r="J44" s="808"/>
      <c r="K44" s="808"/>
      <c r="L44" s="808"/>
      <c r="M44" s="808"/>
      <c r="N44" s="808"/>
      <c r="O44" s="808"/>
      <c r="P44" s="809"/>
      <c r="Q44" s="810"/>
      <c r="R44" s="811"/>
      <c r="S44" s="811"/>
      <c r="T44" s="811"/>
      <c r="U44" s="811"/>
      <c r="V44" s="811"/>
      <c r="W44" s="811"/>
      <c r="X44" s="811"/>
      <c r="Y44" s="811"/>
      <c r="Z44" s="811"/>
      <c r="AA44" s="811"/>
      <c r="AB44" s="811"/>
      <c r="AC44" s="811"/>
      <c r="AD44" s="811"/>
      <c r="AE44" s="812"/>
      <c r="AF44" s="813"/>
      <c r="AG44" s="814"/>
      <c r="AH44" s="814"/>
      <c r="AI44" s="814"/>
      <c r="AJ44" s="815"/>
      <c r="AK44" s="861"/>
      <c r="AL44" s="857"/>
      <c r="AM44" s="857"/>
      <c r="AN44" s="857"/>
      <c r="AO44" s="857"/>
      <c r="AP44" s="857"/>
      <c r="AQ44" s="857"/>
      <c r="AR44" s="857"/>
      <c r="AS44" s="857"/>
      <c r="AT44" s="857"/>
      <c r="AU44" s="857"/>
      <c r="AV44" s="857"/>
      <c r="AW44" s="857"/>
      <c r="AX44" s="857"/>
      <c r="AY44" s="857"/>
      <c r="AZ44" s="858"/>
      <c r="BA44" s="858"/>
      <c r="BB44" s="858"/>
      <c r="BC44" s="858"/>
      <c r="BD44" s="858"/>
      <c r="BE44" s="859"/>
      <c r="BF44" s="859"/>
      <c r="BG44" s="859"/>
      <c r="BH44" s="859"/>
      <c r="BI44" s="860"/>
      <c r="BJ44" s="233"/>
      <c r="BK44" s="233"/>
      <c r="BL44" s="233"/>
      <c r="BM44" s="233"/>
      <c r="BN44" s="233"/>
      <c r="BO44" s="242"/>
      <c r="BP44" s="242"/>
      <c r="BQ44" s="239">
        <v>38</v>
      </c>
      <c r="BR44" s="240"/>
      <c r="BS44" s="800"/>
      <c r="BT44" s="801"/>
      <c r="BU44" s="801"/>
      <c r="BV44" s="801"/>
      <c r="BW44" s="801"/>
      <c r="BX44" s="801"/>
      <c r="BY44" s="801"/>
      <c r="BZ44" s="801"/>
      <c r="CA44" s="801"/>
      <c r="CB44" s="801"/>
      <c r="CC44" s="801"/>
      <c r="CD44" s="801"/>
      <c r="CE44" s="801"/>
      <c r="CF44" s="801"/>
      <c r="CG44" s="80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0"/>
      <c r="DW44" s="801"/>
      <c r="DX44" s="801"/>
      <c r="DY44" s="801"/>
      <c r="DZ44" s="806"/>
      <c r="EA44" s="231"/>
    </row>
    <row r="45" spans="1:131" ht="26.25" customHeight="1" x14ac:dyDescent="0.2">
      <c r="A45" s="239">
        <v>18</v>
      </c>
      <c r="B45" s="807"/>
      <c r="C45" s="808"/>
      <c r="D45" s="808"/>
      <c r="E45" s="808"/>
      <c r="F45" s="808"/>
      <c r="G45" s="808"/>
      <c r="H45" s="808"/>
      <c r="I45" s="808"/>
      <c r="J45" s="808"/>
      <c r="K45" s="808"/>
      <c r="L45" s="808"/>
      <c r="M45" s="808"/>
      <c r="N45" s="808"/>
      <c r="O45" s="808"/>
      <c r="P45" s="809"/>
      <c r="Q45" s="810"/>
      <c r="R45" s="811"/>
      <c r="S45" s="811"/>
      <c r="T45" s="811"/>
      <c r="U45" s="811"/>
      <c r="V45" s="811"/>
      <c r="W45" s="811"/>
      <c r="X45" s="811"/>
      <c r="Y45" s="811"/>
      <c r="Z45" s="811"/>
      <c r="AA45" s="811"/>
      <c r="AB45" s="811"/>
      <c r="AC45" s="811"/>
      <c r="AD45" s="811"/>
      <c r="AE45" s="812"/>
      <c r="AF45" s="813"/>
      <c r="AG45" s="814"/>
      <c r="AH45" s="814"/>
      <c r="AI45" s="814"/>
      <c r="AJ45" s="815"/>
      <c r="AK45" s="861"/>
      <c r="AL45" s="857"/>
      <c r="AM45" s="857"/>
      <c r="AN45" s="857"/>
      <c r="AO45" s="857"/>
      <c r="AP45" s="857"/>
      <c r="AQ45" s="857"/>
      <c r="AR45" s="857"/>
      <c r="AS45" s="857"/>
      <c r="AT45" s="857"/>
      <c r="AU45" s="857"/>
      <c r="AV45" s="857"/>
      <c r="AW45" s="857"/>
      <c r="AX45" s="857"/>
      <c r="AY45" s="857"/>
      <c r="AZ45" s="858"/>
      <c r="BA45" s="858"/>
      <c r="BB45" s="858"/>
      <c r="BC45" s="858"/>
      <c r="BD45" s="858"/>
      <c r="BE45" s="859"/>
      <c r="BF45" s="859"/>
      <c r="BG45" s="859"/>
      <c r="BH45" s="859"/>
      <c r="BI45" s="860"/>
      <c r="BJ45" s="233"/>
      <c r="BK45" s="233"/>
      <c r="BL45" s="233"/>
      <c r="BM45" s="233"/>
      <c r="BN45" s="233"/>
      <c r="BO45" s="242"/>
      <c r="BP45" s="242"/>
      <c r="BQ45" s="239">
        <v>39</v>
      </c>
      <c r="BR45" s="240"/>
      <c r="BS45" s="800"/>
      <c r="BT45" s="801"/>
      <c r="BU45" s="801"/>
      <c r="BV45" s="801"/>
      <c r="BW45" s="801"/>
      <c r="BX45" s="801"/>
      <c r="BY45" s="801"/>
      <c r="BZ45" s="801"/>
      <c r="CA45" s="801"/>
      <c r="CB45" s="801"/>
      <c r="CC45" s="801"/>
      <c r="CD45" s="801"/>
      <c r="CE45" s="801"/>
      <c r="CF45" s="801"/>
      <c r="CG45" s="80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0"/>
      <c r="DW45" s="801"/>
      <c r="DX45" s="801"/>
      <c r="DY45" s="801"/>
      <c r="DZ45" s="806"/>
      <c r="EA45" s="231"/>
    </row>
    <row r="46" spans="1:131" ht="26.25" customHeight="1" x14ac:dyDescent="0.2">
      <c r="A46" s="239">
        <v>19</v>
      </c>
      <c r="B46" s="807"/>
      <c r="C46" s="808"/>
      <c r="D46" s="808"/>
      <c r="E46" s="808"/>
      <c r="F46" s="808"/>
      <c r="G46" s="808"/>
      <c r="H46" s="808"/>
      <c r="I46" s="808"/>
      <c r="J46" s="808"/>
      <c r="K46" s="808"/>
      <c r="L46" s="808"/>
      <c r="M46" s="808"/>
      <c r="N46" s="808"/>
      <c r="O46" s="808"/>
      <c r="P46" s="809"/>
      <c r="Q46" s="810"/>
      <c r="R46" s="811"/>
      <c r="S46" s="811"/>
      <c r="T46" s="811"/>
      <c r="U46" s="811"/>
      <c r="V46" s="811"/>
      <c r="W46" s="811"/>
      <c r="X46" s="811"/>
      <c r="Y46" s="811"/>
      <c r="Z46" s="811"/>
      <c r="AA46" s="811"/>
      <c r="AB46" s="811"/>
      <c r="AC46" s="811"/>
      <c r="AD46" s="811"/>
      <c r="AE46" s="812"/>
      <c r="AF46" s="813"/>
      <c r="AG46" s="814"/>
      <c r="AH46" s="814"/>
      <c r="AI46" s="814"/>
      <c r="AJ46" s="815"/>
      <c r="AK46" s="861"/>
      <c r="AL46" s="857"/>
      <c r="AM46" s="857"/>
      <c r="AN46" s="857"/>
      <c r="AO46" s="857"/>
      <c r="AP46" s="857"/>
      <c r="AQ46" s="857"/>
      <c r="AR46" s="857"/>
      <c r="AS46" s="857"/>
      <c r="AT46" s="857"/>
      <c r="AU46" s="857"/>
      <c r="AV46" s="857"/>
      <c r="AW46" s="857"/>
      <c r="AX46" s="857"/>
      <c r="AY46" s="857"/>
      <c r="AZ46" s="858"/>
      <c r="BA46" s="858"/>
      <c r="BB46" s="858"/>
      <c r="BC46" s="858"/>
      <c r="BD46" s="858"/>
      <c r="BE46" s="859"/>
      <c r="BF46" s="859"/>
      <c r="BG46" s="859"/>
      <c r="BH46" s="859"/>
      <c r="BI46" s="860"/>
      <c r="BJ46" s="233"/>
      <c r="BK46" s="233"/>
      <c r="BL46" s="233"/>
      <c r="BM46" s="233"/>
      <c r="BN46" s="233"/>
      <c r="BO46" s="242"/>
      <c r="BP46" s="242"/>
      <c r="BQ46" s="239">
        <v>40</v>
      </c>
      <c r="BR46" s="240"/>
      <c r="BS46" s="800"/>
      <c r="BT46" s="801"/>
      <c r="BU46" s="801"/>
      <c r="BV46" s="801"/>
      <c r="BW46" s="801"/>
      <c r="BX46" s="801"/>
      <c r="BY46" s="801"/>
      <c r="BZ46" s="801"/>
      <c r="CA46" s="801"/>
      <c r="CB46" s="801"/>
      <c r="CC46" s="801"/>
      <c r="CD46" s="801"/>
      <c r="CE46" s="801"/>
      <c r="CF46" s="801"/>
      <c r="CG46" s="80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0"/>
      <c r="DW46" s="801"/>
      <c r="DX46" s="801"/>
      <c r="DY46" s="801"/>
      <c r="DZ46" s="806"/>
      <c r="EA46" s="231"/>
    </row>
    <row r="47" spans="1:131" ht="26.25" customHeight="1" x14ac:dyDescent="0.2">
      <c r="A47" s="239">
        <v>20</v>
      </c>
      <c r="B47" s="807"/>
      <c r="C47" s="808"/>
      <c r="D47" s="808"/>
      <c r="E47" s="808"/>
      <c r="F47" s="808"/>
      <c r="G47" s="808"/>
      <c r="H47" s="808"/>
      <c r="I47" s="808"/>
      <c r="J47" s="808"/>
      <c r="K47" s="808"/>
      <c r="L47" s="808"/>
      <c r="M47" s="808"/>
      <c r="N47" s="808"/>
      <c r="O47" s="808"/>
      <c r="P47" s="809"/>
      <c r="Q47" s="810"/>
      <c r="R47" s="811"/>
      <c r="S47" s="811"/>
      <c r="T47" s="811"/>
      <c r="U47" s="811"/>
      <c r="V47" s="811"/>
      <c r="W47" s="811"/>
      <c r="X47" s="811"/>
      <c r="Y47" s="811"/>
      <c r="Z47" s="811"/>
      <c r="AA47" s="811"/>
      <c r="AB47" s="811"/>
      <c r="AC47" s="811"/>
      <c r="AD47" s="811"/>
      <c r="AE47" s="812"/>
      <c r="AF47" s="813"/>
      <c r="AG47" s="814"/>
      <c r="AH47" s="814"/>
      <c r="AI47" s="814"/>
      <c r="AJ47" s="815"/>
      <c r="AK47" s="861"/>
      <c r="AL47" s="857"/>
      <c r="AM47" s="857"/>
      <c r="AN47" s="857"/>
      <c r="AO47" s="857"/>
      <c r="AP47" s="857"/>
      <c r="AQ47" s="857"/>
      <c r="AR47" s="857"/>
      <c r="AS47" s="857"/>
      <c r="AT47" s="857"/>
      <c r="AU47" s="857"/>
      <c r="AV47" s="857"/>
      <c r="AW47" s="857"/>
      <c r="AX47" s="857"/>
      <c r="AY47" s="857"/>
      <c r="AZ47" s="858"/>
      <c r="BA47" s="858"/>
      <c r="BB47" s="858"/>
      <c r="BC47" s="858"/>
      <c r="BD47" s="858"/>
      <c r="BE47" s="859"/>
      <c r="BF47" s="859"/>
      <c r="BG47" s="859"/>
      <c r="BH47" s="859"/>
      <c r="BI47" s="860"/>
      <c r="BJ47" s="233"/>
      <c r="BK47" s="233"/>
      <c r="BL47" s="233"/>
      <c r="BM47" s="233"/>
      <c r="BN47" s="233"/>
      <c r="BO47" s="242"/>
      <c r="BP47" s="242"/>
      <c r="BQ47" s="239">
        <v>41</v>
      </c>
      <c r="BR47" s="240"/>
      <c r="BS47" s="800"/>
      <c r="BT47" s="801"/>
      <c r="BU47" s="801"/>
      <c r="BV47" s="801"/>
      <c r="BW47" s="801"/>
      <c r="BX47" s="801"/>
      <c r="BY47" s="801"/>
      <c r="BZ47" s="801"/>
      <c r="CA47" s="801"/>
      <c r="CB47" s="801"/>
      <c r="CC47" s="801"/>
      <c r="CD47" s="801"/>
      <c r="CE47" s="801"/>
      <c r="CF47" s="801"/>
      <c r="CG47" s="80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0"/>
      <c r="DW47" s="801"/>
      <c r="DX47" s="801"/>
      <c r="DY47" s="801"/>
      <c r="DZ47" s="806"/>
      <c r="EA47" s="231"/>
    </row>
    <row r="48" spans="1:131" ht="26.25" customHeight="1" x14ac:dyDescent="0.2">
      <c r="A48" s="239">
        <v>21</v>
      </c>
      <c r="B48" s="807"/>
      <c r="C48" s="808"/>
      <c r="D48" s="808"/>
      <c r="E48" s="808"/>
      <c r="F48" s="808"/>
      <c r="G48" s="808"/>
      <c r="H48" s="808"/>
      <c r="I48" s="808"/>
      <c r="J48" s="808"/>
      <c r="K48" s="808"/>
      <c r="L48" s="808"/>
      <c r="M48" s="808"/>
      <c r="N48" s="808"/>
      <c r="O48" s="808"/>
      <c r="P48" s="809"/>
      <c r="Q48" s="810"/>
      <c r="R48" s="811"/>
      <c r="S48" s="811"/>
      <c r="T48" s="811"/>
      <c r="U48" s="811"/>
      <c r="V48" s="811"/>
      <c r="W48" s="811"/>
      <c r="X48" s="811"/>
      <c r="Y48" s="811"/>
      <c r="Z48" s="811"/>
      <c r="AA48" s="811"/>
      <c r="AB48" s="811"/>
      <c r="AC48" s="811"/>
      <c r="AD48" s="811"/>
      <c r="AE48" s="812"/>
      <c r="AF48" s="813"/>
      <c r="AG48" s="814"/>
      <c r="AH48" s="814"/>
      <c r="AI48" s="814"/>
      <c r="AJ48" s="815"/>
      <c r="AK48" s="861"/>
      <c r="AL48" s="857"/>
      <c r="AM48" s="857"/>
      <c r="AN48" s="857"/>
      <c r="AO48" s="857"/>
      <c r="AP48" s="857"/>
      <c r="AQ48" s="857"/>
      <c r="AR48" s="857"/>
      <c r="AS48" s="857"/>
      <c r="AT48" s="857"/>
      <c r="AU48" s="857"/>
      <c r="AV48" s="857"/>
      <c r="AW48" s="857"/>
      <c r="AX48" s="857"/>
      <c r="AY48" s="857"/>
      <c r="AZ48" s="858"/>
      <c r="BA48" s="858"/>
      <c r="BB48" s="858"/>
      <c r="BC48" s="858"/>
      <c r="BD48" s="858"/>
      <c r="BE48" s="859"/>
      <c r="BF48" s="859"/>
      <c r="BG48" s="859"/>
      <c r="BH48" s="859"/>
      <c r="BI48" s="860"/>
      <c r="BJ48" s="233"/>
      <c r="BK48" s="233"/>
      <c r="BL48" s="233"/>
      <c r="BM48" s="233"/>
      <c r="BN48" s="233"/>
      <c r="BO48" s="242"/>
      <c r="BP48" s="242"/>
      <c r="BQ48" s="239">
        <v>42</v>
      </c>
      <c r="BR48" s="240"/>
      <c r="BS48" s="800"/>
      <c r="BT48" s="801"/>
      <c r="BU48" s="801"/>
      <c r="BV48" s="801"/>
      <c r="BW48" s="801"/>
      <c r="BX48" s="801"/>
      <c r="BY48" s="801"/>
      <c r="BZ48" s="801"/>
      <c r="CA48" s="801"/>
      <c r="CB48" s="801"/>
      <c r="CC48" s="801"/>
      <c r="CD48" s="801"/>
      <c r="CE48" s="801"/>
      <c r="CF48" s="801"/>
      <c r="CG48" s="80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0"/>
      <c r="DW48" s="801"/>
      <c r="DX48" s="801"/>
      <c r="DY48" s="801"/>
      <c r="DZ48" s="806"/>
      <c r="EA48" s="231"/>
    </row>
    <row r="49" spans="1:131" ht="26.25" customHeight="1" x14ac:dyDescent="0.2">
      <c r="A49" s="239">
        <v>22</v>
      </c>
      <c r="B49" s="807"/>
      <c r="C49" s="808"/>
      <c r="D49" s="808"/>
      <c r="E49" s="808"/>
      <c r="F49" s="808"/>
      <c r="G49" s="808"/>
      <c r="H49" s="808"/>
      <c r="I49" s="808"/>
      <c r="J49" s="808"/>
      <c r="K49" s="808"/>
      <c r="L49" s="808"/>
      <c r="M49" s="808"/>
      <c r="N49" s="808"/>
      <c r="O49" s="808"/>
      <c r="P49" s="809"/>
      <c r="Q49" s="810"/>
      <c r="R49" s="811"/>
      <c r="S49" s="811"/>
      <c r="T49" s="811"/>
      <c r="U49" s="811"/>
      <c r="V49" s="811"/>
      <c r="W49" s="811"/>
      <c r="X49" s="811"/>
      <c r="Y49" s="811"/>
      <c r="Z49" s="811"/>
      <c r="AA49" s="811"/>
      <c r="AB49" s="811"/>
      <c r="AC49" s="811"/>
      <c r="AD49" s="811"/>
      <c r="AE49" s="812"/>
      <c r="AF49" s="813"/>
      <c r="AG49" s="814"/>
      <c r="AH49" s="814"/>
      <c r="AI49" s="814"/>
      <c r="AJ49" s="815"/>
      <c r="AK49" s="861"/>
      <c r="AL49" s="857"/>
      <c r="AM49" s="857"/>
      <c r="AN49" s="857"/>
      <c r="AO49" s="857"/>
      <c r="AP49" s="857"/>
      <c r="AQ49" s="857"/>
      <c r="AR49" s="857"/>
      <c r="AS49" s="857"/>
      <c r="AT49" s="857"/>
      <c r="AU49" s="857"/>
      <c r="AV49" s="857"/>
      <c r="AW49" s="857"/>
      <c r="AX49" s="857"/>
      <c r="AY49" s="857"/>
      <c r="AZ49" s="858"/>
      <c r="BA49" s="858"/>
      <c r="BB49" s="858"/>
      <c r="BC49" s="858"/>
      <c r="BD49" s="858"/>
      <c r="BE49" s="859"/>
      <c r="BF49" s="859"/>
      <c r="BG49" s="859"/>
      <c r="BH49" s="859"/>
      <c r="BI49" s="860"/>
      <c r="BJ49" s="233"/>
      <c r="BK49" s="233"/>
      <c r="BL49" s="233"/>
      <c r="BM49" s="233"/>
      <c r="BN49" s="233"/>
      <c r="BO49" s="242"/>
      <c r="BP49" s="242"/>
      <c r="BQ49" s="239">
        <v>43</v>
      </c>
      <c r="BR49" s="240"/>
      <c r="BS49" s="800"/>
      <c r="BT49" s="801"/>
      <c r="BU49" s="801"/>
      <c r="BV49" s="801"/>
      <c r="BW49" s="801"/>
      <c r="BX49" s="801"/>
      <c r="BY49" s="801"/>
      <c r="BZ49" s="801"/>
      <c r="CA49" s="801"/>
      <c r="CB49" s="801"/>
      <c r="CC49" s="801"/>
      <c r="CD49" s="801"/>
      <c r="CE49" s="801"/>
      <c r="CF49" s="801"/>
      <c r="CG49" s="80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0"/>
      <c r="DW49" s="801"/>
      <c r="DX49" s="801"/>
      <c r="DY49" s="801"/>
      <c r="DZ49" s="806"/>
      <c r="EA49" s="231"/>
    </row>
    <row r="50" spans="1:131" ht="26.25" customHeight="1" x14ac:dyDescent="0.2">
      <c r="A50" s="239">
        <v>23</v>
      </c>
      <c r="B50" s="807"/>
      <c r="C50" s="808"/>
      <c r="D50" s="808"/>
      <c r="E50" s="808"/>
      <c r="F50" s="808"/>
      <c r="G50" s="808"/>
      <c r="H50" s="808"/>
      <c r="I50" s="808"/>
      <c r="J50" s="808"/>
      <c r="K50" s="808"/>
      <c r="L50" s="808"/>
      <c r="M50" s="808"/>
      <c r="N50" s="808"/>
      <c r="O50" s="808"/>
      <c r="P50" s="809"/>
      <c r="Q50" s="862"/>
      <c r="R50" s="863"/>
      <c r="S50" s="863"/>
      <c r="T50" s="863"/>
      <c r="U50" s="863"/>
      <c r="V50" s="863"/>
      <c r="W50" s="863"/>
      <c r="X50" s="863"/>
      <c r="Y50" s="863"/>
      <c r="Z50" s="863"/>
      <c r="AA50" s="863"/>
      <c r="AB50" s="863"/>
      <c r="AC50" s="863"/>
      <c r="AD50" s="863"/>
      <c r="AE50" s="864"/>
      <c r="AF50" s="813"/>
      <c r="AG50" s="814"/>
      <c r="AH50" s="814"/>
      <c r="AI50" s="814"/>
      <c r="AJ50" s="815"/>
      <c r="AK50" s="866"/>
      <c r="AL50" s="863"/>
      <c r="AM50" s="863"/>
      <c r="AN50" s="863"/>
      <c r="AO50" s="863"/>
      <c r="AP50" s="863"/>
      <c r="AQ50" s="863"/>
      <c r="AR50" s="863"/>
      <c r="AS50" s="863"/>
      <c r="AT50" s="863"/>
      <c r="AU50" s="863"/>
      <c r="AV50" s="863"/>
      <c r="AW50" s="863"/>
      <c r="AX50" s="863"/>
      <c r="AY50" s="863"/>
      <c r="AZ50" s="865"/>
      <c r="BA50" s="865"/>
      <c r="BB50" s="865"/>
      <c r="BC50" s="865"/>
      <c r="BD50" s="865"/>
      <c r="BE50" s="859"/>
      <c r="BF50" s="859"/>
      <c r="BG50" s="859"/>
      <c r="BH50" s="859"/>
      <c r="BI50" s="860"/>
      <c r="BJ50" s="233"/>
      <c r="BK50" s="233"/>
      <c r="BL50" s="233"/>
      <c r="BM50" s="233"/>
      <c r="BN50" s="233"/>
      <c r="BO50" s="242"/>
      <c r="BP50" s="242"/>
      <c r="BQ50" s="239">
        <v>44</v>
      </c>
      <c r="BR50" s="240"/>
      <c r="BS50" s="800"/>
      <c r="BT50" s="801"/>
      <c r="BU50" s="801"/>
      <c r="BV50" s="801"/>
      <c r="BW50" s="801"/>
      <c r="BX50" s="801"/>
      <c r="BY50" s="801"/>
      <c r="BZ50" s="801"/>
      <c r="CA50" s="801"/>
      <c r="CB50" s="801"/>
      <c r="CC50" s="801"/>
      <c r="CD50" s="801"/>
      <c r="CE50" s="801"/>
      <c r="CF50" s="801"/>
      <c r="CG50" s="80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0"/>
      <c r="DW50" s="801"/>
      <c r="DX50" s="801"/>
      <c r="DY50" s="801"/>
      <c r="DZ50" s="806"/>
      <c r="EA50" s="231"/>
    </row>
    <row r="51" spans="1:131" ht="26.25" customHeight="1" x14ac:dyDescent="0.2">
      <c r="A51" s="239">
        <v>24</v>
      </c>
      <c r="B51" s="807"/>
      <c r="C51" s="808"/>
      <c r="D51" s="808"/>
      <c r="E51" s="808"/>
      <c r="F51" s="808"/>
      <c r="G51" s="808"/>
      <c r="H51" s="808"/>
      <c r="I51" s="808"/>
      <c r="J51" s="808"/>
      <c r="K51" s="808"/>
      <c r="L51" s="808"/>
      <c r="M51" s="808"/>
      <c r="N51" s="808"/>
      <c r="O51" s="808"/>
      <c r="P51" s="809"/>
      <c r="Q51" s="862"/>
      <c r="R51" s="863"/>
      <c r="S51" s="863"/>
      <c r="T51" s="863"/>
      <c r="U51" s="863"/>
      <c r="V51" s="863"/>
      <c r="W51" s="863"/>
      <c r="X51" s="863"/>
      <c r="Y51" s="863"/>
      <c r="Z51" s="863"/>
      <c r="AA51" s="863"/>
      <c r="AB51" s="863"/>
      <c r="AC51" s="863"/>
      <c r="AD51" s="863"/>
      <c r="AE51" s="864"/>
      <c r="AF51" s="813"/>
      <c r="AG51" s="814"/>
      <c r="AH51" s="814"/>
      <c r="AI51" s="814"/>
      <c r="AJ51" s="815"/>
      <c r="AK51" s="866"/>
      <c r="AL51" s="863"/>
      <c r="AM51" s="863"/>
      <c r="AN51" s="863"/>
      <c r="AO51" s="863"/>
      <c r="AP51" s="863"/>
      <c r="AQ51" s="863"/>
      <c r="AR51" s="863"/>
      <c r="AS51" s="863"/>
      <c r="AT51" s="863"/>
      <c r="AU51" s="863"/>
      <c r="AV51" s="863"/>
      <c r="AW51" s="863"/>
      <c r="AX51" s="863"/>
      <c r="AY51" s="863"/>
      <c r="AZ51" s="865"/>
      <c r="BA51" s="865"/>
      <c r="BB51" s="865"/>
      <c r="BC51" s="865"/>
      <c r="BD51" s="865"/>
      <c r="BE51" s="859"/>
      <c r="BF51" s="859"/>
      <c r="BG51" s="859"/>
      <c r="BH51" s="859"/>
      <c r="BI51" s="860"/>
      <c r="BJ51" s="233"/>
      <c r="BK51" s="233"/>
      <c r="BL51" s="233"/>
      <c r="BM51" s="233"/>
      <c r="BN51" s="233"/>
      <c r="BO51" s="242"/>
      <c r="BP51" s="242"/>
      <c r="BQ51" s="239">
        <v>45</v>
      </c>
      <c r="BR51" s="240"/>
      <c r="BS51" s="800"/>
      <c r="BT51" s="801"/>
      <c r="BU51" s="801"/>
      <c r="BV51" s="801"/>
      <c r="BW51" s="801"/>
      <c r="BX51" s="801"/>
      <c r="BY51" s="801"/>
      <c r="BZ51" s="801"/>
      <c r="CA51" s="801"/>
      <c r="CB51" s="801"/>
      <c r="CC51" s="801"/>
      <c r="CD51" s="801"/>
      <c r="CE51" s="801"/>
      <c r="CF51" s="801"/>
      <c r="CG51" s="80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0"/>
      <c r="DW51" s="801"/>
      <c r="DX51" s="801"/>
      <c r="DY51" s="801"/>
      <c r="DZ51" s="806"/>
      <c r="EA51" s="231"/>
    </row>
    <row r="52" spans="1:131" ht="26.25" customHeight="1" x14ac:dyDescent="0.2">
      <c r="A52" s="239">
        <v>25</v>
      </c>
      <c r="B52" s="807"/>
      <c r="C52" s="808"/>
      <c r="D52" s="808"/>
      <c r="E52" s="808"/>
      <c r="F52" s="808"/>
      <c r="G52" s="808"/>
      <c r="H52" s="808"/>
      <c r="I52" s="808"/>
      <c r="J52" s="808"/>
      <c r="K52" s="808"/>
      <c r="L52" s="808"/>
      <c r="M52" s="808"/>
      <c r="N52" s="808"/>
      <c r="O52" s="808"/>
      <c r="P52" s="809"/>
      <c r="Q52" s="862"/>
      <c r="R52" s="863"/>
      <c r="S52" s="863"/>
      <c r="T52" s="863"/>
      <c r="U52" s="863"/>
      <c r="V52" s="863"/>
      <c r="W52" s="863"/>
      <c r="X52" s="863"/>
      <c r="Y52" s="863"/>
      <c r="Z52" s="863"/>
      <c r="AA52" s="863"/>
      <c r="AB52" s="863"/>
      <c r="AC52" s="863"/>
      <c r="AD52" s="863"/>
      <c r="AE52" s="864"/>
      <c r="AF52" s="813"/>
      <c r="AG52" s="814"/>
      <c r="AH52" s="814"/>
      <c r="AI52" s="814"/>
      <c r="AJ52" s="815"/>
      <c r="AK52" s="866"/>
      <c r="AL52" s="863"/>
      <c r="AM52" s="863"/>
      <c r="AN52" s="863"/>
      <c r="AO52" s="863"/>
      <c r="AP52" s="863"/>
      <c r="AQ52" s="863"/>
      <c r="AR52" s="863"/>
      <c r="AS52" s="863"/>
      <c r="AT52" s="863"/>
      <c r="AU52" s="863"/>
      <c r="AV52" s="863"/>
      <c r="AW52" s="863"/>
      <c r="AX52" s="863"/>
      <c r="AY52" s="863"/>
      <c r="AZ52" s="865"/>
      <c r="BA52" s="865"/>
      <c r="BB52" s="865"/>
      <c r="BC52" s="865"/>
      <c r="BD52" s="865"/>
      <c r="BE52" s="859"/>
      <c r="BF52" s="859"/>
      <c r="BG52" s="859"/>
      <c r="BH52" s="859"/>
      <c r="BI52" s="860"/>
      <c r="BJ52" s="233"/>
      <c r="BK52" s="233"/>
      <c r="BL52" s="233"/>
      <c r="BM52" s="233"/>
      <c r="BN52" s="233"/>
      <c r="BO52" s="242"/>
      <c r="BP52" s="242"/>
      <c r="BQ52" s="239">
        <v>46</v>
      </c>
      <c r="BR52" s="240"/>
      <c r="BS52" s="800"/>
      <c r="BT52" s="801"/>
      <c r="BU52" s="801"/>
      <c r="BV52" s="801"/>
      <c r="BW52" s="801"/>
      <c r="BX52" s="801"/>
      <c r="BY52" s="801"/>
      <c r="BZ52" s="801"/>
      <c r="CA52" s="801"/>
      <c r="CB52" s="801"/>
      <c r="CC52" s="801"/>
      <c r="CD52" s="801"/>
      <c r="CE52" s="801"/>
      <c r="CF52" s="801"/>
      <c r="CG52" s="80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0"/>
      <c r="DW52" s="801"/>
      <c r="DX52" s="801"/>
      <c r="DY52" s="801"/>
      <c r="DZ52" s="806"/>
      <c r="EA52" s="231"/>
    </row>
    <row r="53" spans="1:131" ht="26.25" customHeight="1" x14ac:dyDescent="0.2">
      <c r="A53" s="239">
        <v>26</v>
      </c>
      <c r="B53" s="807"/>
      <c r="C53" s="808"/>
      <c r="D53" s="808"/>
      <c r="E53" s="808"/>
      <c r="F53" s="808"/>
      <c r="G53" s="808"/>
      <c r="H53" s="808"/>
      <c r="I53" s="808"/>
      <c r="J53" s="808"/>
      <c r="K53" s="808"/>
      <c r="L53" s="808"/>
      <c r="M53" s="808"/>
      <c r="N53" s="808"/>
      <c r="O53" s="808"/>
      <c r="P53" s="809"/>
      <c r="Q53" s="862"/>
      <c r="R53" s="863"/>
      <c r="S53" s="863"/>
      <c r="T53" s="863"/>
      <c r="U53" s="863"/>
      <c r="V53" s="863"/>
      <c r="W53" s="863"/>
      <c r="X53" s="863"/>
      <c r="Y53" s="863"/>
      <c r="Z53" s="863"/>
      <c r="AA53" s="863"/>
      <c r="AB53" s="863"/>
      <c r="AC53" s="863"/>
      <c r="AD53" s="863"/>
      <c r="AE53" s="864"/>
      <c r="AF53" s="813"/>
      <c r="AG53" s="814"/>
      <c r="AH53" s="814"/>
      <c r="AI53" s="814"/>
      <c r="AJ53" s="815"/>
      <c r="AK53" s="866"/>
      <c r="AL53" s="863"/>
      <c r="AM53" s="863"/>
      <c r="AN53" s="863"/>
      <c r="AO53" s="863"/>
      <c r="AP53" s="863"/>
      <c r="AQ53" s="863"/>
      <c r="AR53" s="863"/>
      <c r="AS53" s="863"/>
      <c r="AT53" s="863"/>
      <c r="AU53" s="863"/>
      <c r="AV53" s="863"/>
      <c r="AW53" s="863"/>
      <c r="AX53" s="863"/>
      <c r="AY53" s="863"/>
      <c r="AZ53" s="865"/>
      <c r="BA53" s="865"/>
      <c r="BB53" s="865"/>
      <c r="BC53" s="865"/>
      <c r="BD53" s="865"/>
      <c r="BE53" s="859"/>
      <c r="BF53" s="859"/>
      <c r="BG53" s="859"/>
      <c r="BH53" s="859"/>
      <c r="BI53" s="860"/>
      <c r="BJ53" s="233"/>
      <c r="BK53" s="233"/>
      <c r="BL53" s="233"/>
      <c r="BM53" s="233"/>
      <c r="BN53" s="233"/>
      <c r="BO53" s="242"/>
      <c r="BP53" s="242"/>
      <c r="BQ53" s="239">
        <v>47</v>
      </c>
      <c r="BR53" s="240"/>
      <c r="BS53" s="800"/>
      <c r="BT53" s="801"/>
      <c r="BU53" s="801"/>
      <c r="BV53" s="801"/>
      <c r="BW53" s="801"/>
      <c r="BX53" s="801"/>
      <c r="BY53" s="801"/>
      <c r="BZ53" s="801"/>
      <c r="CA53" s="801"/>
      <c r="CB53" s="801"/>
      <c r="CC53" s="801"/>
      <c r="CD53" s="801"/>
      <c r="CE53" s="801"/>
      <c r="CF53" s="801"/>
      <c r="CG53" s="80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0"/>
      <c r="DW53" s="801"/>
      <c r="DX53" s="801"/>
      <c r="DY53" s="801"/>
      <c r="DZ53" s="806"/>
      <c r="EA53" s="231"/>
    </row>
    <row r="54" spans="1:131" ht="26.25" customHeight="1" x14ac:dyDescent="0.2">
      <c r="A54" s="239">
        <v>27</v>
      </c>
      <c r="B54" s="807"/>
      <c r="C54" s="808"/>
      <c r="D54" s="808"/>
      <c r="E54" s="808"/>
      <c r="F54" s="808"/>
      <c r="G54" s="808"/>
      <c r="H54" s="808"/>
      <c r="I54" s="808"/>
      <c r="J54" s="808"/>
      <c r="K54" s="808"/>
      <c r="L54" s="808"/>
      <c r="M54" s="808"/>
      <c r="N54" s="808"/>
      <c r="O54" s="808"/>
      <c r="P54" s="809"/>
      <c r="Q54" s="862"/>
      <c r="R54" s="863"/>
      <c r="S54" s="863"/>
      <c r="T54" s="863"/>
      <c r="U54" s="863"/>
      <c r="V54" s="863"/>
      <c r="W54" s="863"/>
      <c r="X54" s="863"/>
      <c r="Y54" s="863"/>
      <c r="Z54" s="863"/>
      <c r="AA54" s="863"/>
      <c r="AB54" s="863"/>
      <c r="AC54" s="863"/>
      <c r="AD54" s="863"/>
      <c r="AE54" s="864"/>
      <c r="AF54" s="813"/>
      <c r="AG54" s="814"/>
      <c r="AH54" s="814"/>
      <c r="AI54" s="814"/>
      <c r="AJ54" s="815"/>
      <c r="AK54" s="866"/>
      <c r="AL54" s="863"/>
      <c r="AM54" s="863"/>
      <c r="AN54" s="863"/>
      <c r="AO54" s="863"/>
      <c r="AP54" s="863"/>
      <c r="AQ54" s="863"/>
      <c r="AR54" s="863"/>
      <c r="AS54" s="863"/>
      <c r="AT54" s="863"/>
      <c r="AU54" s="863"/>
      <c r="AV54" s="863"/>
      <c r="AW54" s="863"/>
      <c r="AX54" s="863"/>
      <c r="AY54" s="863"/>
      <c r="AZ54" s="865"/>
      <c r="BA54" s="865"/>
      <c r="BB54" s="865"/>
      <c r="BC54" s="865"/>
      <c r="BD54" s="865"/>
      <c r="BE54" s="859"/>
      <c r="BF54" s="859"/>
      <c r="BG54" s="859"/>
      <c r="BH54" s="859"/>
      <c r="BI54" s="860"/>
      <c r="BJ54" s="233"/>
      <c r="BK54" s="233"/>
      <c r="BL54" s="233"/>
      <c r="BM54" s="233"/>
      <c r="BN54" s="233"/>
      <c r="BO54" s="242"/>
      <c r="BP54" s="242"/>
      <c r="BQ54" s="239">
        <v>48</v>
      </c>
      <c r="BR54" s="240"/>
      <c r="BS54" s="800"/>
      <c r="BT54" s="801"/>
      <c r="BU54" s="801"/>
      <c r="BV54" s="801"/>
      <c r="BW54" s="801"/>
      <c r="BX54" s="801"/>
      <c r="BY54" s="801"/>
      <c r="BZ54" s="801"/>
      <c r="CA54" s="801"/>
      <c r="CB54" s="801"/>
      <c r="CC54" s="801"/>
      <c r="CD54" s="801"/>
      <c r="CE54" s="801"/>
      <c r="CF54" s="801"/>
      <c r="CG54" s="80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0"/>
      <c r="DW54" s="801"/>
      <c r="DX54" s="801"/>
      <c r="DY54" s="801"/>
      <c r="DZ54" s="806"/>
      <c r="EA54" s="231"/>
    </row>
    <row r="55" spans="1:131" ht="26.25" customHeight="1" x14ac:dyDescent="0.2">
      <c r="A55" s="239">
        <v>28</v>
      </c>
      <c r="B55" s="807"/>
      <c r="C55" s="808"/>
      <c r="D55" s="808"/>
      <c r="E55" s="808"/>
      <c r="F55" s="808"/>
      <c r="G55" s="808"/>
      <c r="H55" s="808"/>
      <c r="I55" s="808"/>
      <c r="J55" s="808"/>
      <c r="K55" s="808"/>
      <c r="L55" s="808"/>
      <c r="M55" s="808"/>
      <c r="N55" s="808"/>
      <c r="O55" s="808"/>
      <c r="P55" s="809"/>
      <c r="Q55" s="862"/>
      <c r="R55" s="863"/>
      <c r="S55" s="863"/>
      <c r="T55" s="863"/>
      <c r="U55" s="863"/>
      <c r="V55" s="863"/>
      <c r="W55" s="863"/>
      <c r="X55" s="863"/>
      <c r="Y55" s="863"/>
      <c r="Z55" s="863"/>
      <c r="AA55" s="863"/>
      <c r="AB55" s="863"/>
      <c r="AC55" s="863"/>
      <c r="AD55" s="863"/>
      <c r="AE55" s="864"/>
      <c r="AF55" s="813"/>
      <c r="AG55" s="814"/>
      <c r="AH55" s="814"/>
      <c r="AI55" s="814"/>
      <c r="AJ55" s="815"/>
      <c r="AK55" s="866"/>
      <c r="AL55" s="863"/>
      <c r="AM55" s="863"/>
      <c r="AN55" s="863"/>
      <c r="AO55" s="863"/>
      <c r="AP55" s="863"/>
      <c r="AQ55" s="863"/>
      <c r="AR55" s="863"/>
      <c r="AS55" s="863"/>
      <c r="AT55" s="863"/>
      <c r="AU55" s="863"/>
      <c r="AV55" s="863"/>
      <c r="AW55" s="863"/>
      <c r="AX55" s="863"/>
      <c r="AY55" s="863"/>
      <c r="AZ55" s="865"/>
      <c r="BA55" s="865"/>
      <c r="BB55" s="865"/>
      <c r="BC55" s="865"/>
      <c r="BD55" s="865"/>
      <c r="BE55" s="859"/>
      <c r="BF55" s="859"/>
      <c r="BG55" s="859"/>
      <c r="BH55" s="859"/>
      <c r="BI55" s="860"/>
      <c r="BJ55" s="233"/>
      <c r="BK55" s="233"/>
      <c r="BL55" s="233"/>
      <c r="BM55" s="233"/>
      <c r="BN55" s="233"/>
      <c r="BO55" s="242"/>
      <c r="BP55" s="242"/>
      <c r="BQ55" s="239">
        <v>49</v>
      </c>
      <c r="BR55" s="240"/>
      <c r="BS55" s="800"/>
      <c r="BT55" s="801"/>
      <c r="BU55" s="801"/>
      <c r="BV55" s="801"/>
      <c r="BW55" s="801"/>
      <c r="BX55" s="801"/>
      <c r="BY55" s="801"/>
      <c r="BZ55" s="801"/>
      <c r="CA55" s="801"/>
      <c r="CB55" s="801"/>
      <c r="CC55" s="801"/>
      <c r="CD55" s="801"/>
      <c r="CE55" s="801"/>
      <c r="CF55" s="801"/>
      <c r="CG55" s="80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0"/>
      <c r="DW55" s="801"/>
      <c r="DX55" s="801"/>
      <c r="DY55" s="801"/>
      <c r="DZ55" s="806"/>
      <c r="EA55" s="231"/>
    </row>
    <row r="56" spans="1:131" ht="26.25" customHeight="1" x14ac:dyDescent="0.2">
      <c r="A56" s="239">
        <v>29</v>
      </c>
      <c r="B56" s="807"/>
      <c r="C56" s="808"/>
      <c r="D56" s="808"/>
      <c r="E56" s="808"/>
      <c r="F56" s="808"/>
      <c r="G56" s="808"/>
      <c r="H56" s="808"/>
      <c r="I56" s="808"/>
      <c r="J56" s="808"/>
      <c r="K56" s="808"/>
      <c r="L56" s="808"/>
      <c r="M56" s="808"/>
      <c r="N56" s="808"/>
      <c r="O56" s="808"/>
      <c r="P56" s="809"/>
      <c r="Q56" s="862"/>
      <c r="R56" s="863"/>
      <c r="S56" s="863"/>
      <c r="T56" s="863"/>
      <c r="U56" s="863"/>
      <c r="V56" s="863"/>
      <c r="W56" s="863"/>
      <c r="X56" s="863"/>
      <c r="Y56" s="863"/>
      <c r="Z56" s="863"/>
      <c r="AA56" s="863"/>
      <c r="AB56" s="863"/>
      <c r="AC56" s="863"/>
      <c r="AD56" s="863"/>
      <c r="AE56" s="864"/>
      <c r="AF56" s="813"/>
      <c r="AG56" s="814"/>
      <c r="AH56" s="814"/>
      <c r="AI56" s="814"/>
      <c r="AJ56" s="815"/>
      <c r="AK56" s="866"/>
      <c r="AL56" s="863"/>
      <c r="AM56" s="863"/>
      <c r="AN56" s="863"/>
      <c r="AO56" s="863"/>
      <c r="AP56" s="863"/>
      <c r="AQ56" s="863"/>
      <c r="AR56" s="863"/>
      <c r="AS56" s="863"/>
      <c r="AT56" s="863"/>
      <c r="AU56" s="863"/>
      <c r="AV56" s="863"/>
      <c r="AW56" s="863"/>
      <c r="AX56" s="863"/>
      <c r="AY56" s="863"/>
      <c r="AZ56" s="865"/>
      <c r="BA56" s="865"/>
      <c r="BB56" s="865"/>
      <c r="BC56" s="865"/>
      <c r="BD56" s="865"/>
      <c r="BE56" s="859"/>
      <c r="BF56" s="859"/>
      <c r="BG56" s="859"/>
      <c r="BH56" s="859"/>
      <c r="BI56" s="860"/>
      <c r="BJ56" s="233"/>
      <c r="BK56" s="233"/>
      <c r="BL56" s="233"/>
      <c r="BM56" s="233"/>
      <c r="BN56" s="233"/>
      <c r="BO56" s="242"/>
      <c r="BP56" s="242"/>
      <c r="BQ56" s="239">
        <v>50</v>
      </c>
      <c r="BR56" s="240"/>
      <c r="BS56" s="800"/>
      <c r="BT56" s="801"/>
      <c r="BU56" s="801"/>
      <c r="BV56" s="801"/>
      <c r="BW56" s="801"/>
      <c r="BX56" s="801"/>
      <c r="BY56" s="801"/>
      <c r="BZ56" s="801"/>
      <c r="CA56" s="801"/>
      <c r="CB56" s="801"/>
      <c r="CC56" s="801"/>
      <c r="CD56" s="801"/>
      <c r="CE56" s="801"/>
      <c r="CF56" s="801"/>
      <c r="CG56" s="80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0"/>
      <c r="DW56" s="801"/>
      <c r="DX56" s="801"/>
      <c r="DY56" s="801"/>
      <c r="DZ56" s="806"/>
      <c r="EA56" s="231"/>
    </row>
    <row r="57" spans="1:131" ht="26.25" customHeight="1" x14ac:dyDescent="0.2">
      <c r="A57" s="239">
        <v>30</v>
      </c>
      <c r="B57" s="807"/>
      <c r="C57" s="808"/>
      <c r="D57" s="808"/>
      <c r="E57" s="808"/>
      <c r="F57" s="808"/>
      <c r="G57" s="808"/>
      <c r="H57" s="808"/>
      <c r="I57" s="808"/>
      <c r="J57" s="808"/>
      <c r="K57" s="808"/>
      <c r="L57" s="808"/>
      <c r="M57" s="808"/>
      <c r="N57" s="808"/>
      <c r="O57" s="808"/>
      <c r="P57" s="809"/>
      <c r="Q57" s="862"/>
      <c r="R57" s="863"/>
      <c r="S57" s="863"/>
      <c r="T57" s="863"/>
      <c r="U57" s="863"/>
      <c r="V57" s="863"/>
      <c r="W57" s="863"/>
      <c r="X57" s="863"/>
      <c r="Y57" s="863"/>
      <c r="Z57" s="863"/>
      <c r="AA57" s="863"/>
      <c r="AB57" s="863"/>
      <c r="AC57" s="863"/>
      <c r="AD57" s="863"/>
      <c r="AE57" s="864"/>
      <c r="AF57" s="813"/>
      <c r="AG57" s="814"/>
      <c r="AH57" s="814"/>
      <c r="AI57" s="814"/>
      <c r="AJ57" s="815"/>
      <c r="AK57" s="866"/>
      <c r="AL57" s="863"/>
      <c r="AM57" s="863"/>
      <c r="AN57" s="863"/>
      <c r="AO57" s="863"/>
      <c r="AP57" s="863"/>
      <c r="AQ57" s="863"/>
      <c r="AR57" s="863"/>
      <c r="AS57" s="863"/>
      <c r="AT57" s="863"/>
      <c r="AU57" s="863"/>
      <c r="AV57" s="863"/>
      <c r="AW57" s="863"/>
      <c r="AX57" s="863"/>
      <c r="AY57" s="863"/>
      <c r="AZ57" s="865"/>
      <c r="BA57" s="865"/>
      <c r="BB57" s="865"/>
      <c r="BC57" s="865"/>
      <c r="BD57" s="865"/>
      <c r="BE57" s="859"/>
      <c r="BF57" s="859"/>
      <c r="BG57" s="859"/>
      <c r="BH57" s="859"/>
      <c r="BI57" s="860"/>
      <c r="BJ57" s="233"/>
      <c r="BK57" s="233"/>
      <c r="BL57" s="233"/>
      <c r="BM57" s="233"/>
      <c r="BN57" s="233"/>
      <c r="BO57" s="242"/>
      <c r="BP57" s="242"/>
      <c r="BQ57" s="239">
        <v>51</v>
      </c>
      <c r="BR57" s="240"/>
      <c r="BS57" s="800"/>
      <c r="BT57" s="801"/>
      <c r="BU57" s="801"/>
      <c r="BV57" s="801"/>
      <c r="BW57" s="801"/>
      <c r="BX57" s="801"/>
      <c r="BY57" s="801"/>
      <c r="BZ57" s="801"/>
      <c r="CA57" s="801"/>
      <c r="CB57" s="801"/>
      <c r="CC57" s="801"/>
      <c r="CD57" s="801"/>
      <c r="CE57" s="801"/>
      <c r="CF57" s="801"/>
      <c r="CG57" s="80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0"/>
      <c r="DW57" s="801"/>
      <c r="DX57" s="801"/>
      <c r="DY57" s="801"/>
      <c r="DZ57" s="806"/>
      <c r="EA57" s="231"/>
    </row>
    <row r="58" spans="1:131" ht="26.25" customHeight="1" x14ac:dyDescent="0.2">
      <c r="A58" s="239">
        <v>31</v>
      </c>
      <c r="B58" s="807"/>
      <c r="C58" s="808"/>
      <c r="D58" s="808"/>
      <c r="E58" s="808"/>
      <c r="F58" s="808"/>
      <c r="G58" s="808"/>
      <c r="H58" s="808"/>
      <c r="I58" s="808"/>
      <c r="J58" s="808"/>
      <c r="K58" s="808"/>
      <c r="L58" s="808"/>
      <c r="M58" s="808"/>
      <c r="N58" s="808"/>
      <c r="O58" s="808"/>
      <c r="P58" s="809"/>
      <c r="Q58" s="862"/>
      <c r="R58" s="863"/>
      <c r="S58" s="863"/>
      <c r="T58" s="863"/>
      <c r="U58" s="863"/>
      <c r="V58" s="863"/>
      <c r="W58" s="863"/>
      <c r="X58" s="863"/>
      <c r="Y58" s="863"/>
      <c r="Z58" s="863"/>
      <c r="AA58" s="863"/>
      <c r="AB58" s="863"/>
      <c r="AC58" s="863"/>
      <c r="AD58" s="863"/>
      <c r="AE58" s="864"/>
      <c r="AF58" s="813"/>
      <c r="AG58" s="814"/>
      <c r="AH58" s="814"/>
      <c r="AI58" s="814"/>
      <c r="AJ58" s="815"/>
      <c r="AK58" s="866"/>
      <c r="AL58" s="863"/>
      <c r="AM58" s="863"/>
      <c r="AN58" s="863"/>
      <c r="AO58" s="863"/>
      <c r="AP58" s="863"/>
      <c r="AQ58" s="863"/>
      <c r="AR58" s="863"/>
      <c r="AS58" s="863"/>
      <c r="AT58" s="863"/>
      <c r="AU58" s="863"/>
      <c r="AV58" s="863"/>
      <c r="AW58" s="863"/>
      <c r="AX58" s="863"/>
      <c r="AY58" s="863"/>
      <c r="AZ58" s="865"/>
      <c r="BA58" s="865"/>
      <c r="BB58" s="865"/>
      <c r="BC58" s="865"/>
      <c r="BD58" s="865"/>
      <c r="BE58" s="859"/>
      <c r="BF58" s="859"/>
      <c r="BG58" s="859"/>
      <c r="BH58" s="859"/>
      <c r="BI58" s="860"/>
      <c r="BJ58" s="233"/>
      <c r="BK58" s="233"/>
      <c r="BL58" s="233"/>
      <c r="BM58" s="233"/>
      <c r="BN58" s="233"/>
      <c r="BO58" s="242"/>
      <c r="BP58" s="242"/>
      <c r="BQ58" s="239">
        <v>52</v>
      </c>
      <c r="BR58" s="240"/>
      <c r="BS58" s="800"/>
      <c r="BT58" s="801"/>
      <c r="BU58" s="801"/>
      <c r="BV58" s="801"/>
      <c r="BW58" s="801"/>
      <c r="BX58" s="801"/>
      <c r="BY58" s="801"/>
      <c r="BZ58" s="801"/>
      <c r="CA58" s="801"/>
      <c r="CB58" s="801"/>
      <c r="CC58" s="801"/>
      <c r="CD58" s="801"/>
      <c r="CE58" s="801"/>
      <c r="CF58" s="801"/>
      <c r="CG58" s="80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0"/>
      <c r="DW58" s="801"/>
      <c r="DX58" s="801"/>
      <c r="DY58" s="801"/>
      <c r="DZ58" s="806"/>
      <c r="EA58" s="231"/>
    </row>
    <row r="59" spans="1:131" ht="26.25" customHeight="1" x14ac:dyDescent="0.2">
      <c r="A59" s="239">
        <v>32</v>
      </c>
      <c r="B59" s="807"/>
      <c r="C59" s="808"/>
      <c r="D59" s="808"/>
      <c r="E59" s="808"/>
      <c r="F59" s="808"/>
      <c r="G59" s="808"/>
      <c r="H59" s="808"/>
      <c r="I59" s="808"/>
      <c r="J59" s="808"/>
      <c r="K59" s="808"/>
      <c r="L59" s="808"/>
      <c r="M59" s="808"/>
      <c r="N59" s="808"/>
      <c r="O59" s="808"/>
      <c r="P59" s="809"/>
      <c r="Q59" s="862"/>
      <c r="R59" s="863"/>
      <c r="S59" s="863"/>
      <c r="T59" s="863"/>
      <c r="U59" s="863"/>
      <c r="V59" s="863"/>
      <c r="W59" s="863"/>
      <c r="X59" s="863"/>
      <c r="Y59" s="863"/>
      <c r="Z59" s="863"/>
      <c r="AA59" s="863"/>
      <c r="AB59" s="863"/>
      <c r="AC59" s="863"/>
      <c r="AD59" s="863"/>
      <c r="AE59" s="864"/>
      <c r="AF59" s="813"/>
      <c r="AG59" s="814"/>
      <c r="AH59" s="814"/>
      <c r="AI59" s="814"/>
      <c r="AJ59" s="815"/>
      <c r="AK59" s="866"/>
      <c r="AL59" s="863"/>
      <c r="AM59" s="863"/>
      <c r="AN59" s="863"/>
      <c r="AO59" s="863"/>
      <c r="AP59" s="863"/>
      <c r="AQ59" s="863"/>
      <c r="AR59" s="863"/>
      <c r="AS59" s="863"/>
      <c r="AT59" s="863"/>
      <c r="AU59" s="863"/>
      <c r="AV59" s="863"/>
      <c r="AW59" s="863"/>
      <c r="AX59" s="863"/>
      <c r="AY59" s="863"/>
      <c r="AZ59" s="865"/>
      <c r="BA59" s="865"/>
      <c r="BB59" s="865"/>
      <c r="BC59" s="865"/>
      <c r="BD59" s="865"/>
      <c r="BE59" s="859"/>
      <c r="BF59" s="859"/>
      <c r="BG59" s="859"/>
      <c r="BH59" s="859"/>
      <c r="BI59" s="860"/>
      <c r="BJ59" s="233"/>
      <c r="BK59" s="233"/>
      <c r="BL59" s="233"/>
      <c r="BM59" s="233"/>
      <c r="BN59" s="233"/>
      <c r="BO59" s="242"/>
      <c r="BP59" s="242"/>
      <c r="BQ59" s="239">
        <v>53</v>
      </c>
      <c r="BR59" s="240"/>
      <c r="BS59" s="800"/>
      <c r="BT59" s="801"/>
      <c r="BU59" s="801"/>
      <c r="BV59" s="801"/>
      <c r="BW59" s="801"/>
      <c r="BX59" s="801"/>
      <c r="BY59" s="801"/>
      <c r="BZ59" s="801"/>
      <c r="CA59" s="801"/>
      <c r="CB59" s="801"/>
      <c r="CC59" s="801"/>
      <c r="CD59" s="801"/>
      <c r="CE59" s="801"/>
      <c r="CF59" s="801"/>
      <c r="CG59" s="80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0"/>
      <c r="DW59" s="801"/>
      <c r="DX59" s="801"/>
      <c r="DY59" s="801"/>
      <c r="DZ59" s="806"/>
      <c r="EA59" s="231"/>
    </row>
    <row r="60" spans="1:131" ht="26.25" customHeight="1" x14ac:dyDescent="0.2">
      <c r="A60" s="239">
        <v>33</v>
      </c>
      <c r="B60" s="807"/>
      <c r="C60" s="808"/>
      <c r="D60" s="808"/>
      <c r="E60" s="808"/>
      <c r="F60" s="808"/>
      <c r="G60" s="808"/>
      <c r="H60" s="808"/>
      <c r="I60" s="808"/>
      <c r="J60" s="808"/>
      <c r="K60" s="808"/>
      <c r="L60" s="808"/>
      <c r="M60" s="808"/>
      <c r="N60" s="808"/>
      <c r="O60" s="808"/>
      <c r="P60" s="809"/>
      <c r="Q60" s="862"/>
      <c r="R60" s="863"/>
      <c r="S60" s="863"/>
      <c r="T60" s="863"/>
      <c r="U60" s="863"/>
      <c r="V60" s="863"/>
      <c r="W60" s="863"/>
      <c r="X60" s="863"/>
      <c r="Y60" s="863"/>
      <c r="Z60" s="863"/>
      <c r="AA60" s="863"/>
      <c r="AB60" s="863"/>
      <c r="AC60" s="863"/>
      <c r="AD60" s="863"/>
      <c r="AE60" s="864"/>
      <c r="AF60" s="813"/>
      <c r="AG60" s="814"/>
      <c r="AH60" s="814"/>
      <c r="AI60" s="814"/>
      <c r="AJ60" s="815"/>
      <c r="AK60" s="866"/>
      <c r="AL60" s="863"/>
      <c r="AM60" s="863"/>
      <c r="AN60" s="863"/>
      <c r="AO60" s="863"/>
      <c r="AP60" s="863"/>
      <c r="AQ60" s="863"/>
      <c r="AR60" s="863"/>
      <c r="AS60" s="863"/>
      <c r="AT60" s="863"/>
      <c r="AU60" s="863"/>
      <c r="AV60" s="863"/>
      <c r="AW60" s="863"/>
      <c r="AX60" s="863"/>
      <c r="AY60" s="863"/>
      <c r="AZ60" s="865"/>
      <c r="BA60" s="865"/>
      <c r="BB60" s="865"/>
      <c r="BC60" s="865"/>
      <c r="BD60" s="865"/>
      <c r="BE60" s="859"/>
      <c r="BF60" s="859"/>
      <c r="BG60" s="859"/>
      <c r="BH60" s="859"/>
      <c r="BI60" s="860"/>
      <c r="BJ60" s="233"/>
      <c r="BK60" s="233"/>
      <c r="BL60" s="233"/>
      <c r="BM60" s="233"/>
      <c r="BN60" s="233"/>
      <c r="BO60" s="242"/>
      <c r="BP60" s="242"/>
      <c r="BQ60" s="239">
        <v>54</v>
      </c>
      <c r="BR60" s="240"/>
      <c r="BS60" s="800"/>
      <c r="BT60" s="801"/>
      <c r="BU60" s="801"/>
      <c r="BV60" s="801"/>
      <c r="BW60" s="801"/>
      <c r="BX60" s="801"/>
      <c r="BY60" s="801"/>
      <c r="BZ60" s="801"/>
      <c r="CA60" s="801"/>
      <c r="CB60" s="801"/>
      <c r="CC60" s="801"/>
      <c r="CD60" s="801"/>
      <c r="CE60" s="801"/>
      <c r="CF60" s="801"/>
      <c r="CG60" s="80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0"/>
      <c r="DW60" s="801"/>
      <c r="DX60" s="801"/>
      <c r="DY60" s="801"/>
      <c r="DZ60" s="806"/>
      <c r="EA60" s="231"/>
    </row>
    <row r="61" spans="1:131" ht="26.25" customHeight="1" thickBot="1" x14ac:dyDescent="0.25">
      <c r="A61" s="239">
        <v>34</v>
      </c>
      <c r="B61" s="807"/>
      <c r="C61" s="808"/>
      <c r="D61" s="808"/>
      <c r="E61" s="808"/>
      <c r="F61" s="808"/>
      <c r="G61" s="808"/>
      <c r="H61" s="808"/>
      <c r="I61" s="808"/>
      <c r="J61" s="808"/>
      <c r="K61" s="808"/>
      <c r="L61" s="808"/>
      <c r="M61" s="808"/>
      <c r="N61" s="808"/>
      <c r="O61" s="808"/>
      <c r="P61" s="809"/>
      <c r="Q61" s="862"/>
      <c r="R61" s="863"/>
      <c r="S61" s="863"/>
      <c r="T61" s="863"/>
      <c r="U61" s="863"/>
      <c r="V61" s="863"/>
      <c r="W61" s="863"/>
      <c r="X61" s="863"/>
      <c r="Y61" s="863"/>
      <c r="Z61" s="863"/>
      <c r="AA61" s="863"/>
      <c r="AB61" s="863"/>
      <c r="AC61" s="863"/>
      <c r="AD61" s="863"/>
      <c r="AE61" s="864"/>
      <c r="AF61" s="813"/>
      <c r="AG61" s="814"/>
      <c r="AH61" s="814"/>
      <c r="AI61" s="814"/>
      <c r="AJ61" s="815"/>
      <c r="AK61" s="866"/>
      <c r="AL61" s="863"/>
      <c r="AM61" s="863"/>
      <c r="AN61" s="863"/>
      <c r="AO61" s="863"/>
      <c r="AP61" s="863"/>
      <c r="AQ61" s="863"/>
      <c r="AR61" s="863"/>
      <c r="AS61" s="863"/>
      <c r="AT61" s="863"/>
      <c r="AU61" s="863"/>
      <c r="AV61" s="863"/>
      <c r="AW61" s="863"/>
      <c r="AX61" s="863"/>
      <c r="AY61" s="863"/>
      <c r="AZ61" s="865"/>
      <c r="BA61" s="865"/>
      <c r="BB61" s="865"/>
      <c r="BC61" s="865"/>
      <c r="BD61" s="865"/>
      <c r="BE61" s="859"/>
      <c r="BF61" s="859"/>
      <c r="BG61" s="859"/>
      <c r="BH61" s="859"/>
      <c r="BI61" s="860"/>
      <c r="BJ61" s="233"/>
      <c r="BK61" s="233"/>
      <c r="BL61" s="233"/>
      <c r="BM61" s="233"/>
      <c r="BN61" s="233"/>
      <c r="BO61" s="242"/>
      <c r="BP61" s="242"/>
      <c r="BQ61" s="239">
        <v>55</v>
      </c>
      <c r="BR61" s="240"/>
      <c r="BS61" s="800"/>
      <c r="BT61" s="801"/>
      <c r="BU61" s="801"/>
      <c r="BV61" s="801"/>
      <c r="BW61" s="801"/>
      <c r="BX61" s="801"/>
      <c r="BY61" s="801"/>
      <c r="BZ61" s="801"/>
      <c r="CA61" s="801"/>
      <c r="CB61" s="801"/>
      <c r="CC61" s="801"/>
      <c r="CD61" s="801"/>
      <c r="CE61" s="801"/>
      <c r="CF61" s="801"/>
      <c r="CG61" s="80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0"/>
      <c r="DW61" s="801"/>
      <c r="DX61" s="801"/>
      <c r="DY61" s="801"/>
      <c r="DZ61" s="806"/>
      <c r="EA61" s="231"/>
    </row>
    <row r="62" spans="1:131" ht="26.25" customHeight="1" x14ac:dyDescent="0.2">
      <c r="A62" s="239">
        <v>35</v>
      </c>
      <c r="B62" s="807"/>
      <c r="C62" s="808"/>
      <c r="D62" s="808"/>
      <c r="E62" s="808"/>
      <c r="F62" s="808"/>
      <c r="G62" s="808"/>
      <c r="H62" s="808"/>
      <c r="I62" s="808"/>
      <c r="J62" s="808"/>
      <c r="K62" s="808"/>
      <c r="L62" s="808"/>
      <c r="M62" s="808"/>
      <c r="N62" s="808"/>
      <c r="O62" s="808"/>
      <c r="P62" s="809"/>
      <c r="Q62" s="862"/>
      <c r="R62" s="863"/>
      <c r="S62" s="863"/>
      <c r="T62" s="863"/>
      <c r="U62" s="863"/>
      <c r="V62" s="863"/>
      <c r="W62" s="863"/>
      <c r="X62" s="863"/>
      <c r="Y62" s="863"/>
      <c r="Z62" s="863"/>
      <c r="AA62" s="863"/>
      <c r="AB62" s="863"/>
      <c r="AC62" s="863"/>
      <c r="AD62" s="863"/>
      <c r="AE62" s="864"/>
      <c r="AF62" s="813"/>
      <c r="AG62" s="814"/>
      <c r="AH62" s="814"/>
      <c r="AI62" s="814"/>
      <c r="AJ62" s="815"/>
      <c r="AK62" s="866"/>
      <c r="AL62" s="863"/>
      <c r="AM62" s="863"/>
      <c r="AN62" s="863"/>
      <c r="AO62" s="863"/>
      <c r="AP62" s="863"/>
      <c r="AQ62" s="863"/>
      <c r="AR62" s="863"/>
      <c r="AS62" s="863"/>
      <c r="AT62" s="863"/>
      <c r="AU62" s="863"/>
      <c r="AV62" s="863"/>
      <c r="AW62" s="863"/>
      <c r="AX62" s="863"/>
      <c r="AY62" s="863"/>
      <c r="AZ62" s="865"/>
      <c r="BA62" s="865"/>
      <c r="BB62" s="865"/>
      <c r="BC62" s="865"/>
      <c r="BD62" s="865"/>
      <c r="BE62" s="859"/>
      <c r="BF62" s="859"/>
      <c r="BG62" s="859"/>
      <c r="BH62" s="859"/>
      <c r="BI62" s="860"/>
      <c r="BJ62" s="874" t="s">
        <v>415</v>
      </c>
      <c r="BK62" s="833"/>
      <c r="BL62" s="833"/>
      <c r="BM62" s="833"/>
      <c r="BN62" s="834"/>
      <c r="BO62" s="242"/>
      <c r="BP62" s="242"/>
      <c r="BQ62" s="239">
        <v>56</v>
      </c>
      <c r="BR62" s="240"/>
      <c r="BS62" s="800"/>
      <c r="BT62" s="801"/>
      <c r="BU62" s="801"/>
      <c r="BV62" s="801"/>
      <c r="BW62" s="801"/>
      <c r="BX62" s="801"/>
      <c r="BY62" s="801"/>
      <c r="BZ62" s="801"/>
      <c r="CA62" s="801"/>
      <c r="CB62" s="801"/>
      <c r="CC62" s="801"/>
      <c r="CD62" s="801"/>
      <c r="CE62" s="801"/>
      <c r="CF62" s="801"/>
      <c r="CG62" s="80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0"/>
      <c r="DW62" s="801"/>
      <c r="DX62" s="801"/>
      <c r="DY62" s="801"/>
      <c r="DZ62" s="806"/>
      <c r="EA62" s="231"/>
    </row>
    <row r="63" spans="1:131" ht="26.25" customHeight="1" thickBot="1" x14ac:dyDescent="0.25">
      <c r="A63" s="241" t="s">
        <v>395</v>
      </c>
      <c r="B63" s="816" t="s">
        <v>416</v>
      </c>
      <c r="C63" s="817"/>
      <c r="D63" s="817"/>
      <c r="E63" s="817"/>
      <c r="F63" s="817"/>
      <c r="G63" s="817"/>
      <c r="H63" s="817"/>
      <c r="I63" s="817"/>
      <c r="J63" s="817"/>
      <c r="K63" s="817"/>
      <c r="L63" s="817"/>
      <c r="M63" s="817"/>
      <c r="N63" s="817"/>
      <c r="O63" s="817"/>
      <c r="P63" s="818"/>
      <c r="Q63" s="867"/>
      <c r="R63" s="868"/>
      <c r="S63" s="868"/>
      <c r="T63" s="868"/>
      <c r="U63" s="868"/>
      <c r="V63" s="868"/>
      <c r="W63" s="868"/>
      <c r="X63" s="868"/>
      <c r="Y63" s="868"/>
      <c r="Z63" s="868"/>
      <c r="AA63" s="868"/>
      <c r="AB63" s="868"/>
      <c r="AC63" s="868"/>
      <c r="AD63" s="868"/>
      <c r="AE63" s="869"/>
      <c r="AF63" s="870">
        <v>833</v>
      </c>
      <c r="AG63" s="871"/>
      <c r="AH63" s="871"/>
      <c r="AI63" s="871"/>
      <c r="AJ63" s="872"/>
      <c r="AK63" s="873"/>
      <c r="AL63" s="868"/>
      <c r="AM63" s="868"/>
      <c r="AN63" s="868"/>
      <c r="AO63" s="868"/>
      <c r="AP63" s="871">
        <v>825</v>
      </c>
      <c r="AQ63" s="871"/>
      <c r="AR63" s="871"/>
      <c r="AS63" s="871"/>
      <c r="AT63" s="871"/>
      <c r="AU63" s="871">
        <v>552</v>
      </c>
      <c r="AV63" s="871"/>
      <c r="AW63" s="871"/>
      <c r="AX63" s="871"/>
      <c r="AY63" s="871"/>
      <c r="AZ63" s="875"/>
      <c r="BA63" s="875"/>
      <c r="BB63" s="875"/>
      <c r="BC63" s="875"/>
      <c r="BD63" s="875"/>
      <c r="BE63" s="876"/>
      <c r="BF63" s="876"/>
      <c r="BG63" s="876"/>
      <c r="BH63" s="876"/>
      <c r="BI63" s="877"/>
      <c r="BJ63" s="878" t="s">
        <v>417</v>
      </c>
      <c r="BK63" s="879"/>
      <c r="BL63" s="879"/>
      <c r="BM63" s="879"/>
      <c r="BN63" s="880"/>
      <c r="BO63" s="242"/>
      <c r="BP63" s="242"/>
      <c r="BQ63" s="239">
        <v>57</v>
      </c>
      <c r="BR63" s="240"/>
      <c r="BS63" s="800"/>
      <c r="BT63" s="801"/>
      <c r="BU63" s="801"/>
      <c r="BV63" s="801"/>
      <c r="BW63" s="801"/>
      <c r="BX63" s="801"/>
      <c r="BY63" s="801"/>
      <c r="BZ63" s="801"/>
      <c r="CA63" s="801"/>
      <c r="CB63" s="801"/>
      <c r="CC63" s="801"/>
      <c r="CD63" s="801"/>
      <c r="CE63" s="801"/>
      <c r="CF63" s="801"/>
      <c r="CG63" s="80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0"/>
      <c r="DW63" s="801"/>
      <c r="DX63" s="801"/>
      <c r="DY63" s="801"/>
      <c r="DZ63" s="806"/>
      <c r="EA63" s="231"/>
    </row>
    <row r="64" spans="1:131" ht="26.25" customHeight="1" x14ac:dyDescent="0.2">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39">
        <v>58</v>
      </c>
      <c r="BR64" s="240"/>
      <c r="BS64" s="800"/>
      <c r="BT64" s="801"/>
      <c r="BU64" s="801"/>
      <c r="BV64" s="801"/>
      <c r="BW64" s="801"/>
      <c r="BX64" s="801"/>
      <c r="BY64" s="801"/>
      <c r="BZ64" s="801"/>
      <c r="CA64" s="801"/>
      <c r="CB64" s="801"/>
      <c r="CC64" s="801"/>
      <c r="CD64" s="801"/>
      <c r="CE64" s="801"/>
      <c r="CF64" s="801"/>
      <c r="CG64" s="80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0"/>
      <c r="DW64" s="801"/>
      <c r="DX64" s="801"/>
      <c r="DY64" s="801"/>
      <c r="DZ64" s="806"/>
      <c r="EA64" s="231"/>
    </row>
    <row r="65" spans="1:131" ht="26.25" customHeight="1" thickBot="1" x14ac:dyDescent="0.25">
      <c r="A65" s="233" t="s">
        <v>418</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42"/>
      <c r="BF65" s="242"/>
      <c r="BG65" s="242"/>
      <c r="BH65" s="242"/>
      <c r="BI65" s="242"/>
      <c r="BJ65" s="242"/>
      <c r="BK65" s="242"/>
      <c r="BL65" s="242"/>
      <c r="BM65" s="242"/>
      <c r="BN65" s="242"/>
      <c r="BO65" s="242"/>
      <c r="BP65" s="242"/>
      <c r="BQ65" s="239">
        <v>59</v>
      </c>
      <c r="BR65" s="240"/>
      <c r="BS65" s="800"/>
      <c r="BT65" s="801"/>
      <c r="BU65" s="801"/>
      <c r="BV65" s="801"/>
      <c r="BW65" s="801"/>
      <c r="BX65" s="801"/>
      <c r="BY65" s="801"/>
      <c r="BZ65" s="801"/>
      <c r="CA65" s="801"/>
      <c r="CB65" s="801"/>
      <c r="CC65" s="801"/>
      <c r="CD65" s="801"/>
      <c r="CE65" s="801"/>
      <c r="CF65" s="801"/>
      <c r="CG65" s="80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0"/>
      <c r="DW65" s="801"/>
      <c r="DX65" s="801"/>
      <c r="DY65" s="801"/>
      <c r="DZ65" s="806"/>
      <c r="EA65" s="231"/>
    </row>
    <row r="66" spans="1:131" ht="26.25" customHeight="1" x14ac:dyDescent="0.2">
      <c r="A66" s="754" t="s">
        <v>419</v>
      </c>
      <c r="B66" s="755"/>
      <c r="C66" s="755"/>
      <c r="D66" s="755"/>
      <c r="E66" s="755"/>
      <c r="F66" s="755"/>
      <c r="G66" s="755"/>
      <c r="H66" s="755"/>
      <c r="I66" s="755"/>
      <c r="J66" s="755"/>
      <c r="K66" s="755"/>
      <c r="L66" s="755"/>
      <c r="M66" s="755"/>
      <c r="N66" s="755"/>
      <c r="O66" s="755"/>
      <c r="P66" s="756"/>
      <c r="Q66" s="760" t="s">
        <v>420</v>
      </c>
      <c r="R66" s="761"/>
      <c r="S66" s="761"/>
      <c r="T66" s="761"/>
      <c r="U66" s="762"/>
      <c r="V66" s="760" t="s">
        <v>421</v>
      </c>
      <c r="W66" s="761"/>
      <c r="X66" s="761"/>
      <c r="Y66" s="761"/>
      <c r="Z66" s="762"/>
      <c r="AA66" s="760" t="s">
        <v>422</v>
      </c>
      <c r="AB66" s="761"/>
      <c r="AC66" s="761"/>
      <c r="AD66" s="761"/>
      <c r="AE66" s="762"/>
      <c r="AF66" s="881" t="s">
        <v>423</v>
      </c>
      <c r="AG66" s="842"/>
      <c r="AH66" s="842"/>
      <c r="AI66" s="842"/>
      <c r="AJ66" s="882"/>
      <c r="AK66" s="760" t="s">
        <v>404</v>
      </c>
      <c r="AL66" s="755"/>
      <c r="AM66" s="755"/>
      <c r="AN66" s="755"/>
      <c r="AO66" s="756"/>
      <c r="AP66" s="760" t="s">
        <v>424</v>
      </c>
      <c r="AQ66" s="761"/>
      <c r="AR66" s="761"/>
      <c r="AS66" s="761"/>
      <c r="AT66" s="762"/>
      <c r="AU66" s="760" t="s">
        <v>425</v>
      </c>
      <c r="AV66" s="761"/>
      <c r="AW66" s="761"/>
      <c r="AX66" s="761"/>
      <c r="AY66" s="762"/>
      <c r="AZ66" s="760" t="s">
        <v>383</v>
      </c>
      <c r="BA66" s="761"/>
      <c r="BB66" s="761"/>
      <c r="BC66" s="761"/>
      <c r="BD66" s="767"/>
      <c r="BE66" s="242"/>
      <c r="BF66" s="242"/>
      <c r="BG66" s="242"/>
      <c r="BH66" s="242"/>
      <c r="BI66" s="242"/>
      <c r="BJ66" s="242"/>
      <c r="BK66" s="242"/>
      <c r="BL66" s="242"/>
      <c r="BM66" s="242"/>
      <c r="BN66" s="242"/>
      <c r="BO66" s="242"/>
      <c r="BP66" s="242"/>
      <c r="BQ66" s="239">
        <v>60</v>
      </c>
      <c r="BR66" s="244"/>
      <c r="BS66" s="886"/>
      <c r="BT66" s="887"/>
      <c r="BU66" s="887"/>
      <c r="BV66" s="887"/>
      <c r="BW66" s="887"/>
      <c r="BX66" s="887"/>
      <c r="BY66" s="887"/>
      <c r="BZ66" s="887"/>
      <c r="CA66" s="887"/>
      <c r="CB66" s="887"/>
      <c r="CC66" s="887"/>
      <c r="CD66" s="887"/>
      <c r="CE66" s="887"/>
      <c r="CF66" s="887"/>
      <c r="CG66" s="892"/>
      <c r="CH66" s="889"/>
      <c r="CI66" s="890"/>
      <c r="CJ66" s="890"/>
      <c r="CK66" s="890"/>
      <c r="CL66" s="891"/>
      <c r="CM66" s="889"/>
      <c r="CN66" s="890"/>
      <c r="CO66" s="890"/>
      <c r="CP66" s="890"/>
      <c r="CQ66" s="891"/>
      <c r="CR66" s="889"/>
      <c r="CS66" s="890"/>
      <c r="CT66" s="890"/>
      <c r="CU66" s="890"/>
      <c r="CV66" s="891"/>
      <c r="CW66" s="889"/>
      <c r="CX66" s="890"/>
      <c r="CY66" s="890"/>
      <c r="CZ66" s="890"/>
      <c r="DA66" s="891"/>
      <c r="DB66" s="889"/>
      <c r="DC66" s="890"/>
      <c r="DD66" s="890"/>
      <c r="DE66" s="890"/>
      <c r="DF66" s="891"/>
      <c r="DG66" s="889"/>
      <c r="DH66" s="890"/>
      <c r="DI66" s="890"/>
      <c r="DJ66" s="890"/>
      <c r="DK66" s="891"/>
      <c r="DL66" s="889"/>
      <c r="DM66" s="890"/>
      <c r="DN66" s="890"/>
      <c r="DO66" s="890"/>
      <c r="DP66" s="891"/>
      <c r="DQ66" s="889"/>
      <c r="DR66" s="890"/>
      <c r="DS66" s="890"/>
      <c r="DT66" s="890"/>
      <c r="DU66" s="891"/>
      <c r="DV66" s="886"/>
      <c r="DW66" s="887"/>
      <c r="DX66" s="887"/>
      <c r="DY66" s="887"/>
      <c r="DZ66" s="888"/>
      <c r="EA66" s="231"/>
    </row>
    <row r="67" spans="1:131" ht="26.25" customHeight="1" thickBot="1" x14ac:dyDescent="0.25">
      <c r="A67" s="757"/>
      <c r="B67" s="758"/>
      <c r="C67" s="758"/>
      <c r="D67" s="758"/>
      <c r="E67" s="758"/>
      <c r="F67" s="758"/>
      <c r="G67" s="758"/>
      <c r="H67" s="758"/>
      <c r="I67" s="758"/>
      <c r="J67" s="758"/>
      <c r="K67" s="758"/>
      <c r="L67" s="758"/>
      <c r="M67" s="758"/>
      <c r="N67" s="758"/>
      <c r="O67" s="758"/>
      <c r="P67" s="759"/>
      <c r="Q67" s="763"/>
      <c r="R67" s="764"/>
      <c r="S67" s="764"/>
      <c r="T67" s="764"/>
      <c r="U67" s="765"/>
      <c r="V67" s="763"/>
      <c r="W67" s="764"/>
      <c r="X67" s="764"/>
      <c r="Y67" s="764"/>
      <c r="Z67" s="765"/>
      <c r="AA67" s="763"/>
      <c r="AB67" s="764"/>
      <c r="AC67" s="764"/>
      <c r="AD67" s="764"/>
      <c r="AE67" s="765"/>
      <c r="AF67" s="883"/>
      <c r="AG67" s="845"/>
      <c r="AH67" s="845"/>
      <c r="AI67" s="845"/>
      <c r="AJ67" s="884"/>
      <c r="AK67" s="885"/>
      <c r="AL67" s="758"/>
      <c r="AM67" s="758"/>
      <c r="AN67" s="758"/>
      <c r="AO67" s="759"/>
      <c r="AP67" s="763"/>
      <c r="AQ67" s="764"/>
      <c r="AR67" s="764"/>
      <c r="AS67" s="764"/>
      <c r="AT67" s="765"/>
      <c r="AU67" s="763"/>
      <c r="AV67" s="764"/>
      <c r="AW67" s="764"/>
      <c r="AX67" s="764"/>
      <c r="AY67" s="765"/>
      <c r="AZ67" s="763"/>
      <c r="BA67" s="764"/>
      <c r="BB67" s="764"/>
      <c r="BC67" s="764"/>
      <c r="BD67" s="769"/>
      <c r="BE67" s="242"/>
      <c r="BF67" s="242"/>
      <c r="BG67" s="242"/>
      <c r="BH67" s="242"/>
      <c r="BI67" s="242"/>
      <c r="BJ67" s="242"/>
      <c r="BK67" s="242"/>
      <c r="BL67" s="242"/>
      <c r="BM67" s="242"/>
      <c r="BN67" s="242"/>
      <c r="BO67" s="242"/>
      <c r="BP67" s="242"/>
      <c r="BQ67" s="239">
        <v>61</v>
      </c>
      <c r="BR67" s="244"/>
      <c r="BS67" s="886"/>
      <c r="BT67" s="887"/>
      <c r="BU67" s="887"/>
      <c r="BV67" s="887"/>
      <c r="BW67" s="887"/>
      <c r="BX67" s="887"/>
      <c r="BY67" s="887"/>
      <c r="BZ67" s="887"/>
      <c r="CA67" s="887"/>
      <c r="CB67" s="887"/>
      <c r="CC67" s="887"/>
      <c r="CD67" s="887"/>
      <c r="CE67" s="887"/>
      <c r="CF67" s="887"/>
      <c r="CG67" s="892"/>
      <c r="CH67" s="889"/>
      <c r="CI67" s="890"/>
      <c r="CJ67" s="890"/>
      <c r="CK67" s="890"/>
      <c r="CL67" s="891"/>
      <c r="CM67" s="889"/>
      <c r="CN67" s="890"/>
      <c r="CO67" s="890"/>
      <c r="CP67" s="890"/>
      <c r="CQ67" s="891"/>
      <c r="CR67" s="889"/>
      <c r="CS67" s="890"/>
      <c r="CT67" s="890"/>
      <c r="CU67" s="890"/>
      <c r="CV67" s="891"/>
      <c r="CW67" s="889"/>
      <c r="CX67" s="890"/>
      <c r="CY67" s="890"/>
      <c r="CZ67" s="890"/>
      <c r="DA67" s="891"/>
      <c r="DB67" s="889"/>
      <c r="DC67" s="890"/>
      <c r="DD67" s="890"/>
      <c r="DE67" s="890"/>
      <c r="DF67" s="891"/>
      <c r="DG67" s="889"/>
      <c r="DH67" s="890"/>
      <c r="DI67" s="890"/>
      <c r="DJ67" s="890"/>
      <c r="DK67" s="891"/>
      <c r="DL67" s="889"/>
      <c r="DM67" s="890"/>
      <c r="DN67" s="890"/>
      <c r="DO67" s="890"/>
      <c r="DP67" s="891"/>
      <c r="DQ67" s="889"/>
      <c r="DR67" s="890"/>
      <c r="DS67" s="890"/>
      <c r="DT67" s="890"/>
      <c r="DU67" s="891"/>
      <c r="DV67" s="886"/>
      <c r="DW67" s="887"/>
      <c r="DX67" s="887"/>
      <c r="DY67" s="887"/>
      <c r="DZ67" s="888"/>
      <c r="EA67" s="231"/>
    </row>
    <row r="68" spans="1:131" ht="26.25" customHeight="1" thickTop="1" x14ac:dyDescent="0.2">
      <c r="A68" s="237">
        <v>1</v>
      </c>
      <c r="B68" s="896" t="s">
        <v>592</v>
      </c>
      <c r="C68" s="897"/>
      <c r="D68" s="897"/>
      <c r="E68" s="897"/>
      <c r="F68" s="897"/>
      <c r="G68" s="897"/>
      <c r="H68" s="897"/>
      <c r="I68" s="897"/>
      <c r="J68" s="897"/>
      <c r="K68" s="897"/>
      <c r="L68" s="897"/>
      <c r="M68" s="897"/>
      <c r="N68" s="897"/>
      <c r="O68" s="897"/>
      <c r="P68" s="898"/>
      <c r="Q68" s="899">
        <v>3262</v>
      </c>
      <c r="R68" s="893"/>
      <c r="S68" s="893"/>
      <c r="T68" s="893"/>
      <c r="U68" s="893"/>
      <c r="V68" s="893">
        <v>3136</v>
      </c>
      <c r="W68" s="893"/>
      <c r="X68" s="893"/>
      <c r="Y68" s="893"/>
      <c r="Z68" s="893"/>
      <c r="AA68" s="893">
        <v>126</v>
      </c>
      <c r="AB68" s="893"/>
      <c r="AC68" s="893"/>
      <c r="AD68" s="893"/>
      <c r="AE68" s="893"/>
      <c r="AF68" s="893">
        <v>119</v>
      </c>
      <c r="AG68" s="893"/>
      <c r="AH68" s="893"/>
      <c r="AI68" s="893"/>
      <c r="AJ68" s="893"/>
      <c r="AK68" s="893">
        <v>169</v>
      </c>
      <c r="AL68" s="893"/>
      <c r="AM68" s="893"/>
      <c r="AN68" s="893"/>
      <c r="AO68" s="893"/>
      <c r="AP68" s="893">
        <v>2836</v>
      </c>
      <c r="AQ68" s="893"/>
      <c r="AR68" s="893"/>
      <c r="AS68" s="893"/>
      <c r="AT68" s="893"/>
      <c r="AU68" s="893">
        <v>106</v>
      </c>
      <c r="AV68" s="893"/>
      <c r="AW68" s="893"/>
      <c r="AX68" s="893"/>
      <c r="AY68" s="893"/>
      <c r="AZ68" s="894" t="s">
        <v>600</v>
      </c>
      <c r="BA68" s="894"/>
      <c r="BB68" s="894"/>
      <c r="BC68" s="894"/>
      <c r="BD68" s="895"/>
      <c r="BE68" s="242"/>
      <c r="BF68" s="242"/>
      <c r="BG68" s="242"/>
      <c r="BH68" s="242"/>
      <c r="BI68" s="242"/>
      <c r="BJ68" s="242"/>
      <c r="BK68" s="242"/>
      <c r="BL68" s="242"/>
      <c r="BM68" s="242"/>
      <c r="BN68" s="242"/>
      <c r="BO68" s="242"/>
      <c r="BP68" s="242"/>
      <c r="BQ68" s="239">
        <v>62</v>
      </c>
      <c r="BR68" s="244"/>
      <c r="BS68" s="886"/>
      <c r="BT68" s="887"/>
      <c r="BU68" s="887"/>
      <c r="BV68" s="887"/>
      <c r="BW68" s="887"/>
      <c r="BX68" s="887"/>
      <c r="BY68" s="887"/>
      <c r="BZ68" s="887"/>
      <c r="CA68" s="887"/>
      <c r="CB68" s="887"/>
      <c r="CC68" s="887"/>
      <c r="CD68" s="887"/>
      <c r="CE68" s="887"/>
      <c r="CF68" s="887"/>
      <c r="CG68" s="892"/>
      <c r="CH68" s="889"/>
      <c r="CI68" s="890"/>
      <c r="CJ68" s="890"/>
      <c r="CK68" s="890"/>
      <c r="CL68" s="891"/>
      <c r="CM68" s="889"/>
      <c r="CN68" s="890"/>
      <c r="CO68" s="890"/>
      <c r="CP68" s="890"/>
      <c r="CQ68" s="891"/>
      <c r="CR68" s="889"/>
      <c r="CS68" s="890"/>
      <c r="CT68" s="890"/>
      <c r="CU68" s="890"/>
      <c r="CV68" s="891"/>
      <c r="CW68" s="889"/>
      <c r="CX68" s="890"/>
      <c r="CY68" s="890"/>
      <c r="CZ68" s="890"/>
      <c r="DA68" s="891"/>
      <c r="DB68" s="889"/>
      <c r="DC68" s="890"/>
      <c r="DD68" s="890"/>
      <c r="DE68" s="890"/>
      <c r="DF68" s="891"/>
      <c r="DG68" s="889"/>
      <c r="DH68" s="890"/>
      <c r="DI68" s="890"/>
      <c r="DJ68" s="890"/>
      <c r="DK68" s="891"/>
      <c r="DL68" s="889"/>
      <c r="DM68" s="890"/>
      <c r="DN68" s="890"/>
      <c r="DO68" s="890"/>
      <c r="DP68" s="891"/>
      <c r="DQ68" s="889"/>
      <c r="DR68" s="890"/>
      <c r="DS68" s="890"/>
      <c r="DT68" s="890"/>
      <c r="DU68" s="891"/>
      <c r="DV68" s="886"/>
      <c r="DW68" s="887"/>
      <c r="DX68" s="887"/>
      <c r="DY68" s="887"/>
      <c r="DZ68" s="888"/>
      <c r="EA68" s="231"/>
    </row>
    <row r="69" spans="1:131" ht="26.25" customHeight="1" x14ac:dyDescent="0.2">
      <c r="A69" s="239">
        <v>2</v>
      </c>
      <c r="B69" s="900" t="s">
        <v>593</v>
      </c>
      <c r="C69" s="901"/>
      <c r="D69" s="901"/>
      <c r="E69" s="901"/>
      <c r="F69" s="901"/>
      <c r="G69" s="901"/>
      <c r="H69" s="901"/>
      <c r="I69" s="901"/>
      <c r="J69" s="901"/>
      <c r="K69" s="901"/>
      <c r="L69" s="901"/>
      <c r="M69" s="901"/>
      <c r="N69" s="901"/>
      <c r="O69" s="901"/>
      <c r="P69" s="902"/>
      <c r="Q69" s="903">
        <v>71</v>
      </c>
      <c r="R69" s="857"/>
      <c r="S69" s="857"/>
      <c r="T69" s="857"/>
      <c r="U69" s="857"/>
      <c r="V69" s="857">
        <v>67</v>
      </c>
      <c r="W69" s="857"/>
      <c r="X69" s="857"/>
      <c r="Y69" s="857"/>
      <c r="Z69" s="857"/>
      <c r="AA69" s="857">
        <v>4</v>
      </c>
      <c r="AB69" s="857"/>
      <c r="AC69" s="857"/>
      <c r="AD69" s="857"/>
      <c r="AE69" s="857"/>
      <c r="AF69" s="857">
        <v>4</v>
      </c>
      <c r="AG69" s="857"/>
      <c r="AH69" s="857"/>
      <c r="AI69" s="857"/>
      <c r="AJ69" s="857"/>
      <c r="AK69" s="857" t="s">
        <v>591</v>
      </c>
      <c r="AL69" s="857"/>
      <c r="AM69" s="857"/>
      <c r="AN69" s="857"/>
      <c r="AO69" s="857"/>
      <c r="AP69" s="857" t="s">
        <v>591</v>
      </c>
      <c r="AQ69" s="857"/>
      <c r="AR69" s="857"/>
      <c r="AS69" s="857"/>
      <c r="AT69" s="857"/>
      <c r="AU69" s="857" t="s">
        <v>591</v>
      </c>
      <c r="AV69" s="857"/>
      <c r="AW69" s="857"/>
      <c r="AX69" s="857"/>
      <c r="AY69" s="857"/>
      <c r="AZ69" s="904"/>
      <c r="BA69" s="904"/>
      <c r="BB69" s="904"/>
      <c r="BC69" s="904"/>
      <c r="BD69" s="905"/>
      <c r="BE69" s="242"/>
      <c r="BF69" s="242"/>
      <c r="BG69" s="242"/>
      <c r="BH69" s="242"/>
      <c r="BI69" s="242"/>
      <c r="BJ69" s="242"/>
      <c r="BK69" s="242"/>
      <c r="BL69" s="242"/>
      <c r="BM69" s="242"/>
      <c r="BN69" s="242"/>
      <c r="BO69" s="242"/>
      <c r="BP69" s="242"/>
      <c r="BQ69" s="239">
        <v>63</v>
      </c>
      <c r="BR69" s="244"/>
      <c r="BS69" s="886"/>
      <c r="BT69" s="887"/>
      <c r="BU69" s="887"/>
      <c r="BV69" s="887"/>
      <c r="BW69" s="887"/>
      <c r="BX69" s="887"/>
      <c r="BY69" s="887"/>
      <c r="BZ69" s="887"/>
      <c r="CA69" s="887"/>
      <c r="CB69" s="887"/>
      <c r="CC69" s="887"/>
      <c r="CD69" s="887"/>
      <c r="CE69" s="887"/>
      <c r="CF69" s="887"/>
      <c r="CG69" s="892"/>
      <c r="CH69" s="889"/>
      <c r="CI69" s="890"/>
      <c r="CJ69" s="890"/>
      <c r="CK69" s="890"/>
      <c r="CL69" s="891"/>
      <c r="CM69" s="889"/>
      <c r="CN69" s="890"/>
      <c r="CO69" s="890"/>
      <c r="CP69" s="890"/>
      <c r="CQ69" s="891"/>
      <c r="CR69" s="889"/>
      <c r="CS69" s="890"/>
      <c r="CT69" s="890"/>
      <c r="CU69" s="890"/>
      <c r="CV69" s="891"/>
      <c r="CW69" s="889"/>
      <c r="CX69" s="890"/>
      <c r="CY69" s="890"/>
      <c r="CZ69" s="890"/>
      <c r="DA69" s="891"/>
      <c r="DB69" s="889"/>
      <c r="DC69" s="890"/>
      <c r="DD69" s="890"/>
      <c r="DE69" s="890"/>
      <c r="DF69" s="891"/>
      <c r="DG69" s="889"/>
      <c r="DH69" s="890"/>
      <c r="DI69" s="890"/>
      <c r="DJ69" s="890"/>
      <c r="DK69" s="891"/>
      <c r="DL69" s="889"/>
      <c r="DM69" s="890"/>
      <c r="DN69" s="890"/>
      <c r="DO69" s="890"/>
      <c r="DP69" s="891"/>
      <c r="DQ69" s="889"/>
      <c r="DR69" s="890"/>
      <c r="DS69" s="890"/>
      <c r="DT69" s="890"/>
      <c r="DU69" s="891"/>
      <c r="DV69" s="886"/>
      <c r="DW69" s="887"/>
      <c r="DX69" s="887"/>
      <c r="DY69" s="887"/>
      <c r="DZ69" s="888"/>
      <c r="EA69" s="231"/>
    </row>
    <row r="70" spans="1:131" ht="26.25" customHeight="1" x14ac:dyDescent="0.2">
      <c r="A70" s="239">
        <v>3</v>
      </c>
      <c r="B70" s="900" t="s">
        <v>594</v>
      </c>
      <c r="C70" s="901"/>
      <c r="D70" s="901"/>
      <c r="E70" s="901"/>
      <c r="F70" s="901"/>
      <c r="G70" s="901"/>
      <c r="H70" s="901"/>
      <c r="I70" s="901"/>
      <c r="J70" s="901"/>
      <c r="K70" s="901"/>
      <c r="L70" s="901"/>
      <c r="M70" s="901"/>
      <c r="N70" s="901"/>
      <c r="O70" s="901"/>
      <c r="P70" s="902"/>
      <c r="Q70" s="903">
        <v>6748</v>
      </c>
      <c r="R70" s="857"/>
      <c r="S70" s="857"/>
      <c r="T70" s="857"/>
      <c r="U70" s="857"/>
      <c r="V70" s="857">
        <v>6364</v>
      </c>
      <c r="W70" s="857"/>
      <c r="X70" s="857"/>
      <c r="Y70" s="857"/>
      <c r="Z70" s="857"/>
      <c r="AA70" s="857">
        <v>384</v>
      </c>
      <c r="AB70" s="857"/>
      <c r="AC70" s="857"/>
      <c r="AD70" s="857"/>
      <c r="AE70" s="857"/>
      <c r="AF70" s="857">
        <v>384</v>
      </c>
      <c r="AG70" s="857"/>
      <c r="AH70" s="857"/>
      <c r="AI70" s="857"/>
      <c r="AJ70" s="857"/>
      <c r="AK70" s="857" t="s">
        <v>591</v>
      </c>
      <c r="AL70" s="857"/>
      <c r="AM70" s="857"/>
      <c r="AN70" s="857"/>
      <c r="AO70" s="857"/>
      <c r="AP70" s="857" t="s">
        <v>591</v>
      </c>
      <c r="AQ70" s="857"/>
      <c r="AR70" s="857"/>
      <c r="AS70" s="857"/>
      <c r="AT70" s="857"/>
      <c r="AU70" s="857" t="s">
        <v>591</v>
      </c>
      <c r="AV70" s="857"/>
      <c r="AW70" s="857"/>
      <c r="AX70" s="857"/>
      <c r="AY70" s="857"/>
      <c r="AZ70" s="904"/>
      <c r="BA70" s="904"/>
      <c r="BB70" s="904"/>
      <c r="BC70" s="904"/>
      <c r="BD70" s="905"/>
      <c r="BE70" s="242"/>
      <c r="BF70" s="242"/>
      <c r="BG70" s="242"/>
      <c r="BH70" s="242"/>
      <c r="BI70" s="242"/>
      <c r="BJ70" s="242"/>
      <c r="BK70" s="242"/>
      <c r="BL70" s="242"/>
      <c r="BM70" s="242"/>
      <c r="BN70" s="242"/>
      <c r="BO70" s="242"/>
      <c r="BP70" s="242"/>
      <c r="BQ70" s="239">
        <v>64</v>
      </c>
      <c r="BR70" s="244"/>
      <c r="BS70" s="886"/>
      <c r="BT70" s="887"/>
      <c r="BU70" s="887"/>
      <c r="BV70" s="887"/>
      <c r="BW70" s="887"/>
      <c r="BX70" s="887"/>
      <c r="BY70" s="887"/>
      <c r="BZ70" s="887"/>
      <c r="CA70" s="887"/>
      <c r="CB70" s="887"/>
      <c r="CC70" s="887"/>
      <c r="CD70" s="887"/>
      <c r="CE70" s="887"/>
      <c r="CF70" s="887"/>
      <c r="CG70" s="892"/>
      <c r="CH70" s="889"/>
      <c r="CI70" s="890"/>
      <c r="CJ70" s="890"/>
      <c r="CK70" s="890"/>
      <c r="CL70" s="891"/>
      <c r="CM70" s="889"/>
      <c r="CN70" s="890"/>
      <c r="CO70" s="890"/>
      <c r="CP70" s="890"/>
      <c r="CQ70" s="891"/>
      <c r="CR70" s="889"/>
      <c r="CS70" s="890"/>
      <c r="CT70" s="890"/>
      <c r="CU70" s="890"/>
      <c r="CV70" s="891"/>
      <c r="CW70" s="889"/>
      <c r="CX70" s="890"/>
      <c r="CY70" s="890"/>
      <c r="CZ70" s="890"/>
      <c r="DA70" s="891"/>
      <c r="DB70" s="889"/>
      <c r="DC70" s="890"/>
      <c r="DD70" s="890"/>
      <c r="DE70" s="890"/>
      <c r="DF70" s="891"/>
      <c r="DG70" s="889"/>
      <c r="DH70" s="890"/>
      <c r="DI70" s="890"/>
      <c r="DJ70" s="890"/>
      <c r="DK70" s="891"/>
      <c r="DL70" s="889"/>
      <c r="DM70" s="890"/>
      <c r="DN70" s="890"/>
      <c r="DO70" s="890"/>
      <c r="DP70" s="891"/>
      <c r="DQ70" s="889"/>
      <c r="DR70" s="890"/>
      <c r="DS70" s="890"/>
      <c r="DT70" s="890"/>
      <c r="DU70" s="891"/>
      <c r="DV70" s="886"/>
      <c r="DW70" s="887"/>
      <c r="DX70" s="887"/>
      <c r="DY70" s="887"/>
      <c r="DZ70" s="888"/>
      <c r="EA70" s="231"/>
    </row>
    <row r="71" spans="1:131" ht="26.25" customHeight="1" x14ac:dyDescent="0.2">
      <c r="A71" s="239">
        <v>4</v>
      </c>
      <c r="B71" s="900" t="s">
        <v>595</v>
      </c>
      <c r="C71" s="901"/>
      <c r="D71" s="901"/>
      <c r="E71" s="901"/>
      <c r="F71" s="901"/>
      <c r="G71" s="901"/>
      <c r="H71" s="901"/>
      <c r="I71" s="901"/>
      <c r="J71" s="901"/>
      <c r="K71" s="901"/>
      <c r="L71" s="901"/>
      <c r="M71" s="901"/>
      <c r="N71" s="901"/>
      <c r="O71" s="901"/>
      <c r="P71" s="902"/>
      <c r="Q71" s="903">
        <v>2979</v>
      </c>
      <c r="R71" s="857"/>
      <c r="S71" s="857"/>
      <c r="T71" s="857"/>
      <c r="U71" s="857"/>
      <c r="V71" s="857">
        <v>2819</v>
      </c>
      <c r="W71" s="857"/>
      <c r="X71" s="857"/>
      <c r="Y71" s="857"/>
      <c r="Z71" s="857"/>
      <c r="AA71" s="857">
        <v>161</v>
      </c>
      <c r="AB71" s="857"/>
      <c r="AC71" s="857"/>
      <c r="AD71" s="857"/>
      <c r="AE71" s="857"/>
      <c r="AF71" s="857">
        <v>146</v>
      </c>
      <c r="AG71" s="857"/>
      <c r="AH71" s="857"/>
      <c r="AI71" s="857"/>
      <c r="AJ71" s="857"/>
      <c r="AK71" s="857">
        <v>20</v>
      </c>
      <c r="AL71" s="857"/>
      <c r="AM71" s="857"/>
      <c r="AN71" s="857"/>
      <c r="AO71" s="857"/>
      <c r="AP71" s="857">
        <v>831</v>
      </c>
      <c r="AQ71" s="857"/>
      <c r="AR71" s="857"/>
      <c r="AS71" s="857"/>
      <c r="AT71" s="857"/>
      <c r="AU71" s="857" t="s">
        <v>591</v>
      </c>
      <c r="AV71" s="857"/>
      <c r="AW71" s="857"/>
      <c r="AX71" s="857"/>
      <c r="AY71" s="857"/>
      <c r="AZ71" s="904" t="s">
        <v>601</v>
      </c>
      <c r="BA71" s="904"/>
      <c r="BB71" s="904"/>
      <c r="BC71" s="904"/>
      <c r="BD71" s="905"/>
      <c r="BE71" s="242"/>
      <c r="BF71" s="242"/>
      <c r="BG71" s="242"/>
      <c r="BH71" s="242"/>
      <c r="BI71" s="242"/>
      <c r="BJ71" s="242"/>
      <c r="BK71" s="242"/>
      <c r="BL71" s="242"/>
      <c r="BM71" s="242"/>
      <c r="BN71" s="242"/>
      <c r="BO71" s="242"/>
      <c r="BP71" s="242"/>
      <c r="BQ71" s="239">
        <v>65</v>
      </c>
      <c r="BR71" s="244"/>
      <c r="BS71" s="886"/>
      <c r="BT71" s="887"/>
      <c r="BU71" s="887"/>
      <c r="BV71" s="887"/>
      <c r="BW71" s="887"/>
      <c r="BX71" s="887"/>
      <c r="BY71" s="887"/>
      <c r="BZ71" s="887"/>
      <c r="CA71" s="887"/>
      <c r="CB71" s="887"/>
      <c r="CC71" s="887"/>
      <c r="CD71" s="887"/>
      <c r="CE71" s="887"/>
      <c r="CF71" s="887"/>
      <c r="CG71" s="892"/>
      <c r="CH71" s="889"/>
      <c r="CI71" s="890"/>
      <c r="CJ71" s="890"/>
      <c r="CK71" s="890"/>
      <c r="CL71" s="891"/>
      <c r="CM71" s="889"/>
      <c r="CN71" s="890"/>
      <c r="CO71" s="890"/>
      <c r="CP71" s="890"/>
      <c r="CQ71" s="891"/>
      <c r="CR71" s="889"/>
      <c r="CS71" s="890"/>
      <c r="CT71" s="890"/>
      <c r="CU71" s="890"/>
      <c r="CV71" s="891"/>
      <c r="CW71" s="889"/>
      <c r="CX71" s="890"/>
      <c r="CY71" s="890"/>
      <c r="CZ71" s="890"/>
      <c r="DA71" s="891"/>
      <c r="DB71" s="889"/>
      <c r="DC71" s="890"/>
      <c r="DD71" s="890"/>
      <c r="DE71" s="890"/>
      <c r="DF71" s="891"/>
      <c r="DG71" s="889"/>
      <c r="DH71" s="890"/>
      <c r="DI71" s="890"/>
      <c r="DJ71" s="890"/>
      <c r="DK71" s="891"/>
      <c r="DL71" s="889"/>
      <c r="DM71" s="890"/>
      <c r="DN71" s="890"/>
      <c r="DO71" s="890"/>
      <c r="DP71" s="891"/>
      <c r="DQ71" s="889"/>
      <c r="DR71" s="890"/>
      <c r="DS71" s="890"/>
      <c r="DT71" s="890"/>
      <c r="DU71" s="891"/>
      <c r="DV71" s="886"/>
      <c r="DW71" s="887"/>
      <c r="DX71" s="887"/>
      <c r="DY71" s="887"/>
      <c r="DZ71" s="888"/>
      <c r="EA71" s="231"/>
    </row>
    <row r="72" spans="1:131" ht="26.25" customHeight="1" x14ac:dyDescent="0.2">
      <c r="A72" s="239">
        <v>5</v>
      </c>
      <c r="B72" s="900" t="s">
        <v>596</v>
      </c>
      <c r="C72" s="901"/>
      <c r="D72" s="901"/>
      <c r="E72" s="901"/>
      <c r="F72" s="901"/>
      <c r="G72" s="901"/>
      <c r="H72" s="901"/>
      <c r="I72" s="901"/>
      <c r="J72" s="901"/>
      <c r="K72" s="901"/>
      <c r="L72" s="901"/>
      <c r="M72" s="901"/>
      <c r="N72" s="901"/>
      <c r="O72" s="901"/>
      <c r="P72" s="902"/>
      <c r="Q72" s="903">
        <v>258</v>
      </c>
      <c r="R72" s="857"/>
      <c r="S72" s="857"/>
      <c r="T72" s="857"/>
      <c r="U72" s="857"/>
      <c r="V72" s="857">
        <v>239</v>
      </c>
      <c r="W72" s="857"/>
      <c r="X72" s="857"/>
      <c r="Y72" s="857"/>
      <c r="Z72" s="857"/>
      <c r="AA72" s="857">
        <v>19</v>
      </c>
      <c r="AB72" s="857"/>
      <c r="AC72" s="857"/>
      <c r="AD72" s="857"/>
      <c r="AE72" s="857"/>
      <c r="AF72" s="857">
        <v>19</v>
      </c>
      <c r="AG72" s="857"/>
      <c r="AH72" s="857"/>
      <c r="AI72" s="857"/>
      <c r="AJ72" s="857"/>
      <c r="AK72" s="857" t="s">
        <v>591</v>
      </c>
      <c r="AL72" s="857"/>
      <c r="AM72" s="857"/>
      <c r="AN72" s="857"/>
      <c r="AO72" s="857"/>
      <c r="AP72" s="857" t="s">
        <v>591</v>
      </c>
      <c r="AQ72" s="857"/>
      <c r="AR72" s="857"/>
      <c r="AS72" s="857"/>
      <c r="AT72" s="857"/>
      <c r="AU72" s="857" t="s">
        <v>591</v>
      </c>
      <c r="AV72" s="857"/>
      <c r="AW72" s="857"/>
      <c r="AX72" s="857"/>
      <c r="AY72" s="857"/>
      <c r="AZ72" s="904"/>
      <c r="BA72" s="904"/>
      <c r="BB72" s="904"/>
      <c r="BC72" s="904"/>
      <c r="BD72" s="905"/>
      <c r="BE72" s="242"/>
      <c r="BF72" s="242"/>
      <c r="BG72" s="242"/>
      <c r="BH72" s="242"/>
      <c r="BI72" s="242"/>
      <c r="BJ72" s="242"/>
      <c r="BK72" s="242"/>
      <c r="BL72" s="242"/>
      <c r="BM72" s="242"/>
      <c r="BN72" s="242"/>
      <c r="BO72" s="242"/>
      <c r="BP72" s="242"/>
      <c r="BQ72" s="239">
        <v>66</v>
      </c>
      <c r="BR72" s="244"/>
      <c r="BS72" s="886"/>
      <c r="BT72" s="887"/>
      <c r="BU72" s="887"/>
      <c r="BV72" s="887"/>
      <c r="BW72" s="887"/>
      <c r="BX72" s="887"/>
      <c r="BY72" s="887"/>
      <c r="BZ72" s="887"/>
      <c r="CA72" s="887"/>
      <c r="CB72" s="887"/>
      <c r="CC72" s="887"/>
      <c r="CD72" s="887"/>
      <c r="CE72" s="887"/>
      <c r="CF72" s="887"/>
      <c r="CG72" s="892"/>
      <c r="CH72" s="889"/>
      <c r="CI72" s="890"/>
      <c r="CJ72" s="890"/>
      <c r="CK72" s="890"/>
      <c r="CL72" s="891"/>
      <c r="CM72" s="889"/>
      <c r="CN72" s="890"/>
      <c r="CO72" s="890"/>
      <c r="CP72" s="890"/>
      <c r="CQ72" s="891"/>
      <c r="CR72" s="889"/>
      <c r="CS72" s="890"/>
      <c r="CT72" s="890"/>
      <c r="CU72" s="890"/>
      <c r="CV72" s="891"/>
      <c r="CW72" s="889"/>
      <c r="CX72" s="890"/>
      <c r="CY72" s="890"/>
      <c r="CZ72" s="890"/>
      <c r="DA72" s="891"/>
      <c r="DB72" s="889"/>
      <c r="DC72" s="890"/>
      <c r="DD72" s="890"/>
      <c r="DE72" s="890"/>
      <c r="DF72" s="891"/>
      <c r="DG72" s="889"/>
      <c r="DH72" s="890"/>
      <c r="DI72" s="890"/>
      <c r="DJ72" s="890"/>
      <c r="DK72" s="891"/>
      <c r="DL72" s="889"/>
      <c r="DM72" s="890"/>
      <c r="DN72" s="890"/>
      <c r="DO72" s="890"/>
      <c r="DP72" s="891"/>
      <c r="DQ72" s="889"/>
      <c r="DR72" s="890"/>
      <c r="DS72" s="890"/>
      <c r="DT72" s="890"/>
      <c r="DU72" s="891"/>
      <c r="DV72" s="886"/>
      <c r="DW72" s="887"/>
      <c r="DX72" s="887"/>
      <c r="DY72" s="887"/>
      <c r="DZ72" s="888"/>
      <c r="EA72" s="231"/>
    </row>
    <row r="73" spans="1:131" ht="26.25" customHeight="1" x14ac:dyDescent="0.2">
      <c r="A73" s="239">
        <v>6</v>
      </c>
      <c r="B73" s="900" t="s">
        <v>597</v>
      </c>
      <c r="C73" s="901"/>
      <c r="D73" s="901"/>
      <c r="E73" s="901"/>
      <c r="F73" s="901"/>
      <c r="G73" s="901"/>
      <c r="H73" s="901"/>
      <c r="I73" s="901"/>
      <c r="J73" s="901"/>
      <c r="K73" s="901"/>
      <c r="L73" s="901"/>
      <c r="M73" s="901"/>
      <c r="N73" s="901"/>
      <c r="O73" s="901"/>
      <c r="P73" s="902"/>
      <c r="Q73" s="903">
        <v>272654</v>
      </c>
      <c r="R73" s="857"/>
      <c r="S73" s="857"/>
      <c r="T73" s="857"/>
      <c r="U73" s="857"/>
      <c r="V73" s="857">
        <v>260337</v>
      </c>
      <c r="W73" s="857"/>
      <c r="X73" s="857"/>
      <c r="Y73" s="857"/>
      <c r="Z73" s="857"/>
      <c r="AA73" s="857">
        <v>12317</v>
      </c>
      <c r="AB73" s="857"/>
      <c r="AC73" s="857"/>
      <c r="AD73" s="857"/>
      <c r="AE73" s="857"/>
      <c r="AF73" s="857">
        <v>12317</v>
      </c>
      <c r="AG73" s="857"/>
      <c r="AH73" s="857"/>
      <c r="AI73" s="857"/>
      <c r="AJ73" s="857"/>
      <c r="AK73" s="857" t="s">
        <v>591</v>
      </c>
      <c r="AL73" s="857"/>
      <c r="AM73" s="857"/>
      <c r="AN73" s="857"/>
      <c r="AO73" s="857"/>
      <c r="AP73" s="857" t="s">
        <v>591</v>
      </c>
      <c r="AQ73" s="857"/>
      <c r="AR73" s="857"/>
      <c r="AS73" s="857"/>
      <c r="AT73" s="857"/>
      <c r="AU73" s="857" t="s">
        <v>591</v>
      </c>
      <c r="AV73" s="857"/>
      <c r="AW73" s="857"/>
      <c r="AX73" s="857"/>
      <c r="AY73" s="857"/>
      <c r="AZ73" s="904"/>
      <c r="BA73" s="904"/>
      <c r="BB73" s="904"/>
      <c r="BC73" s="904"/>
      <c r="BD73" s="905"/>
      <c r="BE73" s="242"/>
      <c r="BF73" s="242"/>
      <c r="BG73" s="242"/>
      <c r="BH73" s="242"/>
      <c r="BI73" s="242"/>
      <c r="BJ73" s="242"/>
      <c r="BK73" s="242"/>
      <c r="BL73" s="242"/>
      <c r="BM73" s="242"/>
      <c r="BN73" s="242"/>
      <c r="BO73" s="242"/>
      <c r="BP73" s="242"/>
      <c r="BQ73" s="239">
        <v>67</v>
      </c>
      <c r="BR73" s="244"/>
      <c r="BS73" s="886"/>
      <c r="BT73" s="887"/>
      <c r="BU73" s="887"/>
      <c r="BV73" s="887"/>
      <c r="BW73" s="887"/>
      <c r="BX73" s="887"/>
      <c r="BY73" s="887"/>
      <c r="BZ73" s="887"/>
      <c r="CA73" s="887"/>
      <c r="CB73" s="887"/>
      <c r="CC73" s="887"/>
      <c r="CD73" s="887"/>
      <c r="CE73" s="887"/>
      <c r="CF73" s="887"/>
      <c r="CG73" s="892"/>
      <c r="CH73" s="889"/>
      <c r="CI73" s="890"/>
      <c r="CJ73" s="890"/>
      <c r="CK73" s="890"/>
      <c r="CL73" s="891"/>
      <c r="CM73" s="889"/>
      <c r="CN73" s="890"/>
      <c r="CO73" s="890"/>
      <c r="CP73" s="890"/>
      <c r="CQ73" s="891"/>
      <c r="CR73" s="889"/>
      <c r="CS73" s="890"/>
      <c r="CT73" s="890"/>
      <c r="CU73" s="890"/>
      <c r="CV73" s="891"/>
      <c r="CW73" s="889"/>
      <c r="CX73" s="890"/>
      <c r="CY73" s="890"/>
      <c r="CZ73" s="890"/>
      <c r="DA73" s="891"/>
      <c r="DB73" s="889"/>
      <c r="DC73" s="890"/>
      <c r="DD73" s="890"/>
      <c r="DE73" s="890"/>
      <c r="DF73" s="891"/>
      <c r="DG73" s="889"/>
      <c r="DH73" s="890"/>
      <c r="DI73" s="890"/>
      <c r="DJ73" s="890"/>
      <c r="DK73" s="891"/>
      <c r="DL73" s="889"/>
      <c r="DM73" s="890"/>
      <c r="DN73" s="890"/>
      <c r="DO73" s="890"/>
      <c r="DP73" s="891"/>
      <c r="DQ73" s="889"/>
      <c r="DR73" s="890"/>
      <c r="DS73" s="890"/>
      <c r="DT73" s="890"/>
      <c r="DU73" s="891"/>
      <c r="DV73" s="886"/>
      <c r="DW73" s="887"/>
      <c r="DX73" s="887"/>
      <c r="DY73" s="887"/>
      <c r="DZ73" s="888"/>
      <c r="EA73" s="231"/>
    </row>
    <row r="74" spans="1:131" ht="26.25" customHeight="1" x14ac:dyDescent="0.2">
      <c r="A74" s="239">
        <v>7</v>
      </c>
      <c r="B74" s="900" t="s">
        <v>598</v>
      </c>
      <c r="C74" s="901"/>
      <c r="D74" s="901"/>
      <c r="E74" s="901"/>
      <c r="F74" s="901"/>
      <c r="G74" s="901"/>
      <c r="H74" s="901"/>
      <c r="I74" s="901"/>
      <c r="J74" s="901"/>
      <c r="K74" s="901"/>
      <c r="L74" s="901"/>
      <c r="M74" s="901"/>
      <c r="N74" s="901"/>
      <c r="O74" s="901"/>
      <c r="P74" s="902"/>
      <c r="Q74" s="903">
        <v>36</v>
      </c>
      <c r="R74" s="857"/>
      <c r="S74" s="857"/>
      <c r="T74" s="857"/>
      <c r="U74" s="857"/>
      <c r="V74" s="857">
        <v>29</v>
      </c>
      <c r="W74" s="857"/>
      <c r="X74" s="857"/>
      <c r="Y74" s="857"/>
      <c r="Z74" s="857"/>
      <c r="AA74" s="857">
        <v>7</v>
      </c>
      <c r="AB74" s="857"/>
      <c r="AC74" s="857"/>
      <c r="AD74" s="857"/>
      <c r="AE74" s="857"/>
      <c r="AF74" s="857">
        <v>7</v>
      </c>
      <c r="AG74" s="857"/>
      <c r="AH74" s="857"/>
      <c r="AI74" s="857"/>
      <c r="AJ74" s="857"/>
      <c r="AK74" s="857" t="s">
        <v>523</v>
      </c>
      <c r="AL74" s="857"/>
      <c r="AM74" s="857"/>
      <c r="AN74" s="857"/>
      <c r="AO74" s="857"/>
      <c r="AP74" s="857" t="s">
        <v>523</v>
      </c>
      <c r="AQ74" s="857"/>
      <c r="AR74" s="857"/>
      <c r="AS74" s="857"/>
      <c r="AT74" s="857"/>
      <c r="AU74" s="857" t="s">
        <v>523</v>
      </c>
      <c r="AV74" s="857"/>
      <c r="AW74" s="857"/>
      <c r="AX74" s="857"/>
      <c r="AY74" s="857"/>
      <c r="AZ74" s="904" t="s">
        <v>599</v>
      </c>
      <c r="BA74" s="904"/>
      <c r="BB74" s="904"/>
      <c r="BC74" s="904"/>
      <c r="BD74" s="905"/>
      <c r="BE74" s="242"/>
      <c r="BF74" s="242"/>
      <c r="BG74" s="242"/>
      <c r="BH74" s="242"/>
      <c r="BI74" s="242"/>
      <c r="BJ74" s="242"/>
      <c r="BK74" s="242"/>
      <c r="BL74" s="242"/>
      <c r="BM74" s="242"/>
      <c r="BN74" s="242"/>
      <c r="BO74" s="242"/>
      <c r="BP74" s="242"/>
      <c r="BQ74" s="239">
        <v>68</v>
      </c>
      <c r="BR74" s="244"/>
      <c r="BS74" s="886"/>
      <c r="BT74" s="887"/>
      <c r="BU74" s="887"/>
      <c r="BV74" s="887"/>
      <c r="BW74" s="887"/>
      <c r="BX74" s="887"/>
      <c r="BY74" s="887"/>
      <c r="BZ74" s="887"/>
      <c r="CA74" s="887"/>
      <c r="CB74" s="887"/>
      <c r="CC74" s="887"/>
      <c r="CD74" s="887"/>
      <c r="CE74" s="887"/>
      <c r="CF74" s="887"/>
      <c r="CG74" s="892"/>
      <c r="CH74" s="889"/>
      <c r="CI74" s="890"/>
      <c r="CJ74" s="890"/>
      <c r="CK74" s="890"/>
      <c r="CL74" s="891"/>
      <c r="CM74" s="889"/>
      <c r="CN74" s="890"/>
      <c r="CO74" s="890"/>
      <c r="CP74" s="890"/>
      <c r="CQ74" s="891"/>
      <c r="CR74" s="889"/>
      <c r="CS74" s="890"/>
      <c r="CT74" s="890"/>
      <c r="CU74" s="890"/>
      <c r="CV74" s="891"/>
      <c r="CW74" s="889"/>
      <c r="CX74" s="890"/>
      <c r="CY74" s="890"/>
      <c r="CZ74" s="890"/>
      <c r="DA74" s="891"/>
      <c r="DB74" s="889"/>
      <c r="DC74" s="890"/>
      <c r="DD74" s="890"/>
      <c r="DE74" s="890"/>
      <c r="DF74" s="891"/>
      <c r="DG74" s="889"/>
      <c r="DH74" s="890"/>
      <c r="DI74" s="890"/>
      <c r="DJ74" s="890"/>
      <c r="DK74" s="891"/>
      <c r="DL74" s="889"/>
      <c r="DM74" s="890"/>
      <c r="DN74" s="890"/>
      <c r="DO74" s="890"/>
      <c r="DP74" s="891"/>
      <c r="DQ74" s="889"/>
      <c r="DR74" s="890"/>
      <c r="DS74" s="890"/>
      <c r="DT74" s="890"/>
      <c r="DU74" s="891"/>
      <c r="DV74" s="886"/>
      <c r="DW74" s="887"/>
      <c r="DX74" s="887"/>
      <c r="DY74" s="887"/>
      <c r="DZ74" s="888"/>
      <c r="EA74" s="231"/>
    </row>
    <row r="75" spans="1:131" ht="26.25" customHeight="1" x14ac:dyDescent="0.2">
      <c r="A75" s="239">
        <v>8</v>
      </c>
      <c r="B75" s="900"/>
      <c r="C75" s="901"/>
      <c r="D75" s="901"/>
      <c r="E75" s="901"/>
      <c r="F75" s="901"/>
      <c r="G75" s="901"/>
      <c r="H75" s="901"/>
      <c r="I75" s="901"/>
      <c r="J75" s="901"/>
      <c r="K75" s="901"/>
      <c r="L75" s="901"/>
      <c r="M75" s="901"/>
      <c r="N75" s="901"/>
      <c r="O75" s="901"/>
      <c r="P75" s="902"/>
      <c r="Q75" s="906"/>
      <c r="R75" s="907"/>
      <c r="S75" s="907"/>
      <c r="T75" s="907"/>
      <c r="U75" s="861"/>
      <c r="V75" s="908"/>
      <c r="W75" s="907"/>
      <c r="X75" s="907"/>
      <c r="Y75" s="907"/>
      <c r="Z75" s="861"/>
      <c r="AA75" s="908"/>
      <c r="AB75" s="907"/>
      <c r="AC75" s="907"/>
      <c r="AD75" s="907"/>
      <c r="AE75" s="861"/>
      <c r="AF75" s="908"/>
      <c r="AG75" s="907"/>
      <c r="AH75" s="907"/>
      <c r="AI75" s="907"/>
      <c r="AJ75" s="861"/>
      <c r="AK75" s="908"/>
      <c r="AL75" s="907"/>
      <c r="AM75" s="907"/>
      <c r="AN75" s="907"/>
      <c r="AO75" s="861"/>
      <c r="AP75" s="908"/>
      <c r="AQ75" s="907"/>
      <c r="AR75" s="907"/>
      <c r="AS75" s="907"/>
      <c r="AT75" s="861"/>
      <c r="AU75" s="908"/>
      <c r="AV75" s="907"/>
      <c r="AW75" s="907"/>
      <c r="AX75" s="907"/>
      <c r="AY75" s="861"/>
      <c r="AZ75" s="859"/>
      <c r="BA75" s="859"/>
      <c r="BB75" s="859"/>
      <c r="BC75" s="859"/>
      <c r="BD75" s="860"/>
      <c r="BE75" s="242"/>
      <c r="BF75" s="242"/>
      <c r="BG75" s="242"/>
      <c r="BH75" s="242"/>
      <c r="BI75" s="242"/>
      <c r="BJ75" s="242"/>
      <c r="BK75" s="242"/>
      <c r="BL75" s="242"/>
      <c r="BM75" s="242"/>
      <c r="BN75" s="242"/>
      <c r="BO75" s="242"/>
      <c r="BP75" s="242"/>
      <c r="BQ75" s="239">
        <v>69</v>
      </c>
      <c r="BR75" s="244"/>
      <c r="BS75" s="886"/>
      <c r="BT75" s="887"/>
      <c r="BU75" s="887"/>
      <c r="BV75" s="887"/>
      <c r="BW75" s="887"/>
      <c r="BX75" s="887"/>
      <c r="BY75" s="887"/>
      <c r="BZ75" s="887"/>
      <c r="CA75" s="887"/>
      <c r="CB75" s="887"/>
      <c r="CC75" s="887"/>
      <c r="CD75" s="887"/>
      <c r="CE75" s="887"/>
      <c r="CF75" s="887"/>
      <c r="CG75" s="892"/>
      <c r="CH75" s="889"/>
      <c r="CI75" s="890"/>
      <c r="CJ75" s="890"/>
      <c r="CK75" s="890"/>
      <c r="CL75" s="891"/>
      <c r="CM75" s="889"/>
      <c r="CN75" s="890"/>
      <c r="CO75" s="890"/>
      <c r="CP75" s="890"/>
      <c r="CQ75" s="891"/>
      <c r="CR75" s="889"/>
      <c r="CS75" s="890"/>
      <c r="CT75" s="890"/>
      <c r="CU75" s="890"/>
      <c r="CV75" s="891"/>
      <c r="CW75" s="889"/>
      <c r="CX75" s="890"/>
      <c r="CY75" s="890"/>
      <c r="CZ75" s="890"/>
      <c r="DA75" s="891"/>
      <c r="DB75" s="889"/>
      <c r="DC75" s="890"/>
      <c r="DD75" s="890"/>
      <c r="DE75" s="890"/>
      <c r="DF75" s="891"/>
      <c r="DG75" s="889"/>
      <c r="DH75" s="890"/>
      <c r="DI75" s="890"/>
      <c r="DJ75" s="890"/>
      <c r="DK75" s="891"/>
      <c r="DL75" s="889"/>
      <c r="DM75" s="890"/>
      <c r="DN75" s="890"/>
      <c r="DO75" s="890"/>
      <c r="DP75" s="891"/>
      <c r="DQ75" s="889"/>
      <c r="DR75" s="890"/>
      <c r="DS75" s="890"/>
      <c r="DT75" s="890"/>
      <c r="DU75" s="891"/>
      <c r="DV75" s="886"/>
      <c r="DW75" s="887"/>
      <c r="DX75" s="887"/>
      <c r="DY75" s="887"/>
      <c r="DZ75" s="888"/>
      <c r="EA75" s="231"/>
    </row>
    <row r="76" spans="1:131" ht="26.25" customHeight="1" x14ac:dyDescent="0.2">
      <c r="A76" s="239">
        <v>9</v>
      </c>
      <c r="B76" s="900"/>
      <c r="C76" s="901"/>
      <c r="D76" s="901"/>
      <c r="E76" s="901"/>
      <c r="F76" s="901"/>
      <c r="G76" s="901"/>
      <c r="H76" s="901"/>
      <c r="I76" s="901"/>
      <c r="J76" s="901"/>
      <c r="K76" s="901"/>
      <c r="L76" s="901"/>
      <c r="M76" s="901"/>
      <c r="N76" s="901"/>
      <c r="O76" s="901"/>
      <c r="P76" s="902"/>
      <c r="Q76" s="906"/>
      <c r="R76" s="907"/>
      <c r="S76" s="907"/>
      <c r="T76" s="907"/>
      <c r="U76" s="861"/>
      <c r="V76" s="908"/>
      <c r="W76" s="907"/>
      <c r="X76" s="907"/>
      <c r="Y76" s="907"/>
      <c r="Z76" s="861"/>
      <c r="AA76" s="908"/>
      <c r="AB76" s="907"/>
      <c r="AC76" s="907"/>
      <c r="AD76" s="907"/>
      <c r="AE76" s="861"/>
      <c r="AF76" s="908"/>
      <c r="AG76" s="907"/>
      <c r="AH76" s="907"/>
      <c r="AI76" s="907"/>
      <c r="AJ76" s="861"/>
      <c r="AK76" s="908"/>
      <c r="AL76" s="907"/>
      <c r="AM76" s="907"/>
      <c r="AN76" s="907"/>
      <c r="AO76" s="861"/>
      <c r="AP76" s="908"/>
      <c r="AQ76" s="907"/>
      <c r="AR76" s="907"/>
      <c r="AS76" s="907"/>
      <c r="AT76" s="861"/>
      <c r="AU76" s="908"/>
      <c r="AV76" s="907"/>
      <c r="AW76" s="907"/>
      <c r="AX76" s="907"/>
      <c r="AY76" s="861"/>
      <c r="AZ76" s="859"/>
      <c r="BA76" s="859"/>
      <c r="BB76" s="859"/>
      <c r="BC76" s="859"/>
      <c r="BD76" s="860"/>
      <c r="BE76" s="242"/>
      <c r="BF76" s="242"/>
      <c r="BG76" s="242"/>
      <c r="BH76" s="242"/>
      <c r="BI76" s="242"/>
      <c r="BJ76" s="242"/>
      <c r="BK76" s="242"/>
      <c r="BL76" s="242"/>
      <c r="BM76" s="242"/>
      <c r="BN76" s="242"/>
      <c r="BO76" s="242"/>
      <c r="BP76" s="242"/>
      <c r="BQ76" s="239">
        <v>70</v>
      </c>
      <c r="BR76" s="244"/>
      <c r="BS76" s="886"/>
      <c r="BT76" s="887"/>
      <c r="BU76" s="887"/>
      <c r="BV76" s="887"/>
      <c r="BW76" s="887"/>
      <c r="BX76" s="887"/>
      <c r="BY76" s="887"/>
      <c r="BZ76" s="887"/>
      <c r="CA76" s="887"/>
      <c r="CB76" s="887"/>
      <c r="CC76" s="887"/>
      <c r="CD76" s="887"/>
      <c r="CE76" s="887"/>
      <c r="CF76" s="887"/>
      <c r="CG76" s="892"/>
      <c r="CH76" s="889"/>
      <c r="CI76" s="890"/>
      <c r="CJ76" s="890"/>
      <c r="CK76" s="890"/>
      <c r="CL76" s="891"/>
      <c r="CM76" s="889"/>
      <c r="CN76" s="890"/>
      <c r="CO76" s="890"/>
      <c r="CP76" s="890"/>
      <c r="CQ76" s="891"/>
      <c r="CR76" s="889"/>
      <c r="CS76" s="890"/>
      <c r="CT76" s="890"/>
      <c r="CU76" s="890"/>
      <c r="CV76" s="891"/>
      <c r="CW76" s="889"/>
      <c r="CX76" s="890"/>
      <c r="CY76" s="890"/>
      <c r="CZ76" s="890"/>
      <c r="DA76" s="891"/>
      <c r="DB76" s="889"/>
      <c r="DC76" s="890"/>
      <c r="DD76" s="890"/>
      <c r="DE76" s="890"/>
      <c r="DF76" s="891"/>
      <c r="DG76" s="889"/>
      <c r="DH76" s="890"/>
      <c r="DI76" s="890"/>
      <c r="DJ76" s="890"/>
      <c r="DK76" s="891"/>
      <c r="DL76" s="889"/>
      <c r="DM76" s="890"/>
      <c r="DN76" s="890"/>
      <c r="DO76" s="890"/>
      <c r="DP76" s="891"/>
      <c r="DQ76" s="889"/>
      <c r="DR76" s="890"/>
      <c r="DS76" s="890"/>
      <c r="DT76" s="890"/>
      <c r="DU76" s="891"/>
      <c r="DV76" s="886"/>
      <c r="DW76" s="887"/>
      <c r="DX76" s="887"/>
      <c r="DY76" s="887"/>
      <c r="DZ76" s="888"/>
      <c r="EA76" s="231"/>
    </row>
    <row r="77" spans="1:131" ht="26.25" customHeight="1" x14ac:dyDescent="0.2">
      <c r="A77" s="239">
        <v>10</v>
      </c>
      <c r="B77" s="900"/>
      <c r="C77" s="901"/>
      <c r="D77" s="901"/>
      <c r="E77" s="901"/>
      <c r="F77" s="901"/>
      <c r="G77" s="901"/>
      <c r="H77" s="901"/>
      <c r="I77" s="901"/>
      <c r="J77" s="901"/>
      <c r="K77" s="901"/>
      <c r="L77" s="901"/>
      <c r="M77" s="901"/>
      <c r="N77" s="901"/>
      <c r="O77" s="901"/>
      <c r="P77" s="902"/>
      <c r="Q77" s="906"/>
      <c r="R77" s="907"/>
      <c r="S77" s="907"/>
      <c r="T77" s="907"/>
      <c r="U77" s="861"/>
      <c r="V77" s="908"/>
      <c r="W77" s="907"/>
      <c r="X77" s="907"/>
      <c r="Y77" s="907"/>
      <c r="Z77" s="861"/>
      <c r="AA77" s="908"/>
      <c r="AB77" s="907"/>
      <c r="AC77" s="907"/>
      <c r="AD77" s="907"/>
      <c r="AE77" s="861"/>
      <c r="AF77" s="908"/>
      <c r="AG77" s="907"/>
      <c r="AH77" s="907"/>
      <c r="AI77" s="907"/>
      <c r="AJ77" s="861"/>
      <c r="AK77" s="908"/>
      <c r="AL77" s="907"/>
      <c r="AM77" s="907"/>
      <c r="AN77" s="907"/>
      <c r="AO77" s="861"/>
      <c r="AP77" s="908"/>
      <c r="AQ77" s="907"/>
      <c r="AR77" s="907"/>
      <c r="AS77" s="907"/>
      <c r="AT77" s="861"/>
      <c r="AU77" s="908"/>
      <c r="AV77" s="907"/>
      <c r="AW77" s="907"/>
      <c r="AX77" s="907"/>
      <c r="AY77" s="861"/>
      <c r="AZ77" s="859"/>
      <c r="BA77" s="859"/>
      <c r="BB77" s="859"/>
      <c r="BC77" s="859"/>
      <c r="BD77" s="860"/>
      <c r="BE77" s="242"/>
      <c r="BF77" s="242"/>
      <c r="BG77" s="242"/>
      <c r="BH77" s="242"/>
      <c r="BI77" s="242"/>
      <c r="BJ77" s="242"/>
      <c r="BK77" s="242"/>
      <c r="BL77" s="242"/>
      <c r="BM77" s="242"/>
      <c r="BN77" s="242"/>
      <c r="BO77" s="242"/>
      <c r="BP77" s="242"/>
      <c r="BQ77" s="239">
        <v>71</v>
      </c>
      <c r="BR77" s="244"/>
      <c r="BS77" s="886"/>
      <c r="BT77" s="887"/>
      <c r="BU77" s="887"/>
      <c r="BV77" s="887"/>
      <c r="BW77" s="887"/>
      <c r="BX77" s="887"/>
      <c r="BY77" s="887"/>
      <c r="BZ77" s="887"/>
      <c r="CA77" s="887"/>
      <c r="CB77" s="887"/>
      <c r="CC77" s="887"/>
      <c r="CD77" s="887"/>
      <c r="CE77" s="887"/>
      <c r="CF77" s="887"/>
      <c r="CG77" s="892"/>
      <c r="CH77" s="889"/>
      <c r="CI77" s="890"/>
      <c r="CJ77" s="890"/>
      <c r="CK77" s="890"/>
      <c r="CL77" s="891"/>
      <c r="CM77" s="889"/>
      <c r="CN77" s="890"/>
      <c r="CO77" s="890"/>
      <c r="CP77" s="890"/>
      <c r="CQ77" s="891"/>
      <c r="CR77" s="889"/>
      <c r="CS77" s="890"/>
      <c r="CT77" s="890"/>
      <c r="CU77" s="890"/>
      <c r="CV77" s="891"/>
      <c r="CW77" s="889"/>
      <c r="CX77" s="890"/>
      <c r="CY77" s="890"/>
      <c r="CZ77" s="890"/>
      <c r="DA77" s="891"/>
      <c r="DB77" s="889"/>
      <c r="DC77" s="890"/>
      <c r="DD77" s="890"/>
      <c r="DE77" s="890"/>
      <c r="DF77" s="891"/>
      <c r="DG77" s="889"/>
      <c r="DH77" s="890"/>
      <c r="DI77" s="890"/>
      <c r="DJ77" s="890"/>
      <c r="DK77" s="891"/>
      <c r="DL77" s="889"/>
      <c r="DM77" s="890"/>
      <c r="DN77" s="890"/>
      <c r="DO77" s="890"/>
      <c r="DP77" s="891"/>
      <c r="DQ77" s="889"/>
      <c r="DR77" s="890"/>
      <c r="DS77" s="890"/>
      <c r="DT77" s="890"/>
      <c r="DU77" s="891"/>
      <c r="DV77" s="886"/>
      <c r="DW77" s="887"/>
      <c r="DX77" s="887"/>
      <c r="DY77" s="887"/>
      <c r="DZ77" s="888"/>
      <c r="EA77" s="231"/>
    </row>
    <row r="78" spans="1:131" ht="26.25" customHeight="1" x14ac:dyDescent="0.2">
      <c r="A78" s="239">
        <v>11</v>
      </c>
      <c r="B78" s="900"/>
      <c r="C78" s="901"/>
      <c r="D78" s="901"/>
      <c r="E78" s="901"/>
      <c r="F78" s="901"/>
      <c r="G78" s="901"/>
      <c r="H78" s="901"/>
      <c r="I78" s="901"/>
      <c r="J78" s="901"/>
      <c r="K78" s="901"/>
      <c r="L78" s="901"/>
      <c r="M78" s="901"/>
      <c r="N78" s="901"/>
      <c r="O78" s="901"/>
      <c r="P78" s="902"/>
      <c r="Q78" s="903"/>
      <c r="R78" s="857"/>
      <c r="S78" s="857"/>
      <c r="T78" s="857"/>
      <c r="U78" s="857"/>
      <c r="V78" s="857"/>
      <c r="W78" s="857"/>
      <c r="X78" s="857"/>
      <c r="Y78" s="857"/>
      <c r="Z78" s="857"/>
      <c r="AA78" s="857"/>
      <c r="AB78" s="857"/>
      <c r="AC78" s="857"/>
      <c r="AD78" s="857"/>
      <c r="AE78" s="857"/>
      <c r="AF78" s="857"/>
      <c r="AG78" s="857"/>
      <c r="AH78" s="857"/>
      <c r="AI78" s="857"/>
      <c r="AJ78" s="857"/>
      <c r="AK78" s="857"/>
      <c r="AL78" s="857"/>
      <c r="AM78" s="857"/>
      <c r="AN78" s="857"/>
      <c r="AO78" s="857"/>
      <c r="AP78" s="857"/>
      <c r="AQ78" s="857"/>
      <c r="AR78" s="857"/>
      <c r="AS78" s="857"/>
      <c r="AT78" s="857"/>
      <c r="AU78" s="857"/>
      <c r="AV78" s="857"/>
      <c r="AW78" s="857"/>
      <c r="AX78" s="857"/>
      <c r="AY78" s="857"/>
      <c r="AZ78" s="859"/>
      <c r="BA78" s="859"/>
      <c r="BB78" s="859"/>
      <c r="BC78" s="859"/>
      <c r="BD78" s="860"/>
      <c r="BE78" s="242"/>
      <c r="BF78" s="242"/>
      <c r="BG78" s="242"/>
      <c r="BH78" s="242"/>
      <c r="BI78" s="242"/>
      <c r="BJ78" s="231"/>
      <c r="BK78" s="231"/>
      <c r="BL78" s="231"/>
      <c r="BM78" s="231"/>
      <c r="BN78" s="231"/>
      <c r="BO78" s="242"/>
      <c r="BP78" s="242"/>
      <c r="BQ78" s="239">
        <v>72</v>
      </c>
      <c r="BR78" s="244"/>
      <c r="BS78" s="886"/>
      <c r="BT78" s="887"/>
      <c r="BU78" s="887"/>
      <c r="BV78" s="887"/>
      <c r="BW78" s="887"/>
      <c r="BX78" s="887"/>
      <c r="BY78" s="887"/>
      <c r="BZ78" s="887"/>
      <c r="CA78" s="887"/>
      <c r="CB78" s="887"/>
      <c r="CC78" s="887"/>
      <c r="CD78" s="887"/>
      <c r="CE78" s="887"/>
      <c r="CF78" s="887"/>
      <c r="CG78" s="892"/>
      <c r="CH78" s="889"/>
      <c r="CI78" s="890"/>
      <c r="CJ78" s="890"/>
      <c r="CK78" s="890"/>
      <c r="CL78" s="891"/>
      <c r="CM78" s="889"/>
      <c r="CN78" s="890"/>
      <c r="CO78" s="890"/>
      <c r="CP78" s="890"/>
      <c r="CQ78" s="891"/>
      <c r="CR78" s="889"/>
      <c r="CS78" s="890"/>
      <c r="CT78" s="890"/>
      <c r="CU78" s="890"/>
      <c r="CV78" s="891"/>
      <c r="CW78" s="889"/>
      <c r="CX78" s="890"/>
      <c r="CY78" s="890"/>
      <c r="CZ78" s="890"/>
      <c r="DA78" s="891"/>
      <c r="DB78" s="889"/>
      <c r="DC78" s="890"/>
      <c r="DD78" s="890"/>
      <c r="DE78" s="890"/>
      <c r="DF78" s="891"/>
      <c r="DG78" s="889"/>
      <c r="DH78" s="890"/>
      <c r="DI78" s="890"/>
      <c r="DJ78" s="890"/>
      <c r="DK78" s="891"/>
      <c r="DL78" s="889"/>
      <c r="DM78" s="890"/>
      <c r="DN78" s="890"/>
      <c r="DO78" s="890"/>
      <c r="DP78" s="891"/>
      <c r="DQ78" s="889"/>
      <c r="DR78" s="890"/>
      <c r="DS78" s="890"/>
      <c r="DT78" s="890"/>
      <c r="DU78" s="891"/>
      <c r="DV78" s="886"/>
      <c r="DW78" s="887"/>
      <c r="DX78" s="887"/>
      <c r="DY78" s="887"/>
      <c r="DZ78" s="888"/>
      <c r="EA78" s="231"/>
    </row>
    <row r="79" spans="1:131" ht="26.25" customHeight="1" x14ac:dyDescent="0.2">
      <c r="A79" s="239">
        <v>12</v>
      </c>
      <c r="B79" s="900"/>
      <c r="C79" s="901"/>
      <c r="D79" s="901"/>
      <c r="E79" s="901"/>
      <c r="F79" s="901"/>
      <c r="G79" s="901"/>
      <c r="H79" s="901"/>
      <c r="I79" s="901"/>
      <c r="J79" s="901"/>
      <c r="K79" s="901"/>
      <c r="L79" s="901"/>
      <c r="M79" s="901"/>
      <c r="N79" s="901"/>
      <c r="O79" s="901"/>
      <c r="P79" s="902"/>
      <c r="Q79" s="903"/>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857"/>
      <c r="AP79" s="857"/>
      <c r="AQ79" s="857"/>
      <c r="AR79" s="857"/>
      <c r="AS79" s="857"/>
      <c r="AT79" s="857"/>
      <c r="AU79" s="857"/>
      <c r="AV79" s="857"/>
      <c r="AW79" s="857"/>
      <c r="AX79" s="857"/>
      <c r="AY79" s="857"/>
      <c r="AZ79" s="859"/>
      <c r="BA79" s="859"/>
      <c r="BB79" s="859"/>
      <c r="BC79" s="859"/>
      <c r="BD79" s="860"/>
      <c r="BE79" s="242"/>
      <c r="BF79" s="242"/>
      <c r="BG79" s="242"/>
      <c r="BH79" s="242"/>
      <c r="BI79" s="242"/>
      <c r="BJ79" s="231"/>
      <c r="BK79" s="231"/>
      <c r="BL79" s="231"/>
      <c r="BM79" s="231"/>
      <c r="BN79" s="231"/>
      <c r="BO79" s="242"/>
      <c r="BP79" s="242"/>
      <c r="BQ79" s="239">
        <v>73</v>
      </c>
      <c r="BR79" s="244"/>
      <c r="BS79" s="886"/>
      <c r="BT79" s="887"/>
      <c r="BU79" s="887"/>
      <c r="BV79" s="887"/>
      <c r="BW79" s="887"/>
      <c r="BX79" s="887"/>
      <c r="BY79" s="887"/>
      <c r="BZ79" s="887"/>
      <c r="CA79" s="887"/>
      <c r="CB79" s="887"/>
      <c r="CC79" s="887"/>
      <c r="CD79" s="887"/>
      <c r="CE79" s="887"/>
      <c r="CF79" s="887"/>
      <c r="CG79" s="892"/>
      <c r="CH79" s="889"/>
      <c r="CI79" s="890"/>
      <c r="CJ79" s="890"/>
      <c r="CK79" s="890"/>
      <c r="CL79" s="891"/>
      <c r="CM79" s="889"/>
      <c r="CN79" s="890"/>
      <c r="CO79" s="890"/>
      <c r="CP79" s="890"/>
      <c r="CQ79" s="891"/>
      <c r="CR79" s="889"/>
      <c r="CS79" s="890"/>
      <c r="CT79" s="890"/>
      <c r="CU79" s="890"/>
      <c r="CV79" s="891"/>
      <c r="CW79" s="889"/>
      <c r="CX79" s="890"/>
      <c r="CY79" s="890"/>
      <c r="CZ79" s="890"/>
      <c r="DA79" s="891"/>
      <c r="DB79" s="889"/>
      <c r="DC79" s="890"/>
      <c r="DD79" s="890"/>
      <c r="DE79" s="890"/>
      <c r="DF79" s="891"/>
      <c r="DG79" s="889"/>
      <c r="DH79" s="890"/>
      <c r="DI79" s="890"/>
      <c r="DJ79" s="890"/>
      <c r="DK79" s="891"/>
      <c r="DL79" s="889"/>
      <c r="DM79" s="890"/>
      <c r="DN79" s="890"/>
      <c r="DO79" s="890"/>
      <c r="DP79" s="891"/>
      <c r="DQ79" s="889"/>
      <c r="DR79" s="890"/>
      <c r="DS79" s="890"/>
      <c r="DT79" s="890"/>
      <c r="DU79" s="891"/>
      <c r="DV79" s="886"/>
      <c r="DW79" s="887"/>
      <c r="DX79" s="887"/>
      <c r="DY79" s="887"/>
      <c r="DZ79" s="888"/>
      <c r="EA79" s="231"/>
    </row>
    <row r="80" spans="1:131" ht="26.25" customHeight="1" x14ac:dyDescent="0.2">
      <c r="A80" s="239">
        <v>13</v>
      </c>
      <c r="B80" s="900"/>
      <c r="C80" s="901"/>
      <c r="D80" s="901"/>
      <c r="E80" s="901"/>
      <c r="F80" s="901"/>
      <c r="G80" s="901"/>
      <c r="H80" s="901"/>
      <c r="I80" s="901"/>
      <c r="J80" s="901"/>
      <c r="K80" s="901"/>
      <c r="L80" s="901"/>
      <c r="M80" s="901"/>
      <c r="N80" s="901"/>
      <c r="O80" s="901"/>
      <c r="P80" s="902"/>
      <c r="Q80" s="903"/>
      <c r="R80" s="857"/>
      <c r="S80" s="857"/>
      <c r="T80" s="857"/>
      <c r="U80" s="857"/>
      <c r="V80" s="857"/>
      <c r="W80" s="857"/>
      <c r="X80" s="857"/>
      <c r="Y80" s="857"/>
      <c r="Z80" s="857"/>
      <c r="AA80" s="857"/>
      <c r="AB80" s="857"/>
      <c r="AC80" s="857"/>
      <c r="AD80" s="857"/>
      <c r="AE80" s="857"/>
      <c r="AF80" s="857"/>
      <c r="AG80" s="857"/>
      <c r="AH80" s="857"/>
      <c r="AI80" s="857"/>
      <c r="AJ80" s="857"/>
      <c r="AK80" s="857"/>
      <c r="AL80" s="857"/>
      <c r="AM80" s="857"/>
      <c r="AN80" s="857"/>
      <c r="AO80" s="857"/>
      <c r="AP80" s="857"/>
      <c r="AQ80" s="857"/>
      <c r="AR80" s="857"/>
      <c r="AS80" s="857"/>
      <c r="AT80" s="857"/>
      <c r="AU80" s="857"/>
      <c r="AV80" s="857"/>
      <c r="AW80" s="857"/>
      <c r="AX80" s="857"/>
      <c r="AY80" s="857"/>
      <c r="AZ80" s="859"/>
      <c r="BA80" s="859"/>
      <c r="BB80" s="859"/>
      <c r="BC80" s="859"/>
      <c r="BD80" s="860"/>
      <c r="BE80" s="242"/>
      <c r="BF80" s="242"/>
      <c r="BG80" s="242"/>
      <c r="BH80" s="242"/>
      <c r="BI80" s="242"/>
      <c r="BJ80" s="242"/>
      <c r="BK80" s="242"/>
      <c r="BL80" s="242"/>
      <c r="BM80" s="242"/>
      <c r="BN80" s="242"/>
      <c r="BO80" s="242"/>
      <c r="BP80" s="242"/>
      <c r="BQ80" s="239">
        <v>74</v>
      </c>
      <c r="BR80" s="244"/>
      <c r="BS80" s="886"/>
      <c r="BT80" s="887"/>
      <c r="BU80" s="887"/>
      <c r="BV80" s="887"/>
      <c r="BW80" s="887"/>
      <c r="BX80" s="887"/>
      <c r="BY80" s="887"/>
      <c r="BZ80" s="887"/>
      <c r="CA80" s="887"/>
      <c r="CB80" s="887"/>
      <c r="CC80" s="887"/>
      <c r="CD80" s="887"/>
      <c r="CE80" s="887"/>
      <c r="CF80" s="887"/>
      <c r="CG80" s="892"/>
      <c r="CH80" s="889"/>
      <c r="CI80" s="890"/>
      <c r="CJ80" s="890"/>
      <c r="CK80" s="890"/>
      <c r="CL80" s="891"/>
      <c r="CM80" s="889"/>
      <c r="CN80" s="890"/>
      <c r="CO80" s="890"/>
      <c r="CP80" s="890"/>
      <c r="CQ80" s="891"/>
      <c r="CR80" s="889"/>
      <c r="CS80" s="890"/>
      <c r="CT80" s="890"/>
      <c r="CU80" s="890"/>
      <c r="CV80" s="891"/>
      <c r="CW80" s="889"/>
      <c r="CX80" s="890"/>
      <c r="CY80" s="890"/>
      <c r="CZ80" s="890"/>
      <c r="DA80" s="891"/>
      <c r="DB80" s="889"/>
      <c r="DC80" s="890"/>
      <c r="DD80" s="890"/>
      <c r="DE80" s="890"/>
      <c r="DF80" s="891"/>
      <c r="DG80" s="889"/>
      <c r="DH80" s="890"/>
      <c r="DI80" s="890"/>
      <c r="DJ80" s="890"/>
      <c r="DK80" s="891"/>
      <c r="DL80" s="889"/>
      <c r="DM80" s="890"/>
      <c r="DN80" s="890"/>
      <c r="DO80" s="890"/>
      <c r="DP80" s="891"/>
      <c r="DQ80" s="889"/>
      <c r="DR80" s="890"/>
      <c r="DS80" s="890"/>
      <c r="DT80" s="890"/>
      <c r="DU80" s="891"/>
      <c r="DV80" s="886"/>
      <c r="DW80" s="887"/>
      <c r="DX80" s="887"/>
      <c r="DY80" s="887"/>
      <c r="DZ80" s="888"/>
      <c r="EA80" s="231"/>
    </row>
    <row r="81" spans="1:131" ht="26.25" customHeight="1" x14ac:dyDescent="0.2">
      <c r="A81" s="239">
        <v>14</v>
      </c>
      <c r="B81" s="900"/>
      <c r="C81" s="901"/>
      <c r="D81" s="901"/>
      <c r="E81" s="901"/>
      <c r="F81" s="901"/>
      <c r="G81" s="901"/>
      <c r="H81" s="901"/>
      <c r="I81" s="901"/>
      <c r="J81" s="901"/>
      <c r="K81" s="901"/>
      <c r="L81" s="901"/>
      <c r="M81" s="901"/>
      <c r="N81" s="901"/>
      <c r="O81" s="901"/>
      <c r="P81" s="902"/>
      <c r="Q81" s="903"/>
      <c r="R81" s="857"/>
      <c r="S81" s="857"/>
      <c r="T81" s="857"/>
      <c r="U81" s="857"/>
      <c r="V81" s="857"/>
      <c r="W81" s="857"/>
      <c r="X81" s="857"/>
      <c r="Y81" s="857"/>
      <c r="Z81" s="857"/>
      <c r="AA81" s="857"/>
      <c r="AB81" s="857"/>
      <c r="AC81" s="857"/>
      <c r="AD81" s="857"/>
      <c r="AE81" s="857"/>
      <c r="AF81" s="857"/>
      <c r="AG81" s="857"/>
      <c r="AH81" s="857"/>
      <c r="AI81" s="857"/>
      <c r="AJ81" s="857"/>
      <c r="AK81" s="857"/>
      <c r="AL81" s="857"/>
      <c r="AM81" s="857"/>
      <c r="AN81" s="857"/>
      <c r="AO81" s="857"/>
      <c r="AP81" s="857"/>
      <c r="AQ81" s="857"/>
      <c r="AR81" s="857"/>
      <c r="AS81" s="857"/>
      <c r="AT81" s="857"/>
      <c r="AU81" s="857"/>
      <c r="AV81" s="857"/>
      <c r="AW81" s="857"/>
      <c r="AX81" s="857"/>
      <c r="AY81" s="857"/>
      <c r="AZ81" s="859"/>
      <c r="BA81" s="859"/>
      <c r="BB81" s="859"/>
      <c r="BC81" s="859"/>
      <c r="BD81" s="860"/>
      <c r="BE81" s="242"/>
      <c r="BF81" s="242"/>
      <c r="BG81" s="242"/>
      <c r="BH81" s="242"/>
      <c r="BI81" s="242"/>
      <c r="BJ81" s="242"/>
      <c r="BK81" s="242"/>
      <c r="BL81" s="242"/>
      <c r="BM81" s="242"/>
      <c r="BN81" s="242"/>
      <c r="BO81" s="242"/>
      <c r="BP81" s="242"/>
      <c r="BQ81" s="239">
        <v>75</v>
      </c>
      <c r="BR81" s="244"/>
      <c r="BS81" s="886"/>
      <c r="BT81" s="887"/>
      <c r="BU81" s="887"/>
      <c r="BV81" s="887"/>
      <c r="BW81" s="887"/>
      <c r="BX81" s="887"/>
      <c r="BY81" s="887"/>
      <c r="BZ81" s="887"/>
      <c r="CA81" s="887"/>
      <c r="CB81" s="887"/>
      <c r="CC81" s="887"/>
      <c r="CD81" s="887"/>
      <c r="CE81" s="887"/>
      <c r="CF81" s="887"/>
      <c r="CG81" s="892"/>
      <c r="CH81" s="889"/>
      <c r="CI81" s="890"/>
      <c r="CJ81" s="890"/>
      <c r="CK81" s="890"/>
      <c r="CL81" s="891"/>
      <c r="CM81" s="889"/>
      <c r="CN81" s="890"/>
      <c r="CO81" s="890"/>
      <c r="CP81" s="890"/>
      <c r="CQ81" s="891"/>
      <c r="CR81" s="889"/>
      <c r="CS81" s="890"/>
      <c r="CT81" s="890"/>
      <c r="CU81" s="890"/>
      <c r="CV81" s="891"/>
      <c r="CW81" s="889"/>
      <c r="CX81" s="890"/>
      <c r="CY81" s="890"/>
      <c r="CZ81" s="890"/>
      <c r="DA81" s="891"/>
      <c r="DB81" s="889"/>
      <c r="DC81" s="890"/>
      <c r="DD81" s="890"/>
      <c r="DE81" s="890"/>
      <c r="DF81" s="891"/>
      <c r="DG81" s="889"/>
      <c r="DH81" s="890"/>
      <c r="DI81" s="890"/>
      <c r="DJ81" s="890"/>
      <c r="DK81" s="891"/>
      <c r="DL81" s="889"/>
      <c r="DM81" s="890"/>
      <c r="DN81" s="890"/>
      <c r="DO81" s="890"/>
      <c r="DP81" s="891"/>
      <c r="DQ81" s="889"/>
      <c r="DR81" s="890"/>
      <c r="DS81" s="890"/>
      <c r="DT81" s="890"/>
      <c r="DU81" s="891"/>
      <c r="DV81" s="886"/>
      <c r="DW81" s="887"/>
      <c r="DX81" s="887"/>
      <c r="DY81" s="887"/>
      <c r="DZ81" s="888"/>
      <c r="EA81" s="231"/>
    </row>
    <row r="82" spans="1:131" ht="26.25" customHeight="1" x14ac:dyDescent="0.2">
      <c r="A82" s="239">
        <v>15</v>
      </c>
      <c r="B82" s="900"/>
      <c r="C82" s="901"/>
      <c r="D82" s="901"/>
      <c r="E82" s="901"/>
      <c r="F82" s="901"/>
      <c r="G82" s="901"/>
      <c r="H82" s="901"/>
      <c r="I82" s="901"/>
      <c r="J82" s="901"/>
      <c r="K82" s="901"/>
      <c r="L82" s="901"/>
      <c r="M82" s="901"/>
      <c r="N82" s="901"/>
      <c r="O82" s="901"/>
      <c r="P82" s="902"/>
      <c r="Q82" s="903"/>
      <c r="R82" s="857"/>
      <c r="S82" s="857"/>
      <c r="T82" s="857"/>
      <c r="U82" s="857"/>
      <c r="V82" s="857"/>
      <c r="W82" s="857"/>
      <c r="X82" s="857"/>
      <c r="Y82" s="857"/>
      <c r="Z82" s="857"/>
      <c r="AA82" s="857"/>
      <c r="AB82" s="857"/>
      <c r="AC82" s="857"/>
      <c r="AD82" s="857"/>
      <c r="AE82" s="857"/>
      <c r="AF82" s="857"/>
      <c r="AG82" s="857"/>
      <c r="AH82" s="857"/>
      <c r="AI82" s="857"/>
      <c r="AJ82" s="857"/>
      <c r="AK82" s="857"/>
      <c r="AL82" s="857"/>
      <c r="AM82" s="857"/>
      <c r="AN82" s="857"/>
      <c r="AO82" s="857"/>
      <c r="AP82" s="857"/>
      <c r="AQ82" s="857"/>
      <c r="AR82" s="857"/>
      <c r="AS82" s="857"/>
      <c r="AT82" s="857"/>
      <c r="AU82" s="857"/>
      <c r="AV82" s="857"/>
      <c r="AW82" s="857"/>
      <c r="AX82" s="857"/>
      <c r="AY82" s="857"/>
      <c r="AZ82" s="859"/>
      <c r="BA82" s="859"/>
      <c r="BB82" s="859"/>
      <c r="BC82" s="859"/>
      <c r="BD82" s="860"/>
      <c r="BE82" s="242"/>
      <c r="BF82" s="242"/>
      <c r="BG82" s="242"/>
      <c r="BH82" s="242"/>
      <c r="BI82" s="242"/>
      <c r="BJ82" s="242"/>
      <c r="BK82" s="242"/>
      <c r="BL82" s="242"/>
      <c r="BM82" s="242"/>
      <c r="BN82" s="242"/>
      <c r="BO82" s="242"/>
      <c r="BP82" s="242"/>
      <c r="BQ82" s="239">
        <v>76</v>
      </c>
      <c r="BR82" s="244"/>
      <c r="BS82" s="886"/>
      <c r="BT82" s="887"/>
      <c r="BU82" s="887"/>
      <c r="BV82" s="887"/>
      <c r="BW82" s="887"/>
      <c r="BX82" s="887"/>
      <c r="BY82" s="887"/>
      <c r="BZ82" s="887"/>
      <c r="CA82" s="887"/>
      <c r="CB82" s="887"/>
      <c r="CC82" s="887"/>
      <c r="CD82" s="887"/>
      <c r="CE82" s="887"/>
      <c r="CF82" s="887"/>
      <c r="CG82" s="892"/>
      <c r="CH82" s="889"/>
      <c r="CI82" s="890"/>
      <c r="CJ82" s="890"/>
      <c r="CK82" s="890"/>
      <c r="CL82" s="891"/>
      <c r="CM82" s="889"/>
      <c r="CN82" s="890"/>
      <c r="CO82" s="890"/>
      <c r="CP82" s="890"/>
      <c r="CQ82" s="891"/>
      <c r="CR82" s="889"/>
      <c r="CS82" s="890"/>
      <c r="CT82" s="890"/>
      <c r="CU82" s="890"/>
      <c r="CV82" s="891"/>
      <c r="CW82" s="889"/>
      <c r="CX82" s="890"/>
      <c r="CY82" s="890"/>
      <c r="CZ82" s="890"/>
      <c r="DA82" s="891"/>
      <c r="DB82" s="889"/>
      <c r="DC82" s="890"/>
      <c r="DD82" s="890"/>
      <c r="DE82" s="890"/>
      <c r="DF82" s="891"/>
      <c r="DG82" s="889"/>
      <c r="DH82" s="890"/>
      <c r="DI82" s="890"/>
      <c r="DJ82" s="890"/>
      <c r="DK82" s="891"/>
      <c r="DL82" s="889"/>
      <c r="DM82" s="890"/>
      <c r="DN82" s="890"/>
      <c r="DO82" s="890"/>
      <c r="DP82" s="891"/>
      <c r="DQ82" s="889"/>
      <c r="DR82" s="890"/>
      <c r="DS82" s="890"/>
      <c r="DT82" s="890"/>
      <c r="DU82" s="891"/>
      <c r="DV82" s="886"/>
      <c r="DW82" s="887"/>
      <c r="DX82" s="887"/>
      <c r="DY82" s="887"/>
      <c r="DZ82" s="888"/>
      <c r="EA82" s="231"/>
    </row>
    <row r="83" spans="1:131" ht="26.25" customHeight="1" x14ac:dyDescent="0.2">
      <c r="A83" s="239">
        <v>16</v>
      </c>
      <c r="B83" s="900"/>
      <c r="C83" s="901"/>
      <c r="D83" s="901"/>
      <c r="E83" s="901"/>
      <c r="F83" s="901"/>
      <c r="G83" s="901"/>
      <c r="H83" s="901"/>
      <c r="I83" s="901"/>
      <c r="J83" s="901"/>
      <c r="K83" s="901"/>
      <c r="L83" s="901"/>
      <c r="M83" s="901"/>
      <c r="N83" s="901"/>
      <c r="O83" s="901"/>
      <c r="P83" s="902"/>
      <c r="Q83" s="903"/>
      <c r="R83" s="857"/>
      <c r="S83" s="857"/>
      <c r="T83" s="857"/>
      <c r="U83" s="857"/>
      <c r="V83" s="857"/>
      <c r="W83" s="857"/>
      <c r="X83" s="857"/>
      <c r="Y83" s="857"/>
      <c r="Z83" s="857"/>
      <c r="AA83" s="857"/>
      <c r="AB83" s="857"/>
      <c r="AC83" s="857"/>
      <c r="AD83" s="857"/>
      <c r="AE83" s="857"/>
      <c r="AF83" s="857"/>
      <c r="AG83" s="857"/>
      <c r="AH83" s="857"/>
      <c r="AI83" s="857"/>
      <c r="AJ83" s="857"/>
      <c r="AK83" s="857"/>
      <c r="AL83" s="857"/>
      <c r="AM83" s="857"/>
      <c r="AN83" s="857"/>
      <c r="AO83" s="857"/>
      <c r="AP83" s="857"/>
      <c r="AQ83" s="857"/>
      <c r="AR83" s="857"/>
      <c r="AS83" s="857"/>
      <c r="AT83" s="857"/>
      <c r="AU83" s="857"/>
      <c r="AV83" s="857"/>
      <c r="AW83" s="857"/>
      <c r="AX83" s="857"/>
      <c r="AY83" s="857"/>
      <c r="AZ83" s="859"/>
      <c r="BA83" s="859"/>
      <c r="BB83" s="859"/>
      <c r="BC83" s="859"/>
      <c r="BD83" s="860"/>
      <c r="BE83" s="242"/>
      <c r="BF83" s="242"/>
      <c r="BG83" s="242"/>
      <c r="BH83" s="242"/>
      <c r="BI83" s="242"/>
      <c r="BJ83" s="242"/>
      <c r="BK83" s="242"/>
      <c r="BL83" s="242"/>
      <c r="BM83" s="242"/>
      <c r="BN83" s="242"/>
      <c r="BO83" s="242"/>
      <c r="BP83" s="242"/>
      <c r="BQ83" s="239">
        <v>77</v>
      </c>
      <c r="BR83" s="244"/>
      <c r="BS83" s="886"/>
      <c r="BT83" s="887"/>
      <c r="BU83" s="887"/>
      <c r="BV83" s="887"/>
      <c r="BW83" s="887"/>
      <c r="BX83" s="887"/>
      <c r="BY83" s="887"/>
      <c r="BZ83" s="887"/>
      <c r="CA83" s="887"/>
      <c r="CB83" s="887"/>
      <c r="CC83" s="887"/>
      <c r="CD83" s="887"/>
      <c r="CE83" s="887"/>
      <c r="CF83" s="887"/>
      <c r="CG83" s="892"/>
      <c r="CH83" s="889"/>
      <c r="CI83" s="890"/>
      <c r="CJ83" s="890"/>
      <c r="CK83" s="890"/>
      <c r="CL83" s="891"/>
      <c r="CM83" s="889"/>
      <c r="CN83" s="890"/>
      <c r="CO83" s="890"/>
      <c r="CP83" s="890"/>
      <c r="CQ83" s="891"/>
      <c r="CR83" s="889"/>
      <c r="CS83" s="890"/>
      <c r="CT83" s="890"/>
      <c r="CU83" s="890"/>
      <c r="CV83" s="891"/>
      <c r="CW83" s="889"/>
      <c r="CX83" s="890"/>
      <c r="CY83" s="890"/>
      <c r="CZ83" s="890"/>
      <c r="DA83" s="891"/>
      <c r="DB83" s="889"/>
      <c r="DC83" s="890"/>
      <c r="DD83" s="890"/>
      <c r="DE83" s="890"/>
      <c r="DF83" s="891"/>
      <c r="DG83" s="889"/>
      <c r="DH83" s="890"/>
      <c r="DI83" s="890"/>
      <c r="DJ83" s="890"/>
      <c r="DK83" s="891"/>
      <c r="DL83" s="889"/>
      <c r="DM83" s="890"/>
      <c r="DN83" s="890"/>
      <c r="DO83" s="890"/>
      <c r="DP83" s="891"/>
      <c r="DQ83" s="889"/>
      <c r="DR83" s="890"/>
      <c r="DS83" s="890"/>
      <c r="DT83" s="890"/>
      <c r="DU83" s="891"/>
      <c r="DV83" s="886"/>
      <c r="DW83" s="887"/>
      <c r="DX83" s="887"/>
      <c r="DY83" s="887"/>
      <c r="DZ83" s="888"/>
      <c r="EA83" s="231"/>
    </row>
    <row r="84" spans="1:131" ht="26.25" customHeight="1" x14ac:dyDescent="0.2">
      <c r="A84" s="239">
        <v>17</v>
      </c>
      <c r="B84" s="900"/>
      <c r="C84" s="901"/>
      <c r="D84" s="901"/>
      <c r="E84" s="901"/>
      <c r="F84" s="901"/>
      <c r="G84" s="901"/>
      <c r="H84" s="901"/>
      <c r="I84" s="901"/>
      <c r="J84" s="901"/>
      <c r="K84" s="901"/>
      <c r="L84" s="901"/>
      <c r="M84" s="901"/>
      <c r="N84" s="901"/>
      <c r="O84" s="901"/>
      <c r="P84" s="902"/>
      <c r="Q84" s="903"/>
      <c r="R84" s="857"/>
      <c r="S84" s="857"/>
      <c r="T84" s="857"/>
      <c r="U84" s="857"/>
      <c r="V84" s="857"/>
      <c r="W84" s="857"/>
      <c r="X84" s="857"/>
      <c r="Y84" s="857"/>
      <c r="Z84" s="857"/>
      <c r="AA84" s="857"/>
      <c r="AB84" s="857"/>
      <c r="AC84" s="857"/>
      <c r="AD84" s="857"/>
      <c r="AE84" s="857"/>
      <c r="AF84" s="857"/>
      <c r="AG84" s="857"/>
      <c r="AH84" s="857"/>
      <c r="AI84" s="857"/>
      <c r="AJ84" s="857"/>
      <c r="AK84" s="857"/>
      <c r="AL84" s="857"/>
      <c r="AM84" s="857"/>
      <c r="AN84" s="857"/>
      <c r="AO84" s="857"/>
      <c r="AP84" s="857"/>
      <c r="AQ84" s="857"/>
      <c r="AR84" s="857"/>
      <c r="AS84" s="857"/>
      <c r="AT84" s="857"/>
      <c r="AU84" s="857"/>
      <c r="AV84" s="857"/>
      <c r="AW84" s="857"/>
      <c r="AX84" s="857"/>
      <c r="AY84" s="857"/>
      <c r="AZ84" s="859"/>
      <c r="BA84" s="859"/>
      <c r="BB84" s="859"/>
      <c r="BC84" s="859"/>
      <c r="BD84" s="860"/>
      <c r="BE84" s="242"/>
      <c r="BF84" s="242"/>
      <c r="BG84" s="242"/>
      <c r="BH84" s="242"/>
      <c r="BI84" s="242"/>
      <c r="BJ84" s="242"/>
      <c r="BK84" s="242"/>
      <c r="BL84" s="242"/>
      <c r="BM84" s="242"/>
      <c r="BN84" s="242"/>
      <c r="BO84" s="242"/>
      <c r="BP84" s="242"/>
      <c r="BQ84" s="239">
        <v>78</v>
      </c>
      <c r="BR84" s="244"/>
      <c r="BS84" s="886"/>
      <c r="BT84" s="887"/>
      <c r="BU84" s="887"/>
      <c r="BV84" s="887"/>
      <c r="BW84" s="887"/>
      <c r="BX84" s="887"/>
      <c r="BY84" s="887"/>
      <c r="BZ84" s="887"/>
      <c r="CA84" s="887"/>
      <c r="CB84" s="887"/>
      <c r="CC84" s="887"/>
      <c r="CD84" s="887"/>
      <c r="CE84" s="887"/>
      <c r="CF84" s="887"/>
      <c r="CG84" s="892"/>
      <c r="CH84" s="889"/>
      <c r="CI84" s="890"/>
      <c r="CJ84" s="890"/>
      <c r="CK84" s="890"/>
      <c r="CL84" s="891"/>
      <c r="CM84" s="889"/>
      <c r="CN84" s="890"/>
      <c r="CO84" s="890"/>
      <c r="CP84" s="890"/>
      <c r="CQ84" s="891"/>
      <c r="CR84" s="889"/>
      <c r="CS84" s="890"/>
      <c r="CT84" s="890"/>
      <c r="CU84" s="890"/>
      <c r="CV84" s="891"/>
      <c r="CW84" s="889"/>
      <c r="CX84" s="890"/>
      <c r="CY84" s="890"/>
      <c r="CZ84" s="890"/>
      <c r="DA84" s="891"/>
      <c r="DB84" s="889"/>
      <c r="DC84" s="890"/>
      <c r="DD84" s="890"/>
      <c r="DE84" s="890"/>
      <c r="DF84" s="891"/>
      <c r="DG84" s="889"/>
      <c r="DH84" s="890"/>
      <c r="DI84" s="890"/>
      <c r="DJ84" s="890"/>
      <c r="DK84" s="891"/>
      <c r="DL84" s="889"/>
      <c r="DM84" s="890"/>
      <c r="DN84" s="890"/>
      <c r="DO84" s="890"/>
      <c r="DP84" s="891"/>
      <c r="DQ84" s="889"/>
      <c r="DR84" s="890"/>
      <c r="DS84" s="890"/>
      <c r="DT84" s="890"/>
      <c r="DU84" s="891"/>
      <c r="DV84" s="886"/>
      <c r="DW84" s="887"/>
      <c r="DX84" s="887"/>
      <c r="DY84" s="887"/>
      <c r="DZ84" s="888"/>
      <c r="EA84" s="231"/>
    </row>
    <row r="85" spans="1:131" ht="26.25" customHeight="1" x14ac:dyDescent="0.2">
      <c r="A85" s="239">
        <v>18</v>
      </c>
      <c r="B85" s="900"/>
      <c r="C85" s="901"/>
      <c r="D85" s="901"/>
      <c r="E85" s="901"/>
      <c r="F85" s="901"/>
      <c r="G85" s="901"/>
      <c r="H85" s="901"/>
      <c r="I85" s="901"/>
      <c r="J85" s="901"/>
      <c r="K85" s="901"/>
      <c r="L85" s="901"/>
      <c r="M85" s="901"/>
      <c r="N85" s="901"/>
      <c r="O85" s="901"/>
      <c r="P85" s="902"/>
      <c r="Q85" s="903"/>
      <c r="R85" s="857"/>
      <c r="S85" s="857"/>
      <c r="T85" s="857"/>
      <c r="U85" s="857"/>
      <c r="V85" s="857"/>
      <c r="W85" s="857"/>
      <c r="X85" s="857"/>
      <c r="Y85" s="857"/>
      <c r="Z85" s="857"/>
      <c r="AA85" s="857"/>
      <c r="AB85" s="857"/>
      <c r="AC85" s="857"/>
      <c r="AD85" s="857"/>
      <c r="AE85" s="857"/>
      <c r="AF85" s="857"/>
      <c r="AG85" s="857"/>
      <c r="AH85" s="857"/>
      <c r="AI85" s="857"/>
      <c r="AJ85" s="857"/>
      <c r="AK85" s="857"/>
      <c r="AL85" s="857"/>
      <c r="AM85" s="857"/>
      <c r="AN85" s="857"/>
      <c r="AO85" s="857"/>
      <c r="AP85" s="857"/>
      <c r="AQ85" s="857"/>
      <c r="AR85" s="857"/>
      <c r="AS85" s="857"/>
      <c r="AT85" s="857"/>
      <c r="AU85" s="857"/>
      <c r="AV85" s="857"/>
      <c r="AW85" s="857"/>
      <c r="AX85" s="857"/>
      <c r="AY85" s="857"/>
      <c r="AZ85" s="859"/>
      <c r="BA85" s="859"/>
      <c r="BB85" s="859"/>
      <c r="BC85" s="859"/>
      <c r="BD85" s="860"/>
      <c r="BE85" s="242"/>
      <c r="BF85" s="242"/>
      <c r="BG85" s="242"/>
      <c r="BH85" s="242"/>
      <c r="BI85" s="242"/>
      <c r="BJ85" s="242"/>
      <c r="BK85" s="242"/>
      <c r="BL85" s="242"/>
      <c r="BM85" s="242"/>
      <c r="BN85" s="242"/>
      <c r="BO85" s="242"/>
      <c r="BP85" s="242"/>
      <c r="BQ85" s="239">
        <v>79</v>
      </c>
      <c r="BR85" s="244"/>
      <c r="BS85" s="886"/>
      <c r="BT85" s="887"/>
      <c r="BU85" s="887"/>
      <c r="BV85" s="887"/>
      <c r="BW85" s="887"/>
      <c r="BX85" s="887"/>
      <c r="BY85" s="887"/>
      <c r="BZ85" s="887"/>
      <c r="CA85" s="887"/>
      <c r="CB85" s="887"/>
      <c r="CC85" s="887"/>
      <c r="CD85" s="887"/>
      <c r="CE85" s="887"/>
      <c r="CF85" s="887"/>
      <c r="CG85" s="892"/>
      <c r="CH85" s="889"/>
      <c r="CI85" s="890"/>
      <c r="CJ85" s="890"/>
      <c r="CK85" s="890"/>
      <c r="CL85" s="891"/>
      <c r="CM85" s="889"/>
      <c r="CN85" s="890"/>
      <c r="CO85" s="890"/>
      <c r="CP85" s="890"/>
      <c r="CQ85" s="891"/>
      <c r="CR85" s="889"/>
      <c r="CS85" s="890"/>
      <c r="CT85" s="890"/>
      <c r="CU85" s="890"/>
      <c r="CV85" s="891"/>
      <c r="CW85" s="889"/>
      <c r="CX85" s="890"/>
      <c r="CY85" s="890"/>
      <c r="CZ85" s="890"/>
      <c r="DA85" s="891"/>
      <c r="DB85" s="889"/>
      <c r="DC85" s="890"/>
      <c r="DD85" s="890"/>
      <c r="DE85" s="890"/>
      <c r="DF85" s="891"/>
      <c r="DG85" s="889"/>
      <c r="DH85" s="890"/>
      <c r="DI85" s="890"/>
      <c r="DJ85" s="890"/>
      <c r="DK85" s="891"/>
      <c r="DL85" s="889"/>
      <c r="DM85" s="890"/>
      <c r="DN85" s="890"/>
      <c r="DO85" s="890"/>
      <c r="DP85" s="891"/>
      <c r="DQ85" s="889"/>
      <c r="DR85" s="890"/>
      <c r="DS85" s="890"/>
      <c r="DT85" s="890"/>
      <c r="DU85" s="891"/>
      <c r="DV85" s="886"/>
      <c r="DW85" s="887"/>
      <c r="DX85" s="887"/>
      <c r="DY85" s="887"/>
      <c r="DZ85" s="888"/>
      <c r="EA85" s="231"/>
    </row>
    <row r="86" spans="1:131" ht="26.25" customHeight="1" x14ac:dyDescent="0.2">
      <c r="A86" s="239">
        <v>19</v>
      </c>
      <c r="B86" s="900"/>
      <c r="C86" s="901"/>
      <c r="D86" s="901"/>
      <c r="E86" s="901"/>
      <c r="F86" s="901"/>
      <c r="G86" s="901"/>
      <c r="H86" s="901"/>
      <c r="I86" s="901"/>
      <c r="J86" s="901"/>
      <c r="K86" s="901"/>
      <c r="L86" s="901"/>
      <c r="M86" s="901"/>
      <c r="N86" s="901"/>
      <c r="O86" s="901"/>
      <c r="P86" s="902"/>
      <c r="Q86" s="903"/>
      <c r="R86" s="857"/>
      <c r="S86" s="857"/>
      <c r="T86" s="857"/>
      <c r="U86" s="857"/>
      <c r="V86" s="857"/>
      <c r="W86" s="857"/>
      <c r="X86" s="857"/>
      <c r="Y86" s="857"/>
      <c r="Z86" s="857"/>
      <c r="AA86" s="857"/>
      <c r="AB86" s="857"/>
      <c r="AC86" s="857"/>
      <c r="AD86" s="857"/>
      <c r="AE86" s="857"/>
      <c r="AF86" s="857"/>
      <c r="AG86" s="857"/>
      <c r="AH86" s="857"/>
      <c r="AI86" s="857"/>
      <c r="AJ86" s="857"/>
      <c r="AK86" s="857"/>
      <c r="AL86" s="857"/>
      <c r="AM86" s="857"/>
      <c r="AN86" s="857"/>
      <c r="AO86" s="857"/>
      <c r="AP86" s="857"/>
      <c r="AQ86" s="857"/>
      <c r="AR86" s="857"/>
      <c r="AS86" s="857"/>
      <c r="AT86" s="857"/>
      <c r="AU86" s="857"/>
      <c r="AV86" s="857"/>
      <c r="AW86" s="857"/>
      <c r="AX86" s="857"/>
      <c r="AY86" s="857"/>
      <c r="AZ86" s="859"/>
      <c r="BA86" s="859"/>
      <c r="BB86" s="859"/>
      <c r="BC86" s="859"/>
      <c r="BD86" s="860"/>
      <c r="BE86" s="242"/>
      <c r="BF86" s="242"/>
      <c r="BG86" s="242"/>
      <c r="BH86" s="242"/>
      <c r="BI86" s="242"/>
      <c r="BJ86" s="242"/>
      <c r="BK86" s="242"/>
      <c r="BL86" s="242"/>
      <c r="BM86" s="242"/>
      <c r="BN86" s="242"/>
      <c r="BO86" s="242"/>
      <c r="BP86" s="242"/>
      <c r="BQ86" s="239">
        <v>80</v>
      </c>
      <c r="BR86" s="244"/>
      <c r="BS86" s="886"/>
      <c r="BT86" s="887"/>
      <c r="BU86" s="887"/>
      <c r="BV86" s="887"/>
      <c r="BW86" s="887"/>
      <c r="BX86" s="887"/>
      <c r="BY86" s="887"/>
      <c r="BZ86" s="887"/>
      <c r="CA86" s="887"/>
      <c r="CB86" s="887"/>
      <c r="CC86" s="887"/>
      <c r="CD86" s="887"/>
      <c r="CE86" s="887"/>
      <c r="CF86" s="887"/>
      <c r="CG86" s="892"/>
      <c r="CH86" s="889"/>
      <c r="CI86" s="890"/>
      <c r="CJ86" s="890"/>
      <c r="CK86" s="890"/>
      <c r="CL86" s="891"/>
      <c r="CM86" s="889"/>
      <c r="CN86" s="890"/>
      <c r="CO86" s="890"/>
      <c r="CP86" s="890"/>
      <c r="CQ86" s="891"/>
      <c r="CR86" s="889"/>
      <c r="CS86" s="890"/>
      <c r="CT86" s="890"/>
      <c r="CU86" s="890"/>
      <c r="CV86" s="891"/>
      <c r="CW86" s="889"/>
      <c r="CX86" s="890"/>
      <c r="CY86" s="890"/>
      <c r="CZ86" s="890"/>
      <c r="DA86" s="891"/>
      <c r="DB86" s="889"/>
      <c r="DC86" s="890"/>
      <c r="DD86" s="890"/>
      <c r="DE86" s="890"/>
      <c r="DF86" s="891"/>
      <c r="DG86" s="889"/>
      <c r="DH86" s="890"/>
      <c r="DI86" s="890"/>
      <c r="DJ86" s="890"/>
      <c r="DK86" s="891"/>
      <c r="DL86" s="889"/>
      <c r="DM86" s="890"/>
      <c r="DN86" s="890"/>
      <c r="DO86" s="890"/>
      <c r="DP86" s="891"/>
      <c r="DQ86" s="889"/>
      <c r="DR86" s="890"/>
      <c r="DS86" s="890"/>
      <c r="DT86" s="890"/>
      <c r="DU86" s="891"/>
      <c r="DV86" s="886"/>
      <c r="DW86" s="887"/>
      <c r="DX86" s="887"/>
      <c r="DY86" s="887"/>
      <c r="DZ86" s="888"/>
      <c r="EA86" s="231"/>
    </row>
    <row r="87" spans="1:131" ht="26.25" customHeight="1" x14ac:dyDescent="0.2">
      <c r="A87" s="245">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42"/>
      <c r="BF87" s="242"/>
      <c r="BG87" s="242"/>
      <c r="BH87" s="242"/>
      <c r="BI87" s="242"/>
      <c r="BJ87" s="242"/>
      <c r="BK87" s="242"/>
      <c r="BL87" s="242"/>
      <c r="BM87" s="242"/>
      <c r="BN87" s="242"/>
      <c r="BO87" s="242"/>
      <c r="BP87" s="242"/>
      <c r="BQ87" s="239">
        <v>81</v>
      </c>
      <c r="BR87" s="244"/>
      <c r="BS87" s="886"/>
      <c r="BT87" s="887"/>
      <c r="BU87" s="887"/>
      <c r="BV87" s="887"/>
      <c r="BW87" s="887"/>
      <c r="BX87" s="887"/>
      <c r="BY87" s="887"/>
      <c r="BZ87" s="887"/>
      <c r="CA87" s="887"/>
      <c r="CB87" s="887"/>
      <c r="CC87" s="887"/>
      <c r="CD87" s="887"/>
      <c r="CE87" s="887"/>
      <c r="CF87" s="887"/>
      <c r="CG87" s="892"/>
      <c r="CH87" s="889"/>
      <c r="CI87" s="890"/>
      <c r="CJ87" s="890"/>
      <c r="CK87" s="890"/>
      <c r="CL87" s="891"/>
      <c r="CM87" s="889"/>
      <c r="CN87" s="890"/>
      <c r="CO87" s="890"/>
      <c r="CP87" s="890"/>
      <c r="CQ87" s="891"/>
      <c r="CR87" s="889"/>
      <c r="CS87" s="890"/>
      <c r="CT87" s="890"/>
      <c r="CU87" s="890"/>
      <c r="CV87" s="891"/>
      <c r="CW87" s="889"/>
      <c r="CX87" s="890"/>
      <c r="CY87" s="890"/>
      <c r="CZ87" s="890"/>
      <c r="DA87" s="891"/>
      <c r="DB87" s="889"/>
      <c r="DC87" s="890"/>
      <c r="DD87" s="890"/>
      <c r="DE87" s="890"/>
      <c r="DF87" s="891"/>
      <c r="DG87" s="889"/>
      <c r="DH87" s="890"/>
      <c r="DI87" s="890"/>
      <c r="DJ87" s="890"/>
      <c r="DK87" s="891"/>
      <c r="DL87" s="889"/>
      <c r="DM87" s="890"/>
      <c r="DN87" s="890"/>
      <c r="DO87" s="890"/>
      <c r="DP87" s="891"/>
      <c r="DQ87" s="889"/>
      <c r="DR87" s="890"/>
      <c r="DS87" s="890"/>
      <c r="DT87" s="890"/>
      <c r="DU87" s="891"/>
      <c r="DV87" s="886"/>
      <c r="DW87" s="887"/>
      <c r="DX87" s="887"/>
      <c r="DY87" s="887"/>
      <c r="DZ87" s="888"/>
      <c r="EA87" s="231"/>
    </row>
    <row r="88" spans="1:131" ht="26.25" customHeight="1" thickBot="1" x14ac:dyDescent="0.25">
      <c r="A88" s="241" t="s">
        <v>395</v>
      </c>
      <c r="B88" s="816" t="s">
        <v>426</v>
      </c>
      <c r="C88" s="817"/>
      <c r="D88" s="817"/>
      <c r="E88" s="817"/>
      <c r="F88" s="817"/>
      <c r="G88" s="817"/>
      <c r="H88" s="817"/>
      <c r="I88" s="817"/>
      <c r="J88" s="817"/>
      <c r="K88" s="817"/>
      <c r="L88" s="817"/>
      <c r="M88" s="817"/>
      <c r="N88" s="817"/>
      <c r="O88" s="817"/>
      <c r="P88" s="818"/>
      <c r="Q88" s="867"/>
      <c r="R88" s="868"/>
      <c r="S88" s="868"/>
      <c r="T88" s="868"/>
      <c r="U88" s="868"/>
      <c r="V88" s="868"/>
      <c r="W88" s="868"/>
      <c r="X88" s="868"/>
      <c r="Y88" s="868"/>
      <c r="Z88" s="868"/>
      <c r="AA88" s="868"/>
      <c r="AB88" s="868"/>
      <c r="AC88" s="868"/>
      <c r="AD88" s="868"/>
      <c r="AE88" s="868"/>
      <c r="AF88" s="871">
        <v>12996</v>
      </c>
      <c r="AG88" s="871"/>
      <c r="AH88" s="871"/>
      <c r="AI88" s="871"/>
      <c r="AJ88" s="871"/>
      <c r="AK88" s="868"/>
      <c r="AL88" s="868"/>
      <c r="AM88" s="868"/>
      <c r="AN88" s="868"/>
      <c r="AO88" s="868"/>
      <c r="AP88" s="871">
        <v>3667</v>
      </c>
      <c r="AQ88" s="871"/>
      <c r="AR88" s="871"/>
      <c r="AS88" s="871"/>
      <c r="AT88" s="871"/>
      <c r="AU88" s="871">
        <v>106</v>
      </c>
      <c r="AV88" s="871"/>
      <c r="AW88" s="871"/>
      <c r="AX88" s="871"/>
      <c r="AY88" s="871"/>
      <c r="AZ88" s="876"/>
      <c r="BA88" s="876"/>
      <c r="BB88" s="876"/>
      <c r="BC88" s="876"/>
      <c r="BD88" s="877"/>
      <c r="BE88" s="242"/>
      <c r="BF88" s="242"/>
      <c r="BG88" s="242"/>
      <c r="BH88" s="242"/>
      <c r="BI88" s="242"/>
      <c r="BJ88" s="242"/>
      <c r="BK88" s="242"/>
      <c r="BL88" s="242"/>
      <c r="BM88" s="242"/>
      <c r="BN88" s="242"/>
      <c r="BO88" s="242"/>
      <c r="BP88" s="242"/>
      <c r="BQ88" s="239">
        <v>82</v>
      </c>
      <c r="BR88" s="244"/>
      <c r="BS88" s="886"/>
      <c r="BT88" s="887"/>
      <c r="BU88" s="887"/>
      <c r="BV88" s="887"/>
      <c r="BW88" s="887"/>
      <c r="BX88" s="887"/>
      <c r="BY88" s="887"/>
      <c r="BZ88" s="887"/>
      <c r="CA88" s="887"/>
      <c r="CB88" s="887"/>
      <c r="CC88" s="887"/>
      <c r="CD88" s="887"/>
      <c r="CE88" s="887"/>
      <c r="CF88" s="887"/>
      <c r="CG88" s="892"/>
      <c r="CH88" s="889"/>
      <c r="CI88" s="890"/>
      <c r="CJ88" s="890"/>
      <c r="CK88" s="890"/>
      <c r="CL88" s="891"/>
      <c r="CM88" s="889"/>
      <c r="CN88" s="890"/>
      <c r="CO88" s="890"/>
      <c r="CP88" s="890"/>
      <c r="CQ88" s="891"/>
      <c r="CR88" s="889"/>
      <c r="CS88" s="890"/>
      <c r="CT88" s="890"/>
      <c r="CU88" s="890"/>
      <c r="CV88" s="891"/>
      <c r="CW88" s="889"/>
      <c r="CX88" s="890"/>
      <c r="CY88" s="890"/>
      <c r="CZ88" s="890"/>
      <c r="DA88" s="891"/>
      <c r="DB88" s="889"/>
      <c r="DC88" s="890"/>
      <c r="DD88" s="890"/>
      <c r="DE88" s="890"/>
      <c r="DF88" s="891"/>
      <c r="DG88" s="889"/>
      <c r="DH88" s="890"/>
      <c r="DI88" s="890"/>
      <c r="DJ88" s="890"/>
      <c r="DK88" s="891"/>
      <c r="DL88" s="889"/>
      <c r="DM88" s="890"/>
      <c r="DN88" s="890"/>
      <c r="DO88" s="890"/>
      <c r="DP88" s="891"/>
      <c r="DQ88" s="889"/>
      <c r="DR88" s="890"/>
      <c r="DS88" s="890"/>
      <c r="DT88" s="890"/>
      <c r="DU88" s="891"/>
      <c r="DV88" s="886"/>
      <c r="DW88" s="887"/>
      <c r="DX88" s="887"/>
      <c r="DY88" s="887"/>
      <c r="DZ88" s="888"/>
      <c r="EA88" s="231"/>
    </row>
    <row r="89" spans="1:131" ht="26.25" hidden="1" customHeight="1" x14ac:dyDescent="0.2">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2"/>
      <c r="BF89" s="242"/>
      <c r="BG89" s="242"/>
      <c r="BH89" s="242"/>
      <c r="BI89" s="242"/>
      <c r="BJ89" s="242"/>
      <c r="BK89" s="242"/>
      <c r="BL89" s="242"/>
      <c r="BM89" s="242"/>
      <c r="BN89" s="242"/>
      <c r="BO89" s="242"/>
      <c r="BP89" s="242"/>
      <c r="BQ89" s="239">
        <v>83</v>
      </c>
      <c r="BR89" s="244"/>
      <c r="BS89" s="886"/>
      <c r="BT89" s="887"/>
      <c r="BU89" s="887"/>
      <c r="BV89" s="887"/>
      <c r="BW89" s="887"/>
      <c r="BX89" s="887"/>
      <c r="BY89" s="887"/>
      <c r="BZ89" s="887"/>
      <c r="CA89" s="887"/>
      <c r="CB89" s="887"/>
      <c r="CC89" s="887"/>
      <c r="CD89" s="887"/>
      <c r="CE89" s="887"/>
      <c r="CF89" s="887"/>
      <c r="CG89" s="892"/>
      <c r="CH89" s="889"/>
      <c r="CI89" s="890"/>
      <c r="CJ89" s="890"/>
      <c r="CK89" s="890"/>
      <c r="CL89" s="891"/>
      <c r="CM89" s="889"/>
      <c r="CN89" s="890"/>
      <c r="CO89" s="890"/>
      <c r="CP89" s="890"/>
      <c r="CQ89" s="891"/>
      <c r="CR89" s="889"/>
      <c r="CS89" s="890"/>
      <c r="CT89" s="890"/>
      <c r="CU89" s="890"/>
      <c r="CV89" s="891"/>
      <c r="CW89" s="889"/>
      <c r="CX89" s="890"/>
      <c r="CY89" s="890"/>
      <c r="CZ89" s="890"/>
      <c r="DA89" s="891"/>
      <c r="DB89" s="889"/>
      <c r="DC89" s="890"/>
      <c r="DD89" s="890"/>
      <c r="DE89" s="890"/>
      <c r="DF89" s="891"/>
      <c r="DG89" s="889"/>
      <c r="DH89" s="890"/>
      <c r="DI89" s="890"/>
      <c r="DJ89" s="890"/>
      <c r="DK89" s="891"/>
      <c r="DL89" s="889"/>
      <c r="DM89" s="890"/>
      <c r="DN89" s="890"/>
      <c r="DO89" s="890"/>
      <c r="DP89" s="891"/>
      <c r="DQ89" s="889"/>
      <c r="DR89" s="890"/>
      <c r="DS89" s="890"/>
      <c r="DT89" s="890"/>
      <c r="DU89" s="891"/>
      <c r="DV89" s="886"/>
      <c r="DW89" s="887"/>
      <c r="DX89" s="887"/>
      <c r="DY89" s="887"/>
      <c r="DZ89" s="888"/>
      <c r="EA89" s="231"/>
    </row>
    <row r="90" spans="1:131" ht="26.25" hidden="1" customHeight="1" x14ac:dyDescent="0.2">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2"/>
      <c r="BF90" s="242"/>
      <c r="BG90" s="242"/>
      <c r="BH90" s="242"/>
      <c r="BI90" s="242"/>
      <c r="BJ90" s="242"/>
      <c r="BK90" s="242"/>
      <c r="BL90" s="242"/>
      <c r="BM90" s="242"/>
      <c r="BN90" s="242"/>
      <c r="BO90" s="242"/>
      <c r="BP90" s="242"/>
      <c r="BQ90" s="239">
        <v>84</v>
      </c>
      <c r="BR90" s="244"/>
      <c r="BS90" s="886"/>
      <c r="BT90" s="887"/>
      <c r="BU90" s="887"/>
      <c r="BV90" s="887"/>
      <c r="BW90" s="887"/>
      <c r="BX90" s="887"/>
      <c r="BY90" s="887"/>
      <c r="BZ90" s="887"/>
      <c r="CA90" s="887"/>
      <c r="CB90" s="887"/>
      <c r="CC90" s="887"/>
      <c r="CD90" s="887"/>
      <c r="CE90" s="887"/>
      <c r="CF90" s="887"/>
      <c r="CG90" s="892"/>
      <c r="CH90" s="889"/>
      <c r="CI90" s="890"/>
      <c r="CJ90" s="890"/>
      <c r="CK90" s="890"/>
      <c r="CL90" s="891"/>
      <c r="CM90" s="889"/>
      <c r="CN90" s="890"/>
      <c r="CO90" s="890"/>
      <c r="CP90" s="890"/>
      <c r="CQ90" s="891"/>
      <c r="CR90" s="889"/>
      <c r="CS90" s="890"/>
      <c r="CT90" s="890"/>
      <c r="CU90" s="890"/>
      <c r="CV90" s="891"/>
      <c r="CW90" s="889"/>
      <c r="CX90" s="890"/>
      <c r="CY90" s="890"/>
      <c r="CZ90" s="890"/>
      <c r="DA90" s="891"/>
      <c r="DB90" s="889"/>
      <c r="DC90" s="890"/>
      <c r="DD90" s="890"/>
      <c r="DE90" s="890"/>
      <c r="DF90" s="891"/>
      <c r="DG90" s="889"/>
      <c r="DH90" s="890"/>
      <c r="DI90" s="890"/>
      <c r="DJ90" s="890"/>
      <c r="DK90" s="891"/>
      <c r="DL90" s="889"/>
      <c r="DM90" s="890"/>
      <c r="DN90" s="890"/>
      <c r="DO90" s="890"/>
      <c r="DP90" s="891"/>
      <c r="DQ90" s="889"/>
      <c r="DR90" s="890"/>
      <c r="DS90" s="890"/>
      <c r="DT90" s="890"/>
      <c r="DU90" s="891"/>
      <c r="DV90" s="886"/>
      <c r="DW90" s="887"/>
      <c r="DX90" s="887"/>
      <c r="DY90" s="887"/>
      <c r="DZ90" s="888"/>
      <c r="EA90" s="231"/>
    </row>
    <row r="91" spans="1:131" ht="26.25" hidden="1" customHeight="1" x14ac:dyDescent="0.2">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2"/>
      <c r="BF91" s="242"/>
      <c r="BG91" s="242"/>
      <c r="BH91" s="242"/>
      <c r="BI91" s="242"/>
      <c r="BJ91" s="242"/>
      <c r="BK91" s="242"/>
      <c r="BL91" s="242"/>
      <c r="BM91" s="242"/>
      <c r="BN91" s="242"/>
      <c r="BO91" s="242"/>
      <c r="BP91" s="242"/>
      <c r="BQ91" s="239">
        <v>85</v>
      </c>
      <c r="BR91" s="244"/>
      <c r="BS91" s="886"/>
      <c r="BT91" s="887"/>
      <c r="BU91" s="887"/>
      <c r="BV91" s="887"/>
      <c r="BW91" s="887"/>
      <c r="BX91" s="887"/>
      <c r="BY91" s="887"/>
      <c r="BZ91" s="887"/>
      <c r="CA91" s="887"/>
      <c r="CB91" s="887"/>
      <c r="CC91" s="887"/>
      <c r="CD91" s="887"/>
      <c r="CE91" s="887"/>
      <c r="CF91" s="887"/>
      <c r="CG91" s="892"/>
      <c r="CH91" s="889"/>
      <c r="CI91" s="890"/>
      <c r="CJ91" s="890"/>
      <c r="CK91" s="890"/>
      <c r="CL91" s="891"/>
      <c r="CM91" s="889"/>
      <c r="CN91" s="890"/>
      <c r="CO91" s="890"/>
      <c r="CP91" s="890"/>
      <c r="CQ91" s="891"/>
      <c r="CR91" s="889"/>
      <c r="CS91" s="890"/>
      <c r="CT91" s="890"/>
      <c r="CU91" s="890"/>
      <c r="CV91" s="891"/>
      <c r="CW91" s="889"/>
      <c r="CX91" s="890"/>
      <c r="CY91" s="890"/>
      <c r="CZ91" s="890"/>
      <c r="DA91" s="891"/>
      <c r="DB91" s="889"/>
      <c r="DC91" s="890"/>
      <c r="DD91" s="890"/>
      <c r="DE91" s="890"/>
      <c r="DF91" s="891"/>
      <c r="DG91" s="889"/>
      <c r="DH91" s="890"/>
      <c r="DI91" s="890"/>
      <c r="DJ91" s="890"/>
      <c r="DK91" s="891"/>
      <c r="DL91" s="889"/>
      <c r="DM91" s="890"/>
      <c r="DN91" s="890"/>
      <c r="DO91" s="890"/>
      <c r="DP91" s="891"/>
      <c r="DQ91" s="889"/>
      <c r="DR91" s="890"/>
      <c r="DS91" s="890"/>
      <c r="DT91" s="890"/>
      <c r="DU91" s="891"/>
      <c r="DV91" s="886"/>
      <c r="DW91" s="887"/>
      <c r="DX91" s="887"/>
      <c r="DY91" s="887"/>
      <c r="DZ91" s="888"/>
      <c r="EA91" s="231"/>
    </row>
    <row r="92" spans="1:131" ht="26.25" hidden="1" customHeight="1" x14ac:dyDescent="0.2">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2"/>
      <c r="BF92" s="242"/>
      <c r="BG92" s="242"/>
      <c r="BH92" s="242"/>
      <c r="BI92" s="242"/>
      <c r="BJ92" s="242"/>
      <c r="BK92" s="242"/>
      <c r="BL92" s="242"/>
      <c r="BM92" s="242"/>
      <c r="BN92" s="242"/>
      <c r="BO92" s="242"/>
      <c r="BP92" s="242"/>
      <c r="BQ92" s="239">
        <v>86</v>
      </c>
      <c r="BR92" s="244"/>
      <c r="BS92" s="886"/>
      <c r="BT92" s="887"/>
      <c r="BU92" s="887"/>
      <c r="BV92" s="887"/>
      <c r="BW92" s="887"/>
      <c r="BX92" s="887"/>
      <c r="BY92" s="887"/>
      <c r="BZ92" s="887"/>
      <c r="CA92" s="887"/>
      <c r="CB92" s="887"/>
      <c r="CC92" s="887"/>
      <c r="CD92" s="887"/>
      <c r="CE92" s="887"/>
      <c r="CF92" s="887"/>
      <c r="CG92" s="892"/>
      <c r="CH92" s="889"/>
      <c r="CI92" s="890"/>
      <c r="CJ92" s="890"/>
      <c r="CK92" s="890"/>
      <c r="CL92" s="891"/>
      <c r="CM92" s="889"/>
      <c r="CN92" s="890"/>
      <c r="CO92" s="890"/>
      <c r="CP92" s="890"/>
      <c r="CQ92" s="891"/>
      <c r="CR92" s="889"/>
      <c r="CS92" s="890"/>
      <c r="CT92" s="890"/>
      <c r="CU92" s="890"/>
      <c r="CV92" s="891"/>
      <c r="CW92" s="889"/>
      <c r="CX92" s="890"/>
      <c r="CY92" s="890"/>
      <c r="CZ92" s="890"/>
      <c r="DA92" s="891"/>
      <c r="DB92" s="889"/>
      <c r="DC92" s="890"/>
      <c r="DD92" s="890"/>
      <c r="DE92" s="890"/>
      <c r="DF92" s="891"/>
      <c r="DG92" s="889"/>
      <c r="DH92" s="890"/>
      <c r="DI92" s="890"/>
      <c r="DJ92" s="890"/>
      <c r="DK92" s="891"/>
      <c r="DL92" s="889"/>
      <c r="DM92" s="890"/>
      <c r="DN92" s="890"/>
      <c r="DO92" s="890"/>
      <c r="DP92" s="891"/>
      <c r="DQ92" s="889"/>
      <c r="DR92" s="890"/>
      <c r="DS92" s="890"/>
      <c r="DT92" s="890"/>
      <c r="DU92" s="891"/>
      <c r="DV92" s="886"/>
      <c r="DW92" s="887"/>
      <c r="DX92" s="887"/>
      <c r="DY92" s="887"/>
      <c r="DZ92" s="888"/>
      <c r="EA92" s="231"/>
    </row>
    <row r="93" spans="1:131" ht="26.25" hidden="1" customHeight="1" x14ac:dyDescent="0.2">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2"/>
      <c r="BF93" s="242"/>
      <c r="BG93" s="242"/>
      <c r="BH93" s="242"/>
      <c r="BI93" s="242"/>
      <c r="BJ93" s="242"/>
      <c r="BK93" s="242"/>
      <c r="BL93" s="242"/>
      <c r="BM93" s="242"/>
      <c r="BN93" s="242"/>
      <c r="BO93" s="242"/>
      <c r="BP93" s="242"/>
      <c r="BQ93" s="239">
        <v>87</v>
      </c>
      <c r="BR93" s="244"/>
      <c r="BS93" s="886"/>
      <c r="BT93" s="887"/>
      <c r="BU93" s="887"/>
      <c r="BV93" s="887"/>
      <c r="BW93" s="887"/>
      <c r="BX93" s="887"/>
      <c r="BY93" s="887"/>
      <c r="BZ93" s="887"/>
      <c r="CA93" s="887"/>
      <c r="CB93" s="887"/>
      <c r="CC93" s="887"/>
      <c r="CD93" s="887"/>
      <c r="CE93" s="887"/>
      <c r="CF93" s="887"/>
      <c r="CG93" s="892"/>
      <c r="CH93" s="889"/>
      <c r="CI93" s="890"/>
      <c r="CJ93" s="890"/>
      <c r="CK93" s="890"/>
      <c r="CL93" s="891"/>
      <c r="CM93" s="889"/>
      <c r="CN93" s="890"/>
      <c r="CO93" s="890"/>
      <c r="CP93" s="890"/>
      <c r="CQ93" s="891"/>
      <c r="CR93" s="889"/>
      <c r="CS93" s="890"/>
      <c r="CT93" s="890"/>
      <c r="CU93" s="890"/>
      <c r="CV93" s="891"/>
      <c r="CW93" s="889"/>
      <c r="CX93" s="890"/>
      <c r="CY93" s="890"/>
      <c r="CZ93" s="890"/>
      <c r="DA93" s="891"/>
      <c r="DB93" s="889"/>
      <c r="DC93" s="890"/>
      <c r="DD93" s="890"/>
      <c r="DE93" s="890"/>
      <c r="DF93" s="891"/>
      <c r="DG93" s="889"/>
      <c r="DH93" s="890"/>
      <c r="DI93" s="890"/>
      <c r="DJ93" s="890"/>
      <c r="DK93" s="891"/>
      <c r="DL93" s="889"/>
      <c r="DM93" s="890"/>
      <c r="DN93" s="890"/>
      <c r="DO93" s="890"/>
      <c r="DP93" s="891"/>
      <c r="DQ93" s="889"/>
      <c r="DR93" s="890"/>
      <c r="DS93" s="890"/>
      <c r="DT93" s="890"/>
      <c r="DU93" s="891"/>
      <c r="DV93" s="886"/>
      <c r="DW93" s="887"/>
      <c r="DX93" s="887"/>
      <c r="DY93" s="887"/>
      <c r="DZ93" s="888"/>
      <c r="EA93" s="231"/>
    </row>
    <row r="94" spans="1:131" ht="26.25" hidden="1" customHeight="1" x14ac:dyDescent="0.2">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2"/>
      <c r="BF94" s="242"/>
      <c r="BG94" s="242"/>
      <c r="BH94" s="242"/>
      <c r="BI94" s="242"/>
      <c r="BJ94" s="242"/>
      <c r="BK94" s="242"/>
      <c r="BL94" s="242"/>
      <c r="BM94" s="242"/>
      <c r="BN94" s="242"/>
      <c r="BO94" s="242"/>
      <c r="BP94" s="242"/>
      <c r="BQ94" s="239">
        <v>88</v>
      </c>
      <c r="BR94" s="244"/>
      <c r="BS94" s="886"/>
      <c r="BT94" s="887"/>
      <c r="BU94" s="887"/>
      <c r="BV94" s="887"/>
      <c r="BW94" s="887"/>
      <c r="BX94" s="887"/>
      <c r="BY94" s="887"/>
      <c r="BZ94" s="887"/>
      <c r="CA94" s="887"/>
      <c r="CB94" s="887"/>
      <c r="CC94" s="887"/>
      <c r="CD94" s="887"/>
      <c r="CE94" s="887"/>
      <c r="CF94" s="887"/>
      <c r="CG94" s="892"/>
      <c r="CH94" s="889"/>
      <c r="CI94" s="890"/>
      <c r="CJ94" s="890"/>
      <c r="CK94" s="890"/>
      <c r="CL94" s="891"/>
      <c r="CM94" s="889"/>
      <c r="CN94" s="890"/>
      <c r="CO94" s="890"/>
      <c r="CP94" s="890"/>
      <c r="CQ94" s="891"/>
      <c r="CR94" s="889"/>
      <c r="CS94" s="890"/>
      <c r="CT94" s="890"/>
      <c r="CU94" s="890"/>
      <c r="CV94" s="891"/>
      <c r="CW94" s="889"/>
      <c r="CX94" s="890"/>
      <c r="CY94" s="890"/>
      <c r="CZ94" s="890"/>
      <c r="DA94" s="891"/>
      <c r="DB94" s="889"/>
      <c r="DC94" s="890"/>
      <c r="DD94" s="890"/>
      <c r="DE94" s="890"/>
      <c r="DF94" s="891"/>
      <c r="DG94" s="889"/>
      <c r="DH94" s="890"/>
      <c r="DI94" s="890"/>
      <c r="DJ94" s="890"/>
      <c r="DK94" s="891"/>
      <c r="DL94" s="889"/>
      <c r="DM94" s="890"/>
      <c r="DN94" s="890"/>
      <c r="DO94" s="890"/>
      <c r="DP94" s="891"/>
      <c r="DQ94" s="889"/>
      <c r="DR94" s="890"/>
      <c r="DS94" s="890"/>
      <c r="DT94" s="890"/>
      <c r="DU94" s="891"/>
      <c r="DV94" s="886"/>
      <c r="DW94" s="887"/>
      <c r="DX94" s="887"/>
      <c r="DY94" s="887"/>
      <c r="DZ94" s="888"/>
      <c r="EA94" s="231"/>
    </row>
    <row r="95" spans="1:131" ht="26.25" hidden="1" customHeight="1" x14ac:dyDescent="0.2">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2"/>
      <c r="BF95" s="242"/>
      <c r="BG95" s="242"/>
      <c r="BH95" s="242"/>
      <c r="BI95" s="242"/>
      <c r="BJ95" s="242"/>
      <c r="BK95" s="242"/>
      <c r="BL95" s="242"/>
      <c r="BM95" s="242"/>
      <c r="BN95" s="242"/>
      <c r="BO95" s="242"/>
      <c r="BP95" s="242"/>
      <c r="BQ95" s="239">
        <v>89</v>
      </c>
      <c r="BR95" s="244"/>
      <c r="BS95" s="886"/>
      <c r="BT95" s="887"/>
      <c r="BU95" s="887"/>
      <c r="BV95" s="887"/>
      <c r="BW95" s="887"/>
      <c r="BX95" s="887"/>
      <c r="BY95" s="887"/>
      <c r="BZ95" s="887"/>
      <c r="CA95" s="887"/>
      <c r="CB95" s="887"/>
      <c r="CC95" s="887"/>
      <c r="CD95" s="887"/>
      <c r="CE95" s="887"/>
      <c r="CF95" s="887"/>
      <c r="CG95" s="892"/>
      <c r="CH95" s="889"/>
      <c r="CI95" s="890"/>
      <c r="CJ95" s="890"/>
      <c r="CK95" s="890"/>
      <c r="CL95" s="891"/>
      <c r="CM95" s="889"/>
      <c r="CN95" s="890"/>
      <c r="CO95" s="890"/>
      <c r="CP95" s="890"/>
      <c r="CQ95" s="891"/>
      <c r="CR95" s="889"/>
      <c r="CS95" s="890"/>
      <c r="CT95" s="890"/>
      <c r="CU95" s="890"/>
      <c r="CV95" s="891"/>
      <c r="CW95" s="889"/>
      <c r="CX95" s="890"/>
      <c r="CY95" s="890"/>
      <c r="CZ95" s="890"/>
      <c r="DA95" s="891"/>
      <c r="DB95" s="889"/>
      <c r="DC95" s="890"/>
      <c r="DD95" s="890"/>
      <c r="DE95" s="890"/>
      <c r="DF95" s="891"/>
      <c r="DG95" s="889"/>
      <c r="DH95" s="890"/>
      <c r="DI95" s="890"/>
      <c r="DJ95" s="890"/>
      <c r="DK95" s="891"/>
      <c r="DL95" s="889"/>
      <c r="DM95" s="890"/>
      <c r="DN95" s="890"/>
      <c r="DO95" s="890"/>
      <c r="DP95" s="891"/>
      <c r="DQ95" s="889"/>
      <c r="DR95" s="890"/>
      <c r="DS95" s="890"/>
      <c r="DT95" s="890"/>
      <c r="DU95" s="891"/>
      <c r="DV95" s="886"/>
      <c r="DW95" s="887"/>
      <c r="DX95" s="887"/>
      <c r="DY95" s="887"/>
      <c r="DZ95" s="888"/>
      <c r="EA95" s="231"/>
    </row>
    <row r="96" spans="1:131" ht="26.25" hidden="1" customHeight="1" x14ac:dyDescent="0.2">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2"/>
      <c r="BF96" s="242"/>
      <c r="BG96" s="242"/>
      <c r="BH96" s="242"/>
      <c r="BI96" s="242"/>
      <c r="BJ96" s="242"/>
      <c r="BK96" s="242"/>
      <c r="BL96" s="242"/>
      <c r="BM96" s="242"/>
      <c r="BN96" s="242"/>
      <c r="BO96" s="242"/>
      <c r="BP96" s="242"/>
      <c r="BQ96" s="239">
        <v>90</v>
      </c>
      <c r="BR96" s="244"/>
      <c r="BS96" s="886"/>
      <c r="BT96" s="887"/>
      <c r="BU96" s="887"/>
      <c r="BV96" s="887"/>
      <c r="BW96" s="887"/>
      <c r="BX96" s="887"/>
      <c r="BY96" s="887"/>
      <c r="BZ96" s="887"/>
      <c r="CA96" s="887"/>
      <c r="CB96" s="887"/>
      <c r="CC96" s="887"/>
      <c r="CD96" s="887"/>
      <c r="CE96" s="887"/>
      <c r="CF96" s="887"/>
      <c r="CG96" s="892"/>
      <c r="CH96" s="889"/>
      <c r="CI96" s="890"/>
      <c r="CJ96" s="890"/>
      <c r="CK96" s="890"/>
      <c r="CL96" s="891"/>
      <c r="CM96" s="889"/>
      <c r="CN96" s="890"/>
      <c r="CO96" s="890"/>
      <c r="CP96" s="890"/>
      <c r="CQ96" s="891"/>
      <c r="CR96" s="889"/>
      <c r="CS96" s="890"/>
      <c r="CT96" s="890"/>
      <c r="CU96" s="890"/>
      <c r="CV96" s="891"/>
      <c r="CW96" s="889"/>
      <c r="CX96" s="890"/>
      <c r="CY96" s="890"/>
      <c r="CZ96" s="890"/>
      <c r="DA96" s="891"/>
      <c r="DB96" s="889"/>
      <c r="DC96" s="890"/>
      <c r="DD96" s="890"/>
      <c r="DE96" s="890"/>
      <c r="DF96" s="891"/>
      <c r="DG96" s="889"/>
      <c r="DH96" s="890"/>
      <c r="DI96" s="890"/>
      <c r="DJ96" s="890"/>
      <c r="DK96" s="891"/>
      <c r="DL96" s="889"/>
      <c r="DM96" s="890"/>
      <c r="DN96" s="890"/>
      <c r="DO96" s="890"/>
      <c r="DP96" s="891"/>
      <c r="DQ96" s="889"/>
      <c r="DR96" s="890"/>
      <c r="DS96" s="890"/>
      <c r="DT96" s="890"/>
      <c r="DU96" s="891"/>
      <c r="DV96" s="886"/>
      <c r="DW96" s="887"/>
      <c r="DX96" s="887"/>
      <c r="DY96" s="887"/>
      <c r="DZ96" s="888"/>
      <c r="EA96" s="231"/>
    </row>
    <row r="97" spans="1:131" ht="26.25" hidden="1" customHeight="1" x14ac:dyDescent="0.2">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2"/>
      <c r="BF97" s="242"/>
      <c r="BG97" s="242"/>
      <c r="BH97" s="242"/>
      <c r="BI97" s="242"/>
      <c r="BJ97" s="242"/>
      <c r="BK97" s="242"/>
      <c r="BL97" s="242"/>
      <c r="BM97" s="242"/>
      <c r="BN97" s="242"/>
      <c r="BO97" s="242"/>
      <c r="BP97" s="242"/>
      <c r="BQ97" s="239">
        <v>91</v>
      </c>
      <c r="BR97" s="244"/>
      <c r="BS97" s="886"/>
      <c r="BT97" s="887"/>
      <c r="BU97" s="887"/>
      <c r="BV97" s="887"/>
      <c r="BW97" s="887"/>
      <c r="BX97" s="887"/>
      <c r="BY97" s="887"/>
      <c r="BZ97" s="887"/>
      <c r="CA97" s="887"/>
      <c r="CB97" s="887"/>
      <c r="CC97" s="887"/>
      <c r="CD97" s="887"/>
      <c r="CE97" s="887"/>
      <c r="CF97" s="887"/>
      <c r="CG97" s="892"/>
      <c r="CH97" s="889"/>
      <c r="CI97" s="890"/>
      <c r="CJ97" s="890"/>
      <c r="CK97" s="890"/>
      <c r="CL97" s="891"/>
      <c r="CM97" s="889"/>
      <c r="CN97" s="890"/>
      <c r="CO97" s="890"/>
      <c r="CP97" s="890"/>
      <c r="CQ97" s="891"/>
      <c r="CR97" s="889"/>
      <c r="CS97" s="890"/>
      <c r="CT97" s="890"/>
      <c r="CU97" s="890"/>
      <c r="CV97" s="891"/>
      <c r="CW97" s="889"/>
      <c r="CX97" s="890"/>
      <c r="CY97" s="890"/>
      <c r="CZ97" s="890"/>
      <c r="DA97" s="891"/>
      <c r="DB97" s="889"/>
      <c r="DC97" s="890"/>
      <c r="DD97" s="890"/>
      <c r="DE97" s="890"/>
      <c r="DF97" s="891"/>
      <c r="DG97" s="889"/>
      <c r="DH97" s="890"/>
      <c r="DI97" s="890"/>
      <c r="DJ97" s="890"/>
      <c r="DK97" s="891"/>
      <c r="DL97" s="889"/>
      <c r="DM97" s="890"/>
      <c r="DN97" s="890"/>
      <c r="DO97" s="890"/>
      <c r="DP97" s="891"/>
      <c r="DQ97" s="889"/>
      <c r="DR97" s="890"/>
      <c r="DS97" s="890"/>
      <c r="DT97" s="890"/>
      <c r="DU97" s="891"/>
      <c r="DV97" s="886"/>
      <c r="DW97" s="887"/>
      <c r="DX97" s="887"/>
      <c r="DY97" s="887"/>
      <c r="DZ97" s="888"/>
      <c r="EA97" s="231"/>
    </row>
    <row r="98" spans="1:131" ht="26.25" hidden="1" customHeight="1" x14ac:dyDescent="0.2">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2"/>
      <c r="BF98" s="242"/>
      <c r="BG98" s="242"/>
      <c r="BH98" s="242"/>
      <c r="BI98" s="242"/>
      <c r="BJ98" s="242"/>
      <c r="BK98" s="242"/>
      <c r="BL98" s="242"/>
      <c r="BM98" s="242"/>
      <c r="BN98" s="242"/>
      <c r="BO98" s="242"/>
      <c r="BP98" s="242"/>
      <c r="BQ98" s="239">
        <v>92</v>
      </c>
      <c r="BR98" s="244"/>
      <c r="BS98" s="886"/>
      <c r="BT98" s="887"/>
      <c r="BU98" s="887"/>
      <c r="BV98" s="887"/>
      <c r="BW98" s="887"/>
      <c r="BX98" s="887"/>
      <c r="BY98" s="887"/>
      <c r="BZ98" s="887"/>
      <c r="CA98" s="887"/>
      <c r="CB98" s="887"/>
      <c r="CC98" s="887"/>
      <c r="CD98" s="887"/>
      <c r="CE98" s="887"/>
      <c r="CF98" s="887"/>
      <c r="CG98" s="892"/>
      <c r="CH98" s="889"/>
      <c r="CI98" s="890"/>
      <c r="CJ98" s="890"/>
      <c r="CK98" s="890"/>
      <c r="CL98" s="891"/>
      <c r="CM98" s="889"/>
      <c r="CN98" s="890"/>
      <c r="CO98" s="890"/>
      <c r="CP98" s="890"/>
      <c r="CQ98" s="891"/>
      <c r="CR98" s="889"/>
      <c r="CS98" s="890"/>
      <c r="CT98" s="890"/>
      <c r="CU98" s="890"/>
      <c r="CV98" s="891"/>
      <c r="CW98" s="889"/>
      <c r="CX98" s="890"/>
      <c r="CY98" s="890"/>
      <c r="CZ98" s="890"/>
      <c r="DA98" s="891"/>
      <c r="DB98" s="889"/>
      <c r="DC98" s="890"/>
      <c r="DD98" s="890"/>
      <c r="DE98" s="890"/>
      <c r="DF98" s="891"/>
      <c r="DG98" s="889"/>
      <c r="DH98" s="890"/>
      <c r="DI98" s="890"/>
      <c r="DJ98" s="890"/>
      <c r="DK98" s="891"/>
      <c r="DL98" s="889"/>
      <c r="DM98" s="890"/>
      <c r="DN98" s="890"/>
      <c r="DO98" s="890"/>
      <c r="DP98" s="891"/>
      <c r="DQ98" s="889"/>
      <c r="DR98" s="890"/>
      <c r="DS98" s="890"/>
      <c r="DT98" s="890"/>
      <c r="DU98" s="891"/>
      <c r="DV98" s="886"/>
      <c r="DW98" s="887"/>
      <c r="DX98" s="887"/>
      <c r="DY98" s="887"/>
      <c r="DZ98" s="888"/>
      <c r="EA98" s="231"/>
    </row>
    <row r="99" spans="1:131" ht="26.25" hidden="1" customHeight="1" x14ac:dyDescent="0.2">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2"/>
      <c r="BF99" s="242"/>
      <c r="BG99" s="242"/>
      <c r="BH99" s="242"/>
      <c r="BI99" s="242"/>
      <c r="BJ99" s="242"/>
      <c r="BK99" s="242"/>
      <c r="BL99" s="242"/>
      <c r="BM99" s="242"/>
      <c r="BN99" s="242"/>
      <c r="BO99" s="242"/>
      <c r="BP99" s="242"/>
      <c r="BQ99" s="239">
        <v>93</v>
      </c>
      <c r="BR99" s="244"/>
      <c r="BS99" s="886"/>
      <c r="BT99" s="887"/>
      <c r="BU99" s="887"/>
      <c r="BV99" s="887"/>
      <c r="BW99" s="887"/>
      <c r="BX99" s="887"/>
      <c r="BY99" s="887"/>
      <c r="BZ99" s="887"/>
      <c r="CA99" s="887"/>
      <c r="CB99" s="887"/>
      <c r="CC99" s="887"/>
      <c r="CD99" s="887"/>
      <c r="CE99" s="887"/>
      <c r="CF99" s="887"/>
      <c r="CG99" s="892"/>
      <c r="CH99" s="889"/>
      <c r="CI99" s="890"/>
      <c r="CJ99" s="890"/>
      <c r="CK99" s="890"/>
      <c r="CL99" s="891"/>
      <c r="CM99" s="889"/>
      <c r="CN99" s="890"/>
      <c r="CO99" s="890"/>
      <c r="CP99" s="890"/>
      <c r="CQ99" s="891"/>
      <c r="CR99" s="889"/>
      <c r="CS99" s="890"/>
      <c r="CT99" s="890"/>
      <c r="CU99" s="890"/>
      <c r="CV99" s="891"/>
      <c r="CW99" s="889"/>
      <c r="CX99" s="890"/>
      <c r="CY99" s="890"/>
      <c r="CZ99" s="890"/>
      <c r="DA99" s="891"/>
      <c r="DB99" s="889"/>
      <c r="DC99" s="890"/>
      <c r="DD99" s="890"/>
      <c r="DE99" s="890"/>
      <c r="DF99" s="891"/>
      <c r="DG99" s="889"/>
      <c r="DH99" s="890"/>
      <c r="DI99" s="890"/>
      <c r="DJ99" s="890"/>
      <c r="DK99" s="891"/>
      <c r="DL99" s="889"/>
      <c r="DM99" s="890"/>
      <c r="DN99" s="890"/>
      <c r="DO99" s="890"/>
      <c r="DP99" s="891"/>
      <c r="DQ99" s="889"/>
      <c r="DR99" s="890"/>
      <c r="DS99" s="890"/>
      <c r="DT99" s="890"/>
      <c r="DU99" s="891"/>
      <c r="DV99" s="886"/>
      <c r="DW99" s="887"/>
      <c r="DX99" s="887"/>
      <c r="DY99" s="887"/>
      <c r="DZ99" s="888"/>
      <c r="EA99" s="231"/>
    </row>
    <row r="100" spans="1:131" ht="26.25" hidden="1" customHeight="1" x14ac:dyDescent="0.2">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2"/>
      <c r="BF100" s="242"/>
      <c r="BG100" s="242"/>
      <c r="BH100" s="242"/>
      <c r="BI100" s="242"/>
      <c r="BJ100" s="242"/>
      <c r="BK100" s="242"/>
      <c r="BL100" s="242"/>
      <c r="BM100" s="242"/>
      <c r="BN100" s="242"/>
      <c r="BO100" s="242"/>
      <c r="BP100" s="242"/>
      <c r="BQ100" s="239">
        <v>94</v>
      </c>
      <c r="BR100" s="244"/>
      <c r="BS100" s="886"/>
      <c r="BT100" s="887"/>
      <c r="BU100" s="887"/>
      <c r="BV100" s="887"/>
      <c r="BW100" s="887"/>
      <c r="BX100" s="887"/>
      <c r="BY100" s="887"/>
      <c r="BZ100" s="887"/>
      <c r="CA100" s="887"/>
      <c r="CB100" s="887"/>
      <c r="CC100" s="887"/>
      <c r="CD100" s="887"/>
      <c r="CE100" s="887"/>
      <c r="CF100" s="887"/>
      <c r="CG100" s="892"/>
      <c r="CH100" s="889"/>
      <c r="CI100" s="890"/>
      <c r="CJ100" s="890"/>
      <c r="CK100" s="890"/>
      <c r="CL100" s="891"/>
      <c r="CM100" s="889"/>
      <c r="CN100" s="890"/>
      <c r="CO100" s="890"/>
      <c r="CP100" s="890"/>
      <c r="CQ100" s="891"/>
      <c r="CR100" s="889"/>
      <c r="CS100" s="890"/>
      <c r="CT100" s="890"/>
      <c r="CU100" s="890"/>
      <c r="CV100" s="891"/>
      <c r="CW100" s="889"/>
      <c r="CX100" s="890"/>
      <c r="CY100" s="890"/>
      <c r="CZ100" s="890"/>
      <c r="DA100" s="891"/>
      <c r="DB100" s="889"/>
      <c r="DC100" s="890"/>
      <c r="DD100" s="890"/>
      <c r="DE100" s="890"/>
      <c r="DF100" s="891"/>
      <c r="DG100" s="889"/>
      <c r="DH100" s="890"/>
      <c r="DI100" s="890"/>
      <c r="DJ100" s="890"/>
      <c r="DK100" s="891"/>
      <c r="DL100" s="889"/>
      <c r="DM100" s="890"/>
      <c r="DN100" s="890"/>
      <c r="DO100" s="890"/>
      <c r="DP100" s="891"/>
      <c r="DQ100" s="889"/>
      <c r="DR100" s="890"/>
      <c r="DS100" s="890"/>
      <c r="DT100" s="890"/>
      <c r="DU100" s="891"/>
      <c r="DV100" s="886"/>
      <c r="DW100" s="887"/>
      <c r="DX100" s="887"/>
      <c r="DY100" s="887"/>
      <c r="DZ100" s="888"/>
      <c r="EA100" s="231"/>
    </row>
    <row r="101" spans="1:131" ht="26.25" hidden="1" customHeight="1" x14ac:dyDescent="0.2">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2"/>
      <c r="BF101" s="242"/>
      <c r="BG101" s="242"/>
      <c r="BH101" s="242"/>
      <c r="BI101" s="242"/>
      <c r="BJ101" s="242"/>
      <c r="BK101" s="242"/>
      <c r="BL101" s="242"/>
      <c r="BM101" s="242"/>
      <c r="BN101" s="242"/>
      <c r="BO101" s="242"/>
      <c r="BP101" s="242"/>
      <c r="BQ101" s="239">
        <v>95</v>
      </c>
      <c r="BR101" s="244"/>
      <c r="BS101" s="886"/>
      <c r="BT101" s="887"/>
      <c r="BU101" s="887"/>
      <c r="BV101" s="887"/>
      <c r="BW101" s="887"/>
      <c r="BX101" s="887"/>
      <c r="BY101" s="887"/>
      <c r="BZ101" s="887"/>
      <c r="CA101" s="887"/>
      <c r="CB101" s="887"/>
      <c r="CC101" s="887"/>
      <c r="CD101" s="887"/>
      <c r="CE101" s="887"/>
      <c r="CF101" s="887"/>
      <c r="CG101" s="892"/>
      <c r="CH101" s="889"/>
      <c r="CI101" s="890"/>
      <c r="CJ101" s="890"/>
      <c r="CK101" s="890"/>
      <c r="CL101" s="891"/>
      <c r="CM101" s="889"/>
      <c r="CN101" s="890"/>
      <c r="CO101" s="890"/>
      <c r="CP101" s="890"/>
      <c r="CQ101" s="891"/>
      <c r="CR101" s="889"/>
      <c r="CS101" s="890"/>
      <c r="CT101" s="890"/>
      <c r="CU101" s="890"/>
      <c r="CV101" s="891"/>
      <c r="CW101" s="889"/>
      <c r="CX101" s="890"/>
      <c r="CY101" s="890"/>
      <c r="CZ101" s="890"/>
      <c r="DA101" s="891"/>
      <c r="DB101" s="889"/>
      <c r="DC101" s="890"/>
      <c r="DD101" s="890"/>
      <c r="DE101" s="890"/>
      <c r="DF101" s="891"/>
      <c r="DG101" s="889"/>
      <c r="DH101" s="890"/>
      <c r="DI101" s="890"/>
      <c r="DJ101" s="890"/>
      <c r="DK101" s="891"/>
      <c r="DL101" s="889"/>
      <c r="DM101" s="890"/>
      <c r="DN101" s="890"/>
      <c r="DO101" s="890"/>
      <c r="DP101" s="891"/>
      <c r="DQ101" s="889"/>
      <c r="DR101" s="890"/>
      <c r="DS101" s="890"/>
      <c r="DT101" s="890"/>
      <c r="DU101" s="891"/>
      <c r="DV101" s="886"/>
      <c r="DW101" s="887"/>
      <c r="DX101" s="887"/>
      <c r="DY101" s="887"/>
      <c r="DZ101" s="888"/>
      <c r="EA101" s="231"/>
    </row>
    <row r="102" spans="1:131" ht="26.25" customHeight="1" thickBot="1" x14ac:dyDescent="0.25">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2"/>
      <c r="BF102" s="242"/>
      <c r="BG102" s="242"/>
      <c r="BH102" s="242"/>
      <c r="BI102" s="242"/>
      <c r="BJ102" s="242"/>
      <c r="BK102" s="242"/>
      <c r="BL102" s="242"/>
      <c r="BM102" s="242"/>
      <c r="BN102" s="242"/>
      <c r="BO102" s="242"/>
      <c r="BP102" s="242"/>
      <c r="BQ102" s="241" t="s">
        <v>395</v>
      </c>
      <c r="BR102" s="816" t="s">
        <v>427</v>
      </c>
      <c r="BS102" s="817"/>
      <c r="BT102" s="817"/>
      <c r="BU102" s="817"/>
      <c r="BV102" s="817"/>
      <c r="BW102" s="817"/>
      <c r="BX102" s="817"/>
      <c r="BY102" s="817"/>
      <c r="BZ102" s="817"/>
      <c r="CA102" s="817"/>
      <c r="CB102" s="817"/>
      <c r="CC102" s="817"/>
      <c r="CD102" s="817"/>
      <c r="CE102" s="817"/>
      <c r="CF102" s="817"/>
      <c r="CG102" s="818"/>
      <c r="CH102" s="916"/>
      <c r="CI102" s="917"/>
      <c r="CJ102" s="917"/>
      <c r="CK102" s="917"/>
      <c r="CL102" s="918"/>
      <c r="CM102" s="916"/>
      <c r="CN102" s="917"/>
      <c r="CO102" s="917"/>
      <c r="CP102" s="917"/>
      <c r="CQ102" s="918"/>
      <c r="CR102" s="919"/>
      <c r="CS102" s="879"/>
      <c r="CT102" s="879"/>
      <c r="CU102" s="879"/>
      <c r="CV102" s="920"/>
      <c r="CW102" s="919"/>
      <c r="CX102" s="879"/>
      <c r="CY102" s="879"/>
      <c r="CZ102" s="879"/>
      <c r="DA102" s="920"/>
      <c r="DB102" s="919"/>
      <c r="DC102" s="879"/>
      <c r="DD102" s="879"/>
      <c r="DE102" s="879"/>
      <c r="DF102" s="920"/>
      <c r="DG102" s="919"/>
      <c r="DH102" s="879"/>
      <c r="DI102" s="879"/>
      <c r="DJ102" s="879"/>
      <c r="DK102" s="920"/>
      <c r="DL102" s="919"/>
      <c r="DM102" s="879"/>
      <c r="DN102" s="879"/>
      <c r="DO102" s="879"/>
      <c r="DP102" s="920"/>
      <c r="DQ102" s="919"/>
      <c r="DR102" s="879"/>
      <c r="DS102" s="879"/>
      <c r="DT102" s="879"/>
      <c r="DU102" s="920"/>
      <c r="DV102" s="816"/>
      <c r="DW102" s="817"/>
      <c r="DX102" s="817"/>
      <c r="DY102" s="817"/>
      <c r="DZ102" s="943"/>
      <c r="EA102" s="231"/>
    </row>
    <row r="103" spans="1:131" ht="26.25" customHeight="1" x14ac:dyDescent="0.2">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2"/>
      <c r="BF103" s="242"/>
      <c r="BG103" s="242"/>
      <c r="BH103" s="242"/>
      <c r="BI103" s="242"/>
      <c r="BJ103" s="242"/>
      <c r="BK103" s="242"/>
      <c r="BL103" s="242"/>
      <c r="BM103" s="242"/>
      <c r="BN103" s="242"/>
      <c r="BO103" s="242"/>
      <c r="BP103" s="242"/>
      <c r="BQ103" s="944" t="s">
        <v>428</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31"/>
    </row>
    <row r="104" spans="1:131" ht="26.25" customHeight="1" x14ac:dyDescent="0.2">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2"/>
      <c r="BF104" s="242"/>
      <c r="BG104" s="242"/>
      <c r="BH104" s="242"/>
      <c r="BI104" s="242"/>
      <c r="BJ104" s="242"/>
      <c r="BK104" s="242"/>
      <c r="BL104" s="242"/>
      <c r="BM104" s="242"/>
      <c r="BN104" s="242"/>
      <c r="BO104" s="242"/>
      <c r="BP104" s="242"/>
      <c r="BQ104" s="945" t="s">
        <v>429</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31"/>
    </row>
    <row r="105" spans="1:131" ht="11.25" customHeight="1" x14ac:dyDescent="0.2">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2">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5">
      <c r="A107" s="250" t="s">
        <v>430</v>
      </c>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0" t="s">
        <v>431</v>
      </c>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row>
    <row r="108" spans="1:131" s="231" customFormat="1" ht="26.25" customHeight="1" x14ac:dyDescent="0.2">
      <c r="A108" s="946" t="s">
        <v>432</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433</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31" customFormat="1" ht="26.25" customHeight="1" x14ac:dyDescent="0.2">
      <c r="A109" s="941" t="s">
        <v>434</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435</v>
      </c>
      <c r="AB109" s="922"/>
      <c r="AC109" s="922"/>
      <c r="AD109" s="922"/>
      <c r="AE109" s="923"/>
      <c r="AF109" s="921" t="s">
        <v>436</v>
      </c>
      <c r="AG109" s="922"/>
      <c r="AH109" s="922"/>
      <c r="AI109" s="922"/>
      <c r="AJ109" s="923"/>
      <c r="AK109" s="921" t="s">
        <v>310</v>
      </c>
      <c r="AL109" s="922"/>
      <c r="AM109" s="922"/>
      <c r="AN109" s="922"/>
      <c r="AO109" s="923"/>
      <c r="AP109" s="921" t="s">
        <v>437</v>
      </c>
      <c r="AQ109" s="922"/>
      <c r="AR109" s="922"/>
      <c r="AS109" s="922"/>
      <c r="AT109" s="924"/>
      <c r="AU109" s="941" t="s">
        <v>434</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435</v>
      </c>
      <c r="BR109" s="922"/>
      <c r="BS109" s="922"/>
      <c r="BT109" s="922"/>
      <c r="BU109" s="923"/>
      <c r="BV109" s="921" t="s">
        <v>436</v>
      </c>
      <c r="BW109" s="922"/>
      <c r="BX109" s="922"/>
      <c r="BY109" s="922"/>
      <c r="BZ109" s="923"/>
      <c r="CA109" s="921" t="s">
        <v>310</v>
      </c>
      <c r="CB109" s="922"/>
      <c r="CC109" s="922"/>
      <c r="CD109" s="922"/>
      <c r="CE109" s="923"/>
      <c r="CF109" s="942" t="s">
        <v>437</v>
      </c>
      <c r="CG109" s="942"/>
      <c r="CH109" s="942"/>
      <c r="CI109" s="942"/>
      <c r="CJ109" s="942"/>
      <c r="CK109" s="921" t="s">
        <v>438</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435</v>
      </c>
      <c r="DH109" s="922"/>
      <c r="DI109" s="922"/>
      <c r="DJ109" s="922"/>
      <c r="DK109" s="923"/>
      <c r="DL109" s="921" t="s">
        <v>436</v>
      </c>
      <c r="DM109" s="922"/>
      <c r="DN109" s="922"/>
      <c r="DO109" s="922"/>
      <c r="DP109" s="923"/>
      <c r="DQ109" s="921" t="s">
        <v>310</v>
      </c>
      <c r="DR109" s="922"/>
      <c r="DS109" s="922"/>
      <c r="DT109" s="922"/>
      <c r="DU109" s="923"/>
      <c r="DV109" s="921" t="s">
        <v>437</v>
      </c>
      <c r="DW109" s="922"/>
      <c r="DX109" s="922"/>
      <c r="DY109" s="922"/>
      <c r="DZ109" s="924"/>
    </row>
    <row r="110" spans="1:131" s="231" customFormat="1" ht="26.25" customHeight="1" x14ac:dyDescent="0.2">
      <c r="A110" s="925" t="s">
        <v>439</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231395</v>
      </c>
      <c r="AB110" s="929"/>
      <c r="AC110" s="929"/>
      <c r="AD110" s="929"/>
      <c r="AE110" s="930"/>
      <c r="AF110" s="931">
        <v>248434</v>
      </c>
      <c r="AG110" s="929"/>
      <c r="AH110" s="929"/>
      <c r="AI110" s="929"/>
      <c r="AJ110" s="930"/>
      <c r="AK110" s="931">
        <v>256631</v>
      </c>
      <c r="AL110" s="929"/>
      <c r="AM110" s="929"/>
      <c r="AN110" s="929"/>
      <c r="AO110" s="930"/>
      <c r="AP110" s="932">
        <v>11.2</v>
      </c>
      <c r="AQ110" s="933"/>
      <c r="AR110" s="933"/>
      <c r="AS110" s="933"/>
      <c r="AT110" s="934"/>
      <c r="AU110" s="935" t="s">
        <v>73</v>
      </c>
      <c r="AV110" s="936"/>
      <c r="AW110" s="936"/>
      <c r="AX110" s="936"/>
      <c r="AY110" s="936"/>
      <c r="AZ110" s="958" t="s">
        <v>440</v>
      </c>
      <c r="BA110" s="926"/>
      <c r="BB110" s="926"/>
      <c r="BC110" s="926"/>
      <c r="BD110" s="926"/>
      <c r="BE110" s="926"/>
      <c r="BF110" s="926"/>
      <c r="BG110" s="926"/>
      <c r="BH110" s="926"/>
      <c r="BI110" s="926"/>
      <c r="BJ110" s="926"/>
      <c r="BK110" s="926"/>
      <c r="BL110" s="926"/>
      <c r="BM110" s="926"/>
      <c r="BN110" s="926"/>
      <c r="BO110" s="926"/>
      <c r="BP110" s="927"/>
      <c r="BQ110" s="959">
        <v>2733111</v>
      </c>
      <c r="BR110" s="960"/>
      <c r="BS110" s="960"/>
      <c r="BT110" s="960"/>
      <c r="BU110" s="960"/>
      <c r="BV110" s="960">
        <v>2698866</v>
      </c>
      <c r="BW110" s="960"/>
      <c r="BX110" s="960"/>
      <c r="BY110" s="960"/>
      <c r="BZ110" s="960"/>
      <c r="CA110" s="960">
        <v>2709187</v>
      </c>
      <c r="CB110" s="960"/>
      <c r="CC110" s="960"/>
      <c r="CD110" s="960"/>
      <c r="CE110" s="960"/>
      <c r="CF110" s="973">
        <v>118.2</v>
      </c>
      <c r="CG110" s="974"/>
      <c r="CH110" s="974"/>
      <c r="CI110" s="974"/>
      <c r="CJ110" s="974"/>
      <c r="CK110" s="975" t="s">
        <v>441</v>
      </c>
      <c r="CL110" s="976"/>
      <c r="CM110" s="958" t="s">
        <v>442</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417</v>
      </c>
      <c r="DH110" s="960"/>
      <c r="DI110" s="960"/>
      <c r="DJ110" s="960"/>
      <c r="DK110" s="960"/>
      <c r="DL110" s="960" t="s">
        <v>443</v>
      </c>
      <c r="DM110" s="960"/>
      <c r="DN110" s="960"/>
      <c r="DO110" s="960"/>
      <c r="DP110" s="960"/>
      <c r="DQ110" s="960" t="s">
        <v>444</v>
      </c>
      <c r="DR110" s="960"/>
      <c r="DS110" s="960"/>
      <c r="DT110" s="960"/>
      <c r="DU110" s="960"/>
      <c r="DV110" s="961" t="s">
        <v>444</v>
      </c>
      <c r="DW110" s="961"/>
      <c r="DX110" s="961"/>
      <c r="DY110" s="961"/>
      <c r="DZ110" s="962"/>
    </row>
    <row r="111" spans="1:131" s="231" customFormat="1" ht="26.25" customHeight="1" x14ac:dyDescent="0.2">
      <c r="A111" s="963" t="s">
        <v>445</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129</v>
      </c>
      <c r="AB111" s="967"/>
      <c r="AC111" s="967"/>
      <c r="AD111" s="967"/>
      <c r="AE111" s="968"/>
      <c r="AF111" s="969" t="s">
        <v>417</v>
      </c>
      <c r="AG111" s="967"/>
      <c r="AH111" s="967"/>
      <c r="AI111" s="967"/>
      <c r="AJ111" s="968"/>
      <c r="AK111" s="969" t="s">
        <v>446</v>
      </c>
      <c r="AL111" s="967"/>
      <c r="AM111" s="967"/>
      <c r="AN111" s="967"/>
      <c r="AO111" s="968"/>
      <c r="AP111" s="970" t="s">
        <v>444</v>
      </c>
      <c r="AQ111" s="971"/>
      <c r="AR111" s="971"/>
      <c r="AS111" s="971"/>
      <c r="AT111" s="972"/>
      <c r="AU111" s="937"/>
      <c r="AV111" s="938"/>
      <c r="AW111" s="938"/>
      <c r="AX111" s="938"/>
      <c r="AY111" s="938"/>
      <c r="AZ111" s="951" t="s">
        <v>447</v>
      </c>
      <c r="BA111" s="952"/>
      <c r="BB111" s="952"/>
      <c r="BC111" s="952"/>
      <c r="BD111" s="952"/>
      <c r="BE111" s="952"/>
      <c r="BF111" s="952"/>
      <c r="BG111" s="952"/>
      <c r="BH111" s="952"/>
      <c r="BI111" s="952"/>
      <c r="BJ111" s="952"/>
      <c r="BK111" s="952"/>
      <c r="BL111" s="952"/>
      <c r="BM111" s="952"/>
      <c r="BN111" s="952"/>
      <c r="BO111" s="952"/>
      <c r="BP111" s="953"/>
      <c r="BQ111" s="954">
        <v>2304</v>
      </c>
      <c r="BR111" s="955"/>
      <c r="BS111" s="955"/>
      <c r="BT111" s="955"/>
      <c r="BU111" s="955"/>
      <c r="BV111" s="955">
        <v>1152</v>
      </c>
      <c r="BW111" s="955"/>
      <c r="BX111" s="955"/>
      <c r="BY111" s="955"/>
      <c r="BZ111" s="955"/>
      <c r="CA111" s="955">
        <v>1152</v>
      </c>
      <c r="CB111" s="955"/>
      <c r="CC111" s="955"/>
      <c r="CD111" s="955"/>
      <c r="CE111" s="955"/>
      <c r="CF111" s="949">
        <v>0.1</v>
      </c>
      <c r="CG111" s="950"/>
      <c r="CH111" s="950"/>
      <c r="CI111" s="950"/>
      <c r="CJ111" s="950"/>
      <c r="CK111" s="977"/>
      <c r="CL111" s="978"/>
      <c r="CM111" s="951" t="s">
        <v>448</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129</v>
      </c>
      <c r="DH111" s="955"/>
      <c r="DI111" s="955"/>
      <c r="DJ111" s="955"/>
      <c r="DK111" s="955"/>
      <c r="DL111" s="955" t="s">
        <v>129</v>
      </c>
      <c r="DM111" s="955"/>
      <c r="DN111" s="955"/>
      <c r="DO111" s="955"/>
      <c r="DP111" s="955"/>
      <c r="DQ111" s="955" t="s">
        <v>444</v>
      </c>
      <c r="DR111" s="955"/>
      <c r="DS111" s="955"/>
      <c r="DT111" s="955"/>
      <c r="DU111" s="955"/>
      <c r="DV111" s="956" t="s">
        <v>443</v>
      </c>
      <c r="DW111" s="956"/>
      <c r="DX111" s="956"/>
      <c r="DY111" s="956"/>
      <c r="DZ111" s="957"/>
    </row>
    <row r="112" spans="1:131" s="231" customFormat="1" ht="26.25" customHeight="1" x14ac:dyDescent="0.2">
      <c r="A112" s="981" t="s">
        <v>449</v>
      </c>
      <c r="B112" s="982"/>
      <c r="C112" s="952" t="s">
        <v>450</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129</v>
      </c>
      <c r="AB112" s="988"/>
      <c r="AC112" s="988"/>
      <c r="AD112" s="988"/>
      <c r="AE112" s="989"/>
      <c r="AF112" s="990" t="s">
        <v>129</v>
      </c>
      <c r="AG112" s="988"/>
      <c r="AH112" s="988"/>
      <c r="AI112" s="988"/>
      <c r="AJ112" s="989"/>
      <c r="AK112" s="990" t="s">
        <v>129</v>
      </c>
      <c r="AL112" s="988"/>
      <c r="AM112" s="988"/>
      <c r="AN112" s="988"/>
      <c r="AO112" s="989"/>
      <c r="AP112" s="991" t="s">
        <v>444</v>
      </c>
      <c r="AQ112" s="992"/>
      <c r="AR112" s="992"/>
      <c r="AS112" s="992"/>
      <c r="AT112" s="993"/>
      <c r="AU112" s="937"/>
      <c r="AV112" s="938"/>
      <c r="AW112" s="938"/>
      <c r="AX112" s="938"/>
      <c r="AY112" s="938"/>
      <c r="AZ112" s="951" t="s">
        <v>451</v>
      </c>
      <c r="BA112" s="952"/>
      <c r="BB112" s="952"/>
      <c r="BC112" s="952"/>
      <c r="BD112" s="952"/>
      <c r="BE112" s="952"/>
      <c r="BF112" s="952"/>
      <c r="BG112" s="952"/>
      <c r="BH112" s="952"/>
      <c r="BI112" s="952"/>
      <c r="BJ112" s="952"/>
      <c r="BK112" s="952"/>
      <c r="BL112" s="952"/>
      <c r="BM112" s="952"/>
      <c r="BN112" s="952"/>
      <c r="BO112" s="952"/>
      <c r="BP112" s="953"/>
      <c r="BQ112" s="954">
        <v>530785</v>
      </c>
      <c r="BR112" s="955"/>
      <c r="BS112" s="955"/>
      <c r="BT112" s="955"/>
      <c r="BU112" s="955"/>
      <c r="BV112" s="955">
        <v>646508</v>
      </c>
      <c r="BW112" s="955"/>
      <c r="BX112" s="955"/>
      <c r="BY112" s="955"/>
      <c r="BZ112" s="955"/>
      <c r="CA112" s="955">
        <v>551864</v>
      </c>
      <c r="CB112" s="955"/>
      <c r="CC112" s="955"/>
      <c r="CD112" s="955"/>
      <c r="CE112" s="955"/>
      <c r="CF112" s="949">
        <v>24.1</v>
      </c>
      <c r="CG112" s="950"/>
      <c r="CH112" s="950"/>
      <c r="CI112" s="950"/>
      <c r="CJ112" s="950"/>
      <c r="CK112" s="977"/>
      <c r="CL112" s="978"/>
      <c r="CM112" s="951" t="s">
        <v>452</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444</v>
      </c>
      <c r="DH112" s="955"/>
      <c r="DI112" s="955"/>
      <c r="DJ112" s="955"/>
      <c r="DK112" s="955"/>
      <c r="DL112" s="955" t="s">
        <v>443</v>
      </c>
      <c r="DM112" s="955"/>
      <c r="DN112" s="955"/>
      <c r="DO112" s="955"/>
      <c r="DP112" s="955"/>
      <c r="DQ112" s="955" t="s">
        <v>129</v>
      </c>
      <c r="DR112" s="955"/>
      <c r="DS112" s="955"/>
      <c r="DT112" s="955"/>
      <c r="DU112" s="955"/>
      <c r="DV112" s="956" t="s">
        <v>129</v>
      </c>
      <c r="DW112" s="956"/>
      <c r="DX112" s="956"/>
      <c r="DY112" s="956"/>
      <c r="DZ112" s="957"/>
    </row>
    <row r="113" spans="1:130" s="231" customFormat="1" ht="26.25" customHeight="1" x14ac:dyDescent="0.2">
      <c r="A113" s="983"/>
      <c r="B113" s="984"/>
      <c r="C113" s="952" t="s">
        <v>453</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61599</v>
      </c>
      <c r="AB113" s="967"/>
      <c r="AC113" s="967"/>
      <c r="AD113" s="967"/>
      <c r="AE113" s="968"/>
      <c r="AF113" s="969">
        <v>57989</v>
      </c>
      <c r="AG113" s="967"/>
      <c r="AH113" s="967"/>
      <c r="AI113" s="967"/>
      <c r="AJ113" s="968"/>
      <c r="AK113" s="969">
        <v>59826</v>
      </c>
      <c r="AL113" s="967"/>
      <c r="AM113" s="967"/>
      <c r="AN113" s="967"/>
      <c r="AO113" s="968"/>
      <c r="AP113" s="970">
        <v>2.6</v>
      </c>
      <c r="AQ113" s="971"/>
      <c r="AR113" s="971"/>
      <c r="AS113" s="971"/>
      <c r="AT113" s="972"/>
      <c r="AU113" s="937"/>
      <c r="AV113" s="938"/>
      <c r="AW113" s="938"/>
      <c r="AX113" s="938"/>
      <c r="AY113" s="938"/>
      <c r="AZ113" s="951" t="s">
        <v>454</v>
      </c>
      <c r="BA113" s="952"/>
      <c r="BB113" s="952"/>
      <c r="BC113" s="952"/>
      <c r="BD113" s="952"/>
      <c r="BE113" s="952"/>
      <c r="BF113" s="952"/>
      <c r="BG113" s="952"/>
      <c r="BH113" s="952"/>
      <c r="BI113" s="952"/>
      <c r="BJ113" s="952"/>
      <c r="BK113" s="952"/>
      <c r="BL113" s="952"/>
      <c r="BM113" s="952"/>
      <c r="BN113" s="952"/>
      <c r="BO113" s="952"/>
      <c r="BP113" s="953"/>
      <c r="BQ113" s="954">
        <v>128756</v>
      </c>
      <c r="BR113" s="955"/>
      <c r="BS113" s="955"/>
      <c r="BT113" s="955"/>
      <c r="BU113" s="955"/>
      <c r="BV113" s="955">
        <v>139040</v>
      </c>
      <c r="BW113" s="955"/>
      <c r="BX113" s="955"/>
      <c r="BY113" s="955"/>
      <c r="BZ113" s="955"/>
      <c r="CA113" s="955">
        <v>140527</v>
      </c>
      <c r="CB113" s="955"/>
      <c r="CC113" s="955"/>
      <c r="CD113" s="955"/>
      <c r="CE113" s="955"/>
      <c r="CF113" s="949">
        <v>6.1</v>
      </c>
      <c r="CG113" s="950"/>
      <c r="CH113" s="950"/>
      <c r="CI113" s="950"/>
      <c r="CJ113" s="950"/>
      <c r="CK113" s="977"/>
      <c r="CL113" s="978"/>
      <c r="CM113" s="951" t="s">
        <v>455</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129</v>
      </c>
      <c r="DH113" s="988"/>
      <c r="DI113" s="988"/>
      <c r="DJ113" s="988"/>
      <c r="DK113" s="989"/>
      <c r="DL113" s="990" t="s">
        <v>443</v>
      </c>
      <c r="DM113" s="988"/>
      <c r="DN113" s="988"/>
      <c r="DO113" s="988"/>
      <c r="DP113" s="989"/>
      <c r="DQ113" s="990" t="s">
        <v>444</v>
      </c>
      <c r="DR113" s="988"/>
      <c r="DS113" s="988"/>
      <c r="DT113" s="988"/>
      <c r="DU113" s="989"/>
      <c r="DV113" s="991" t="s">
        <v>443</v>
      </c>
      <c r="DW113" s="992"/>
      <c r="DX113" s="992"/>
      <c r="DY113" s="992"/>
      <c r="DZ113" s="993"/>
    </row>
    <row r="114" spans="1:130" s="231" customFormat="1" ht="26.25" customHeight="1" x14ac:dyDescent="0.2">
      <c r="A114" s="983"/>
      <c r="B114" s="984"/>
      <c r="C114" s="952" t="s">
        <v>456</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11895</v>
      </c>
      <c r="AB114" s="988"/>
      <c r="AC114" s="988"/>
      <c r="AD114" s="988"/>
      <c r="AE114" s="989"/>
      <c r="AF114" s="990">
        <v>16152</v>
      </c>
      <c r="AG114" s="988"/>
      <c r="AH114" s="988"/>
      <c r="AI114" s="988"/>
      <c r="AJ114" s="989"/>
      <c r="AK114" s="990">
        <v>20833</v>
      </c>
      <c r="AL114" s="988"/>
      <c r="AM114" s="988"/>
      <c r="AN114" s="988"/>
      <c r="AO114" s="989"/>
      <c r="AP114" s="991">
        <v>0.9</v>
      </c>
      <c r="AQ114" s="992"/>
      <c r="AR114" s="992"/>
      <c r="AS114" s="992"/>
      <c r="AT114" s="993"/>
      <c r="AU114" s="937"/>
      <c r="AV114" s="938"/>
      <c r="AW114" s="938"/>
      <c r="AX114" s="938"/>
      <c r="AY114" s="938"/>
      <c r="AZ114" s="951" t="s">
        <v>457</v>
      </c>
      <c r="BA114" s="952"/>
      <c r="BB114" s="952"/>
      <c r="BC114" s="952"/>
      <c r="BD114" s="952"/>
      <c r="BE114" s="952"/>
      <c r="BF114" s="952"/>
      <c r="BG114" s="952"/>
      <c r="BH114" s="952"/>
      <c r="BI114" s="952"/>
      <c r="BJ114" s="952"/>
      <c r="BK114" s="952"/>
      <c r="BL114" s="952"/>
      <c r="BM114" s="952"/>
      <c r="BN114" s="952"/>
      <c r="BO114" s="952"/>
      <c r="BP114" s="953"/>
      <c r="BQ114" s="954" t="s">
        <v>444</v>
      </c>
      <c r="BR114" s="955"/>
      <c r="BS114" s="955"/>
      <c r="BT114" s="955"/>
      <c r="BU114" s="955"/>
      <c r="BV114" s="955" t="s">
        <v>129</v>
      </c>
      <c r="BW114" s="955"/>
      <c r="BX114" s="955"/>
      <c r="BY114" s="955"/>
      <c r="BZ114" s="955"/>
      <c r="CA114" s="955" t="s">
        <v>129</v>
      </c>
      <c r="CB114" s="955"/>
      <c r="CC114" s="955"/>
      <c r="CD114" s="955"/>
      <c r="CE114" s="955"/>
      <c r="CF114" s="949" t="s">
        <v>444</v>
      </c>
      <c r="CG114" s="950"/>
      <c r="CH114" s="950"/>
      <c r="CI114" s="950"/>
      <c r="CJ114" s="950"/>
      <c r="CK114" s="977"/>
      <c r="CL114" s="978"/>
      <c r="CM114" s="951" t="s">
        <v>458</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129</v>
      </c>
      <c r="DH114" s="988"/>
      <c r="DI114" s="988"/>
      <c r="DJ114" s="988"/>
      <c r="DK114" s="989"/>
      <c r="DL114" s="990" t="s">
        <v>129</v>
      </c>
      <c r="DM114" s="988"/>
      <c r="DN114" s="988"/>
      <c r="DO114" s="988"/>
      <c r="DP114" s="989"/>
      <c r="DQ114" s="990" t="s">
        <v>459</v>
      </c>
      <c r="DR114" s="988"/>
      <c r="DS114" s="988"/>
      <c r="DT114" s="988"/>
      <c r="DU114" s="989"/>
      <c r="DV114" s="991" t="s">
        <v>443</v>
      </c>
      <c r="DW114" s="992"/>
      <c r="DX114" s="992"/>
      <c r="DY114" s="992"/>
      <c r="DZ114" s="993"/>
    </row>
    <row r="115" spans="1:130" s="231" customFormat="1" ht="26.25" customHeight="1" x14ac:dyDescent="0.2">
      <c r="A115" s="983"/>
      <c r="B115" s="984"/>
      <c r="C115" s="952" t="s">
        <v>460</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v>1152</v>
      </c>
      <c r="AB115" s="967"/>
      <c r="AC115" s="967"/>
      <c r="AD115" s="967"/>
      <c r="AE115" s="968"/>
      <c r="AF115" s="969">
        <v>1152</v>
      </c>
      <c r="AG115" s="967"/>
      <c r="AH115" s="967"/>
      <c r="AI115" s="967"/>
      <c r="AJ115" s="968"/>
      <c r="AK115" s="969">
        <v>1152</v>
      </c>
      <c r="AL115" s="967"/>
      <c r="AM115" s="967"/>
      <c r="AN115" s="967"/>
      <c r="AO115" s="968"/>
      <c r="AP115" s="970">
        <v>0.1</v>
      </c>
      <c r="AQ115" s="971"/>
      <c r="AR115" s="971"/>
      <c r="AS115" s="971"/>
      <c r="AT115" s="972"/>
      <c r="AU115" s="937"/>
      <c r="AV115" s="938"/>
      <c r="AW115" s="938"/>
      <c r="AX115" s="938"/>
      <c r="AY115" s="938"/>
      <c r="AZ115" s="951" t="s">
        <v>461</v>
      </c>
      <c r="BA115" s="952"/>
      <c r="BB115" s="952"/>
      <c r="BC115" s="952"/>
      <c r="BD115" s="952"/>
      <c r="BE115" s="952"/>
      <c r="BF115" s="952"/>
      <c r="BG115" s="952"/>
      <c r="BH115" s="952"/>
      <c r="BI115" s="952"/>
      <c r="BJ115" s="952"/>
      <c r="BK115" s="952"/>
      <c r="BL115" s="952"/>
      <c r="BM115" s="952"/>
      <c r="BN115" s="952"/>
      <c r="BO115" s="952"/>
      <c r="BP115" s="953"/>
      <c r="BQ115" s="954" t="s">
        <v>444</v>
      </c>
      <c r="BR115" s="955"/>
      <c r="BS115" s="955"/>
      <c r="BT115" s="955"/>
      <c r="BU115" s="955"/>
      <c r="BV115" s="955" t="s">
        <v>443</v>
      </c>
      <c r="BW115" s="955"/>
      <c r="BX115" s="955"/>
      <c r="BY115" s="955"/>
      <c r="BZ115" s="955"/>
      <c r="CA115" s="955" t="s">
        <v>129</v>
      </c>
      <c r="CB115" s="955"/>
      <c r="CC115" s="955"/>
      <c r="CD115" s="955"/>
      <c r="CE115" s="955"/>
      <c r="CF115" s="949" t="s">
        <v>444</v>
      </c>
      <c r="CG115" s="950"/>
      <c r="CH115" s="950"/>
      <c r="CI115" s="950"/>
      <c r="CJ115" s="950"/>
      <c r="CK115" s="977"/>
      <c r="CL115" s="978"/>
      <c r="CM115" s="951" t="s">
        <v>462</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129</v>
      </c>
      <c r="DH115" s="988"/>
      <c r="DI115" s="988"/>
      <c r="DJ115" s="988"/>
      <c r="DK115" s="989"/>
      <c r="DL115" s="990" t="s">
        <v>459</v>
      </c>
      <c r="DM115" s="988"/>
      <c r="DN115" s="988"/>
      <c r="DO115" s="988"/>
      <c r="DP115" s="989"/>
      <c r="DQ115" s="990" t="s">
        <v>444</v>
      </c>
      <c r="DR115" s="988"/>
      <c r="DS115" s="988"/>
      <c r="DT115" s="988"/>
      <c r="DU115" s="989"/>
      <c r="DV115" s="991" t="s">
        <v>129</v>
      </c>
      <c r="DW115" s="992"/>
      <c r="DX115" s="992"/>
      <c r="DY115" s="992"/>
      <c r="DZ115" s="993"/>
    </row>
    <row r="116" spans="1:130" s="231" customFormat="1" ht="26.25" customHeight="1" x14ac:dyDescent="0.2">
      <c r="A116" s="985"/>
      <c r="B116" s="986"/>
      <c r="C116" s="994" t="s">
        <v>463</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464</v>
      </c>
      <c r="AB116" s="988"/>
      <c r="AC116" s="988"/>
      <c r="AD116" s="988"/>
      <c r="AE116" s="989"/>
      <c r="AF116" s="990" t="s">
        <v>129</v>
      </c>
      <c r="AG116" s="988"/>
      <c r="AH116" s="988"/>
      <c r="AI116" s="988"/>
      <c r="AJ116" s="989"/>
      <c r="AK116" s="990" t="s">
        <v>129</v>
      </c>
      <c r="AL116" s="988"/>
      <c r="AM116" s="988"/>
      <c r="AN116" s="988"/>
      <c r="AO116" s="989"/>
      <c r="AP116" s="991" t="s">
        <v>443</v>
      </c>
      <c r="AQ116" s="992"/>
      <c r="AR116" s="992"/>
      <c r="AS116" s="992"/>
      <c r="AT116" s="993"/>
      <c r="AU116" s="937"/>
      <c r="AV116" s="938"/>
      <c r="AW116" s="938"/>
      <c r="AX116" s="938"/>
      <c r="AY116" s="938"/>
      <c r="AZ116" s="996" t="s">
        <v>465</v>
      </c>
      <c r="BA116" s="997"/>
      <c r="BB116" s="997"/>
      <c r="BC116" s="997"/>
      <c r="BD116" s="997"/>
      <c r="BE116" s="997"/>
      <c r="BF116" s="997"/>
      <c r="BG116" s="997"/>
      <c r="BH116" s="997"/>
      <c r="BI116" s="997"/>
      <c r="BJ116" s="997"/>
      <c r="BK116" s="997"/>
      <c r="BL116" s="997"/>
      <c r="BM116" s="997"/>
      <c r="BN116" s="997"/>
      <c r="BO116" s="997"/>
      <c r="BP116" s="998"/>
      <c r="BQ116" s="954" t="s">
        <v>129</v>
      </c>
      <c r="BR116" s="955"/>
      <c r="BS116" s="955"/>
      <c r="BT116" s="955"/>
      <c r="BU116" s="955"/>
      <c r="BV116" s="955" t="s">
        <v>444</v>
      </c>
      <c r="BW116" s="955"/>
      <c r="BX116" s="955"/>
      <c r="BY116" s="955"/>
      <c r="BZ116" s="955"/>
      <c r="CA116" s="955" t="s">
        <v>129</v>
      </c>
      <c r="CB116" s="955"/>
      <c r="CC116" s="955"/>
      <c r="CD116" s="955"/>
      <c r="CE116" s="955"/>
      <c r="CF116" s="949" t="s">
        <v>129</v>
      </c>
      <c r="CG116" s="950"/>
      <c r="CH116" s="950"/>
      <c r="CI116" s="950"/>
      <c r="CJ116" s="950"/>
      <c r="CK116" s="977"/>
      <c r="CL116" s="978"/>
      <c r="CM116" s="951" t="s">
        <v>466</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459</v>
      </c>
      <c r="DH116" s="988"/>
      <c r="DI116" s="988"/>
      <c r="DJ116" s="988"/>
      <c r="DK116" s="989"/>
      <c r="DL116" s="990" t="s">
        <v>464</v>
      </c>
      <c r="DM116" s="988"/>
      <c r="DN116" s="988"/>
      <c r="DO116" s="988"/>
      <c r="DP116" s="989"/>
      <c r="DQ116" s="990" t="s">
        <v>444</v>
      </c>
      <c r="DR116" s="988"/>
      <c r="DS116" s="988"/>
      <c r="DT116" s="988"/>
      <c r="DU116" s="989"/>
      <c r="DV116" s="991" t="s">
        <v>129</v>
      </c>
      <c r="DW116" s="992"/>
      <c r="DX116" s="992"/>
      <c r="DY116" s="992"/>
      <c r="DZ116" s="993"/>
    </row>
    <row r="117" spans="1:130" s="231" customFormat="1" ht="26.25" customHeight="1" x14ac:dyDescent="0.2">
      <c r="A117" s="941" t="s">
        <v>190</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467</v>
      </c>
      <c r="Z117" s="923"/>
      <c r="AA117" s="1007">
        <v>306041</v>
      </c>
      <c r="AB117" s="1008"/>
      <c r="AC117" s="1008"/>
      <c r="AD117" s="1008"/>
      <c r="AE117" s="1009"/>
      <c r="AF117" s="1010">
        <v>323727</v>
      </c>
      <c r="AG117" s="1008"/>
      <c r="AH117" s="1008"/>
      <c r="AI117" s="1008"/>
      <c r="AJ117" s="1009"/>
      <c r="AK117" s="1010">
        <v>338442</v>
      </c>
      <c r="AL117" s="1008"/>
      <c r="AM117" s="1008"/>
      <c r="AN117" s="1008"/>
      <c r="AO117" s="1009"/>
      <c r="AP117" s="1011"/>
      <c r="AQ117" s="1012"/>
      <c r="AR117" s="1012"/>
      <c r="AS117" s="1012"/>
      <c r="AT117" s="1013"/>
      <c r="AU117" s="937"/>
      <c r="AV117" s="938"/>
      <c r="AW117" s="938"/>
      <c r="AX117" s="938"/>
      <c r="AY117" s="938"/>
      <c r="AZ117" s="1003" t="s">
        <v>468</v>
      </c>
      <c r="BA117" s="1004"/>
      <c r="BB117" s="1004"/>
      <c r="BC117" s="1004"/>
      <c r="BD117" s="1004"/>
      <c r="BE117" s="1004"/>
      <c r="BF117" s="1004"/>
      <c r="BG117" s="1004"/>
      <c r="BH117" s="1004"/>
      <c r="BI117" s="1004"/>
      <c r="BJ117" s="1004"/>
      <c r="BK117" s="1004"/>
      <c r="BL117" s="1004"/>
      <c r="BM117" s="1004"/>
      <c r="BN117" s="1004"/>
      <c r="BO117" s="1004"/>
      <c r="BP117" s="1005"/>
      <c r="BQ117" s="954" t="s">
        <v>444</v>
      </c>
      <c r="BR117" s="955"/>
      <c r="BS117" s="955"/>
      <c r="BT117" s="955"/>
      <c r="BU117" s="955"/>
      <c r="BV117" s="955" t="s">
        <v>444</v>
      </c>
      <c r="BW117" s="955"/>
      <c r="BX117" s="955"/>
      <c r="BY117" s="955"/>
      <c r="BZ117" s="955"/>
      <c r="CA117" s="955" t="s">
        <v>444</v>
      </c>
      <c r="CB117" s="955"/>
      <c r="CC117" s="955"/>
      <c r="CD117" s="955"/>
      <c r="CE117" s="955"/>
      <c r="CF117" s="949" t="s">
        <v>444</v>
      </c>
      <c r="CG117" s="950"/>
      <c r="CH117" s="950"/>
      <c r="CI117" s="950"/>
      <c r="CJ117" s="950"/>
      <c r="CK117" s="977"/>
      <c r="CL117" s="978"/>
      <c r="CM117" s="951" t="s">
        <v>469</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444</v>
      </c>
      <c r="DH117" s="988"/>
      <c r="DI117" s="988"/>
      <c r="DJ117" s="988"/>
      <c r="DK117" s="989"/>
      <c r="DL117" s="990" t="s">
        <v>443</v>
      </c>
      <c r="DM117" s="988"/>
      <c r="DN117" s="988"/>
      <c r="DO117" s="988"/>
      <c r="DP117" s="989"/>
      <c r="DQ117" s="990" t="s">
        <v>444</v>
      </c>
      <c r="DR117" s="988"/>
      <c r="DS117" s="988"/>
      <c r="DT117" s="988"/>
      <c r="DU117" s="989"/>
      <c r="DV117" s="991" t="s">
        <v>129</v>
      </c>
      <c r="DW117" s="992"/>
      <c r="DX117" s="992"/>
      <c r="DY117" s="992"/>
      <c r="DZ117" s="993"/>
    </row>
    <row r="118" spans="1:130" s="231" customFormat="1" ht="26.25" customHeight="1" x14ac:dyDescent="0.2">
      <c r="A118" s="941" t="s">
        <v>438</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435</v>
      </c>
      <c r="AB118" s="922"/>
      <c r="AC118" s="922"/>
      <c r="AD118" s="922"/>
      <c r="AE118" s="923"/>
      <c r="AF118" s="921" t="s">
        <v>436</v>
      </c>
      <c r="AG118" s="922"/>
      <c r="AH118" s="922"/>
      <c r="AI118" s="922"/>
      <c r="AJ118" s="923"/>
      <c r="AK118" s="921" t="s">
        <v>310</v>
      </c>
      <c r="AL118" s="922"/>
      <c r="AM118" s="922"/>
      <c r="AN118" s="922"/>
      <c r="AO118" s="923"/>
      <c r="AP118" s="999" t="s">
        <v>437</v>
      </c>
      <c r="AQ118" s="1000"/>
      <c r="AR118" s="1000"/>
      <c r="AS118" s="1000"/>
      <c r="AT118" s="1001"/>
      <c r="AU118" s="937"/>
      <c r="AV118" s="938"/>
      <c r="AW118" s="938"/>
      <c r="AX118" s="938"/>
      <c r="AY118" s="938"/>
      <c r="AZ118" s="1002" t="s">
        <v>470</v>
      </c>
      <c r="BA118" s="994"/>
      <c r="BB118" s="994"/>
      <c r="BC118" s="994"/>
      <c r="BD118" s="994"/>
      <c r="BE118" s="994"/>
      <c r="BF118" s="994"/>
      <c r="BG118" s="994"/>
      <c r="BH118" s="994"/>
      <c r="BI118" s="994"/>
      <c r="BJ118" s="994"/>
      <c r="BK118" s="994"/>
      <c r="BL118" s="994"/>
      <c r="BM118" s="994"/>
      <c r="BN118" s="994"/>
      <c r="BO118" s="994"/>
      <c r="BP118" s="995"/>
      <c r="BQ118" s="1028" t="s">
        <v>129</v>
      </c>
      <c r="BR118" s="1029"/>
      <c r="BS118" s="1029"/>
      <c r="BT118" s="1029"/>
      <c r="BU118" s="1029"/>
      <c r="BV118" s="1029" t="s">
        <v>129</v>
      </c>
      <c r="BW118" s="1029"/>
      <c r="BX118" s="1029"/>
      <c r="BY118" s="1029"/>
      <c r="BZ118" s="1029"/>
      <c r="CA118" s="1029" t="s">
        <v>129</v>
      </c>
      <c r="CB118" s="1029"/>
      <c r="CC118" s="1029"/>
      <c r="CD118" s="1029"/>
      <c r="CE118" s="1029"/>
      <c r="CF118" s="949" t="s">
        <v>443</v>
      </c>
      <c r="CG118" s="950"/>
      <c r="CH118" s="950"/>
      <c r="CI118" s="950"/>
      <c r="CJ118" s="950"/>
      <c r="CK118" s="977"/>
      <c r="CL118" s="978"/>
      <c r="CM118" s="951" t="s">
        <v>471</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446</v>
      </c>
      <c r="DH118" s="988"/>
      <c r="DI118" s="988"/>
      <c r="DJ118" s="988"/>
      <c r="DK118" s="989"/>
      <c r="DL118" s="990" t="s">
        <v>129</v>
      </c>
      <c r="DM118" s="988"/>
      <c r="DN118" s="988"/>
      <c r="DO118" s="988"/>
      <c r="DP118" s="989"/>
      <c r="DQ118" s="990" t="s">
        <v>129</v>
      </c>
      <c r="DR118" s="988"/>
      <c r="DS118" s="988"/>
      <c r="DT118" s="988"/>
      <c r="DU118" s="989"/>
      <c r="DV118" s="991" t="s">
        <v>459</v>
      </c>
      <c r="DW118" s="992"/>
      <c r="DX118" s="992"/>
      <c r="DY118" s="992"/>
      <c r="DZ118" s="993"/>
    </row>
    <row r="119" spans="1:130" s="231" customFormat="1" ht="26.25" customHeight="1" x14ac:dyDescent="0.2">
      <c r="A119" s="1085" t="s">
        <v>441</v>
      </c>
      <c r="B119" s="976"/>
      <c r="C119" s="958" t="s">
        <v>442</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129</v>
      </c>
      <c r="AB119" s="929"/>
      <c r="AC119" s="929"/>
      <c r="AD119" s="929"/>
      <c r="AE119" s="930"/>
      <c r="AF119" s="931" t="s">
        <v>459</v>
      </c>
      <c r="AG119" s="929"/>
      <c r="AH119" s="929"/>
      <c r="AI119" s="929"/>
      <c r="AJ119" s="930"/>
      <c r="AK119" s="931" t="s">
        <v>444</v>
      </c>
      <c r="AL119" s="929"/>
      <c r="AM119" s="929"/>
      <c r="AN119" s="929"/>
      <c r="AO119" s="930"/>
      <c r="AP119" s="932" t="s">
        <v>129</v>
      </c>
      <c r="AQ119" s="933"/>
      <c r="AR119" s="933"/>
      <c r="AS119" s="933"/>
      <c r="AT119" s="934"/>
      <c r="AU119" s="939"/>
      <c r="AV119" s="940"/>
      <c r="AW119" s="940"/>
      <c r="AX119" s="940"/>
      <c r="AY119" s="940"/>
      <c r="AZ119" s="252" t="s">
        <v>190</v>
      </c>
      <c r="BA119" s="252"/>
      <c r="BB119" s="252"/>
      <c r="BC119" s="252"/>
      <c r="BD119" s="252"/>
      <c r="BE119" s="252"/>
      <c r="BF119" s="252"/>
      <c r="BG119" s="252"/>
      <c r="BH119" s="252"/>
      <c r="BI119" s="252"/>
      <c r="BJ119" s="252"/>
      <c r="BK119" s="252"/>
      <c r="BL119" s="252"/>
      <c r="BM119" s="252"/>
      <c r="BN119" s="252"/>
      <c r="BO119" s="1006" t="s">
        <v>472</v>
      </c>
      <c r="BP119" s="1034"/>
      <c r="BQ119" s="1028">
        <v>3394956</v>
      </c>
      <c r="BR119" s="1029"/>
      <c r="BS119" s="1029"/>
      <c r="BT119" s="1029"/>
      <c r="BU119" s="1029"/>
      <c r="BV119" s="1029">
        <v>3485566</v>
      </c>
      <c r="BW119" s="1029"/>
      <c r="BX119" s="1029"/>
      <c r="BY119" s="1029"/>
      <c r="BZ119" s="1029"/>
      <c r="CA119" s="1029">
        <v>3402730</v>
      </c>
      <c r="CB119" s="1029"/>
      <c r="CC119" s="1029"/>
      <c r="CD119" s="1029"/>
      <c r="CE119" s="1029"/>
      <c r="CF119" s="1030"/>
      <c r="CG119" s="1031"/>
      <c r="CH119" s="1031"/>
      <c r="CI119" s="1031"/>
      <c r="CJ119" s="1032"/>
      <c r="CK119" s="979"/>
      <c r="CL119" s="980"/>
      <c r="CM119" s="1002" t="s">
        <v>473</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v>2304</v>
      </c>
      <c r="DH119" s="1015"/>
      <c r="DI119" s="1015"/>
      <c r="DJ119" s="1015"/>
      <c r="DK119" s="1016"/>
      <c r="DL119" s="1014">
        <v>1152</v>
      </c>
      <c r="DM119" s="1015"/>
      <c r="DN119" s="1015"/>
      <c r="DO119" s="1015"/>
      <c r="DP119" s="1016"/>
      <c r="DQ119" s="1014">
        <v>1152</v>
      </c>
      <c r="DR119" s="1015"/>
      <c r="DS119" s="1015"/>
      <c r="DT119" s="1015"/>
      <c r="DU119" s="1016"/>
      <c r="DV119" s="1017">
        <v>0.1</v>
      </c>
      <c r="DW119" s="1018"/>
      <c r="DX119" s="1018"/>
      <c r="DY119" s="1018"/>
      <c r="DZ119" s="1019"/>
    </row>
    <row r="120" spans="1:130" s="231" customFormat="1" ht="26.25" customHeight="1" x14ac:dyDescent="0.2">
      <c r="A120" s="1086"/>
      <c r="B120" s="978"/>
      <c r="C120" s="951" t="s">
        <v>448</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459</v>
      </c>
      <c r="AB120" s="988"/>
      <c r="AC120" s="988"/>
      <c r="AD120" s="988"/>
      <c r="AE120" s="989"/>
      <c r="AF120" s="990" t="s">
        <v>459</v>
      </c>
      <c r="AG120" s="988"/>
      <c r="AH120" s="988"/>
      <c r="AI120" s="988"/>
      <c r="AJ120" s="989"/>
      <c r="AK120" s="990" t="s">
        <v>459</v>
      </c>
      <c r="AL120" s="988"/>
      <c r="AM120" s="988"/>
      <c r="AN120" s="988"/>
      <c r="AO120" s="989"/>
      <c r="AP120" s="991" t="s">
        <v>443</v>
      </c>
      <c r="AQ120" s="992"/>
      <c r="AR120" s="992"/>
      <c r="AS120" s="992"/>
      <c r="AT120" s="993"/>
      <c r="AU120" s="1020" t="s">
        <v>474</v>
      </c>
      <c r="AV120" s="1021"/>
      <c r="AW120" s="1021"/>
      <c r="AX120" s="1021"/>
      <c r="AY120" s="1022"/>
      <c r="AZ120" s="958" t="s">
        <v>475</v>
      </c>
      <c r="BA120" s="926"/>
      <c r="BB120" s="926"/>
      <c r="BC120" s="926"/>
      <c r="BD120" s="926"/>
      <c r="BE120" s="926"/>
      <c r="BF120" s="926"/>
      <c r="BG120" s="926"/>
      <c r="BH120" s="926"/>
      <c r="BI120" s="926"/>
      <c r="BJ120" s="926"/>
      <c r="BK120" s="926"/>
      <c r="BL120" s="926"/>
      <c r="BM120" s="926"/>
      <c r="BN120" s="926"/>
      <c r="BO120" s="926"/>
      <c r="BP120" s="927"/>
      <c r="BQ120" s="959">
        <v>1933027</v>
      </c>
      <c r="BR120" s="960"/>
      <c r="BS120" s="960"/>
      <c r="BT120" s="960"/>
      <c r="BU120" s="960"/>
      <c r="BV120" s="960">
        <v>2058748</v>
      </c>
      <c r="BW120" s="960"/>
      <c r="BX120" s="960"/>
      <c r="BY120" s="960"/>
      <c r="BZ120" s="960"/>
      <c r="CA120" s="960">
        <v>2294275</v>
      </c>
      <c r="CB120" s="960"/>
      <c r="CC120" s="960"/>
      <c r="CD120" s="960"/>
      <c r="CE120" s="960"/>
      <c r="CF120" s="973">
        <v>100.1</v>
      </c>
      <c r="CG120" s="974"/>
      <c r="CH120" s="974"/>
      <c r="CI120" s="974"/>
      <c r="CJ120" s="974"/>
      <c r="CK120" s="1035" t="s">
        <v>476</v>
      </c>
      <c r="CL120" s="1036"/>
      <c r="CM120" s="1036"/>
      <c r="CN120" s="1036"/>
      <c r="CO120" s="1037"/>
      <c r="CP120" s="1043" t="s">
        <v>477</v>
      </c>
      <c r="CQ120" s="1044"/>
      <c r="CR120" s="1044"/>
      <c r="CS120" s="1044"/>
      <c r="CT120" s="1044"/>
      <c r="CU120" s="1044"/>
      <c r="CV120" s="1044"/>
      <c r="CW120" s="1044"/>
      <c r="CX120" s="1044"/>
      <c r="CY120" s="1044"/>
      <c r="CZ120" s="1044"/>
      <c r="DA120" s="1044"/>
      <c r="DB120" s="1044"/>
      <c r="DC120" s="1044"/>
      <c r="DD120" s="1044"/>
      <c r="DE120" s="1044"/>
      <c r="DF120" s="1045"/>
      <c r="DG120" s="959">
        <v>530556</v>
      </c>
      <c r="DH120" s="960"/>
      <c r="DI120" s="960"/>
      <c r="DJ120" s="960"/>
      <c r="DK120" s="960"/>
      <c r="DL120" s="960">
        <v>645934</v>
      </c>
      <c r="DM120" s="960"/>
      <c r="DN120" s="960"/>
      <c r="DO120" s="960"/>
      <c r="DP120" s="960"/>
      <c r="DQ120" s="960">
        <v>551803</v>
      </c>
      <c r="DR120" s="960"/>
      <c r="DS120" s="960"/>
      <c r="DT120" s="960"/>
      <c r="DU120" s="960"/>
      <c r="DV120" s="961">
        <v>24.1</v>
      </c>
      <c r="DW120" s="961"/>
      <c r="DX120" s="961"/>
      <c r="DY120" s="961"/>
      <c r="DZ120" s="962"/>
    </row>
    <row r="121" spans="1:130" s="231" customFormat="1" ht="26.25" customHeight="1" x14ac:dyDescent="0.2">
      <c r="A121" s="1086"/>
      <c r="B121" s="978"/>
      <c r="C121" s="1003" t="s">
        <v>478</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459</v>
      </c>
      <c r="AB121" s="988"/>
      <c r="AC121" s="988"/>
      <c r="AD121" s="988"/>
      <c r="AE121" s="989"/>
      <c r="AF121" s="990" t="s">
        <v>129</v>
      </c>
      <c r="AG121" s="988"/>
      <c r="AH121" s="988"/>
      <c r="AI121" s="988"/>
      <c r="AJ121" s="989"/>
      <c r="AK121" s="990" t="s">
        <v>129</v>
      </c>
      <c r="AL121" s="988"/>
      <c r="AM121" s="988"/>
      <c r="AN121" s="988"/>
      <c r="AO121" s="989"/>
      <c r="AP121" s="991" t="s">
        <v>129</v>
      </c>
      <c r="AQ121" s="992"/>
      <c r="AR121" s="992"/>
      <c r="AS121" s="992"/>
      <c r="AT121" s="993"/>
      <c r="AU121" s="1023"/>
      <c r="AV121" s="1024"/>
      <c r="AW121" s="1024"/>
      <c r="AX121" s="1024"/>
      <c r="AY121" s="1025"/>
      <c r="AZ121" s="951" t="s">
        <v>479</v>
      </c>
      <c r="BA121" s="952"/>
      <c r="BB121" s="952"/>
      <c r="BC121" s="952"/>
      <c r="BD121" s="952"/>
      <c r="BE121" s="952"/>
      <c r="BF121" s="952"/>
      <c r="BG121" s="952"/>
      <c r="BH121" s="952"/>
      <c r="BI121" s="952"/>
      <c r="BJ121" s="952"/>
      <c r="BK121" s="952"/>
      <c r="BL121" s="952"/>
      <c r="BM121" s="952"/>
      <c r="BN121" s="952"/>
      <c r="BO121" s="952"/>
      <c r="BP121" s="953"/>
      <c r="BQ121" s="954">
        <v>401</v>
      </c>
      <c r="BR121" s="955"/>
      <c r="BS121" s="955"/>
      <c r="BT121" s="955"/>
      <c r="BU121" s="955"/>
      <c r="BV121" s="955" t="s">
        <v>129</v>
      </c>
      <c r="BW121" s="955"/>
      <c r="BX121" s="955"/>
      <c r="BY121" s="955"/>
      <c r="BZ121" s="955"/>
      <c r="CA121" s="955" t="s">
        <v>459</v>
      </c>
      <c r="CB121" s="955"/>
      <c r="CC121" s="955"/>
      <c r="CD121" s="955"/>
      <c r="CE121" s="955"/>
      <c r="CF121" s="949" t="s">
        <v>129</v>
      </c>
      <c r="CG121" s="950"/>
      <c r="CH121" s="950"/>
      <c r="CI121" s="950"/>
      <c r="CJ121" s="950"/>
      <c r="CK121" s="1038"/>
      <c r="CL121" s="1039"/>
      <c r="CM121" s="1039"/>
      <c r="CN121" s="1039"/>
      <c r="CO121" s="1040"/>
      <c r="CP121" s="1048" t="s">
        <v>480</v>
      </c>
      <c r="CQ121" s="1049"/>
      <c r="CR121" s="1049"/>
      <c r="CS121" s="1049"/>
      <c r="CT121" s="1049"/>
      <c r="CU121" s="1049"/>
      <c r="CV121" s="1049"/>
      <c r="CW121" s="1049"/>
      <c r="CX121" s="1049"/>
      <c r="CY121" s="1049"/>
      <c r="CZ121" s="1049"/>
      <c r="DA121" s="1049"/>
      <c r="DB121" s="1049"/>
      <c r="DC121" s="1049"/>
      <c r="DD121" s="1049"/>
      <c r="DE121" s="1049"/>
      <c r="DF121" s="1050"/>
      <c r="DG121" s="954">
        <v>229</v>
      </c>
      <c r="DH121" s="955"/>
      <c r="DI121" s="955"/>
      <c r="DJ121" s="955"/>
      <c r="DK121" s="955"/>
      <c r="DL121" s="955">
        <v>574</v>
      </c>
      <c r="DM121" s="955"/>
      <c r="DN121" s="955"/>
      <c r="DO121" s="955"/>
      <c r="DP121" s="955"/>
      <c r="DQ121" s="955">
        <v>61</v>
      </c>
      <c r="DR121" s="955"/>
      <c r="DS121" s="955"/>
      <c r="DT121" s="955"/>
      <c r="DU121" s="955"/>
      <c r="DV121" s="956">
        <v>0</v>
      </c>
      <c r="DW121" s="956"/>
      <c r="DX121" s="956"/>
      <c r="DY121" s="956"/>
      <c r="DZ121" s="957"/>
    </row>
    <row r="122" spans="1:130" s="231" customFormat="1" ht="26.25" customHeight="1" x14ac:dyDescent="0.2">
      <c r="A122" s="1086"/>
      <c r="B122" s="978"/>
      <c r="C122" s="951" t="s">
        <v>458</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459</v>
      </c>
      <c r="AB122" s="988"/>
      <c r="AC122" s="988"/>
      <c r="AD122" s="988"/>
      <c r="AE122" s="989"/>
      <c r="AF122" s="990" t="s">
        <v>129</v>
      </c>
      <c r="AG122" s="988"/>
      <c r="AH122" s="988"/>
      <c r="AI122" s="988"/>
      <c r="AJ122" s="989"/>
      <c r="AK122" s="990" t="s">
        <v>459</v>
      </c>
      <c r="AL122" s="988"/>
      <c r="AM122" s="988"/>
      <c r="AN122" s="988"/>
      <c r="AO122" s="989"/>
      <c r="AP122" s="991" t="s">
        <v>129</v>
      </c>
      <c r="AQ122" s="992"/>
      <c r="AR122" s="992"/>
      <c r="AS122" s="992"/>
      <c r="AT122" s="993"/>
      <c r="AU122" s="1023"/>
      <c r="AV122" s="1024"/>
      <c r="AW122" s="1024"/>
      <c r="AX122" s="1024"/>
      <c r="AY122" s="1025"/>
      <c r="AZ122" s="1002" t="s">
        <v>481</v>
      </c>
      <c r="BA122" s="994"/>
      <c r="BB122" s="994"/>
      <c r="BC122" s="994"/>
      <c r="BD122" s="994"/>
      <c r="BE122" s="994"/>
      <c r="BF122" s="994"/>
      <c r="BG122" s="994"/>
      <c r="BH122" s="994"/>
      <c r="BI122" s="994"/>
      <c r="BJ122" s="994"/>
      <c r="BK122" s="994"/>
      <c r="BL122" s="994"/>
      <c r="BM122" s="994"/>
      <c r="BN122" s="994"/>
      <c r="BO122" s="994"/>
      <c r="BP122" s="995"/>
      <c r="BQ122" s="1028">
        <v>2716932</v>
      </c>
      <c r="BR122" s="1029"/>
      <c r="BS122" s="1029"/>
      <c r="BT122" s="1029"/>
      <c r="BU122" s="1029"/>
      <c r="BV122" s="1029">
        <v>2668478</v>
      </c>
      <c r="BW122" s="1029"/>
      <c r="BX122" s="1029"/>
      <c r="BY122" s="1029"/>
      <c r="BZ122" s="1029"/>
      <c r="CA122" s="1029">
        <v>2611354</v>
      </c>
      <c r="CB122" s="1029"/>
      <c r="CC122" s="1029"/>
      <c r="CD122" s="1029"/>
      <c r="CE122" s="1029"/>
      <c r="CF122" s="1046">
        <v>114</v>
      </c>
      <c r="CG122" s="1047"/>
      <c r="CH122" s="1047"/>
      <c r="CI122" s="1047"/>
      <c r="CJ122" s="1047"/>
      <c r="CK122" s="1038"/>
      <c r="CL122" s="1039"/>
      <c r="CM122" s="1039"/>
      <c r="CN122" s="1039"/>
      <c r="CO122" s="1040"/>
      <c r="CP122" s="1048" t="s">
        <v>482</v>
      </c>
      <c r="CQ122" s="1049"/>
      <c r="CR122" s="1049"/>
      <c r="CS122" s="1049"/>
      <c r="CT122" s="1049"/>
      <c r="CU122" s="1049"/>
      <c r="CV122" s="1049"/>
      <c r="CW122" s="1049"/>
      <c r="CX122" s="1049"/>
      <c r="CY122" s="1049"/>
      <c r="CZ122" s="1049"/>
      <c r="DA122" s="1049"/>
      <c r="DB122" s="1049"/>
      <c r="DC122" s="1049"/>
      <c r="DD122" s="1049"/>
      <c r="DE122" s="1049"/>
      <c r="DF122" s="1050"/>
      <c r="DG122" s="954" t="s">
        <v>446</v>
      </c>
      <c r="DH122" s="955"/>
      <c r="DI122" s="955"/>
      <c r="DJ122" s="955"/>
      <c r="DK122" s="955"/>
      <c r="DL122" s="955" t="s">
        <v>446</v>
      </c>
      <c r="DM122" s="955"/>
      <c r="DN122" s="955"/>
      <c r="DO122" s="955"/>
      <c r="DP122" s="955"/>
      <c r="DQ122" s="955" t="s">
        <v>443</v>
      </c>
      <c r="DR122" s="955"/>
      <c r="DS122" s="955"/>
      <c r="DT122" s="955"/>
      <c r="DU122" s="955"/>
      <c r="DV122" s="956" t="s">
        <v>446</v>
      </c>
      <c r="DW122" s="956"/>
      <c r="DX122" s="956"/>
      <c r="DY122" s="956"/>
      <c r="DZ122" s="957"/>
    </row>
    <row r="123" spans="1:130" s="231" customFormat="1" ht="26.25" customHeight="1" x14ac:dyDescent="0.2">
      <c r="A123" s="1086"/>
      <c r="B123" s="978"/>
      <c r="C123" s="951" t="s">
        <v>466</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446</v>
      </c>
      <c r="AB123" s="988"/>
      <c r="AC123" s="988"/>
      <c r="AD123" s="988"/>
      <c r="AE123" s="989"/>
      <c r="AF123" s="990" t="s">
        <v>446</v>
      </c>
      <c r="AG123" s="988"/>
      <c r="AH123" s="988"/>
      <c r="AI123" s="988"/>
      <c r="AJ123" s="989"/>
      <c r="AK123" s="990" t="s">
        <v>459</v>
      </c>
      <c r="AL123" s="988"/>
      <c r="AM123" s="988"/>
      <c r="AN123" s="988"/>
      <c r="AO123" s="989"/>
      <c r="AP123" s="991" t="s">
        <v>446</v>
      </c>
      <c r="AQ123" s="992"/>
      <c r="AR123" s="992"/>
      <c r="AS123" s="992"/>
      <c r="AT123" s="993"/>
      <c r="AU123" s="1026"/>
      <c r="AV123" s="1027"/>
      <c r="AW123" s="1027"/>
      <c r="AX123" s="1027"/>
      <c r="AY123" s="1027"/>
      <c r="AZ123" s="252" t="s">
        <v>190</v>
      </c>
      <c r="BA123" s="252"/>
      <c r="BB123" s="252"/>
      <c r="BC123" s="252"/>
      <c r="BD123" s="252"/>
      <c r="BE123" s="252"/>
      <c r="BF123" s="252"/>
      <c r="BG123" s="252"/>
      <c r="BH123" s="252"/>
      <c r="BI123" s="252"/>
      <c r="BJ123" s="252"/>
      <c r="BK123" s="252"/>
      <c r="BL123" s="252"/>
      <c r="BM123" s="252"/>
      <c r="BN123" s="252"/>
      <c r="BO123" s="1006" t="s">
        <v>483</v>
      </c>
      <c r="BP123" s="1034"/>
      <c r="BQ123" s="1092">
        <v>4650360</v>
      </c>
      <c r="BR123" s="1093"/>
      <c r="BS123" s="1093"/>
      <c r="BT123" s="1093"/>
      <c r="BU123" s="1093"/>
      <c r="BV123" s="1093">
        <v>4727226</v>
      </c>
      <c r="BW123" s="1093"/>
      <c r="BX123" s="1093"/>
      <c r="BY123" s="1093"/>
      <c r="BZ123" s="1093"/>
      <c r="CA123" s="1093">
        <v>4905629</v>
      </c>
      <c r="CB123" s="1093"/>
      <c r="CC123" s="1093"/>
      <c r="CD123" s="1093"/>
      <c r="CE123" s="1093"/>
      <c r="CF123" s="1030"/>
      <c r="CG123" s="1031"/>
      <c r="CH123" s="1031"/>
      <c r="CI123" s="1031"/>
      <c r="CJ123" s="1032"/>
      <c r="CK123" s="1038"/>
      <c r="CL123" s="1039"/>
      <c r="CM123" s="1039"/>
      <c r="CN123" s="1039"/>
      <c r="CO123" s="1040"/>
      <c r="CP123" s="1048" t="s">
        <v>484</v>
      </c>
      <c r="CQ123" s="1049"/>
      <c r="CR123" s="1049"/>
      <c r="CS123" s="1049"/>
      <c r="CT123" s="1049"/>
      <c r="CU123" s="1049"/>
      <c r="CV123" s="1049"/>
      <c r="CW123" s="1049"/>
      <c r="CX123" s="1049"/>
      <c r="CY123" s="1049"/>
      <c r="CZ123" s="1049"/>
      <c r="DA123" s="1049"/>
      <c r="DB123" s="1049"/>
      <c r="DC123" s="1049"/>
      <c r="DD123" s="1049"/>
      <c r="DE123" s="1049"/>
      <c r="DF123" s="1050"/>
      <c r="DG123" s="987" t="s">
        <v>443</v>
      </c>
      <c r="DH123" s="988"/>
      <c r="DI123" s="988"/>
      <c r="DJ123" s="988"/>
      <c r="DK123" s="989"/>
      <c r="DL123" s="990" t="s">
        <v>443</v>
      </c>
      <c r="DM123" s="988"/>
      <c r="DN123" s="988"/>
      <c r="DO123" s="988"/>
      <c r="DP123" s="989"/>
      <c r="DQ123" s="990" t="s">
        <v>464</v>
      </c>
      <c r="DR123" s="988"/>
      <c r="DS123" s="988"/>
      <c r="DT123" s="988"/>
      <c r="DU123" s="989"/>
      <c r="DV123" s="991" t="s">
        <v>443</v>
      </c>
      <c r="DW123" s="992"/>
      <c r="DX123" s="992"/>
      <c r="DY123" s="992"/>
      <c r="DZ123" s="993"/>
    </row>
    <row r="124" spans="1:130" s="231" customFormat="1" ht="26.25" customHeight="1" thickBot="1" x14ac:dyDescent="0.25">
      <c r="A124" s="1086"/>
      <c r="B124" s="978"/>
      <c r="C124" s="951" t="s">
        <v>469</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443</v>
      </c>
      <c r="AB124" s="988"/>
      <c r="AC124" s="988"/>
      <c r="AD124" s="988"/>
      <c r="AE124" s="989"/>
      <c r="AF124" s="990" t="s">
        <v>443</v>
      </c>
      <c r="AG124" s="988"/>
      <c r="AH124" s="988"/>
      <c r="AI124" s="988"/>
      <c r="AJ124" s="989"/>
      <c r="AK124" s="990" t="s">
        <v>443</v>
      </c>
      <c r="AL124" s="988"/>
      <c r="AM124" s="988"/>
      <c r="AN124" s="988"/>
      <c r="AO124" s="989"/>
      <c r="AP124" s="991" t="s">
        <v>464</v>
      </c>
      <c r="AQ124" s="992"/>
      <c r="AR124" s="992"/>
      <c r="AS124" s="992"/>
      <c r="AT124" s="993"/>
      <c r="AU124" s="1088" t="s">
        <v>485</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t="s">
        <v>443</v>
      </c>
      <c r="BR124" s="1056"/>
      <c r="BS124" s="1056"/>
      <c r="BT124" s="1056"/>
      <c r="BU124" s="1056"/>
      <c r="BV124" s="1056" t="s">
        <v>443</v>
      </c>
      <c r="BW124" s="1056"/>
      <c r="BX124" s="1056"/>
      <c r="BY124" s="1056"/>
      <c r="BZ124" s="1056"/>
      <c r="CA124" s="1056" t="s">
        <v>443</v>
      </c>
      <c r="CB124" s="1056"/>
      <c r="CC124" s="1056"/>
      <c r="CD124" s="1056"/>
      <c r="CE124" s="1056"/>
      <c r="CF124" s="1057"/>
      <c r="CG124" s="1058"/>
      <c r="CH124" s="1058"/>
      <c r="CI124" s="1058"/>
      <c r="CJ124" s="1059"/>
      <c r="CK124" s="1041"/>
      <c r="CL124" s="1041"/>
      <c r="CM124" s="1041"/>
      <c r="CN124" s="1041"/>
      <c r="CO124" s="1042"/>
      <c r="CP124" s="1048" t="s">
        <v>486</v>
      </c>
      <c r="CQ124" s="1049"/>
      <c r="CR124" s="1049"/>
      <c r="CS124" s="1049"/>
      <c r="CT124" s="1049"/>
      <c r="CU124" s="1049"/>
      <c r="CV124" s="1049"/>
      <c r="CW124" s="1049"/>
      <c r="CX124" s="1049"/>
      <c r="CY124" s="1049"/>
      <c r="CZ124" s="1049"/>
      <c r="DA124" s="1049"/>
      <c r="DB124" s="1049"/>
      <c r="DC124" s="1049"/>
      <c r="DD124" s="1049"/>
      <c r="DE124" s="1049"/>
      <c r="DF124" s="1050"/>
      <c r="DG124" s="1033" t="s">
        <v>129</v>
      </c>
      <c r="DH124" s="1015"/>
      <c r="DI124" s="1015"/>
      <c r="DJ124" s="1015"/>
      <c r="DK124" s="1016"/>
      <c r="DL124" s="1014" t="s">
        <v>487</v>
      </c>
      <c r="DM124" s="1015"/>
      <c r="DN124" s="1015"/>
      <c r="DO124" s="1015"/>
      <c r="DP124" s="1016"/>
      <c r="DQ124" s="1014" t="s">
        <v>129</v>
      </c>
      <c r="DR124" s="1015"/>
      <c r="DS124" s="1015"/>
      <c r="DT124" s="1015"/>
      <c r="DU124" s="1016"/>
      <c r="DV124" s="1017" t="s">
        <v>417</v>
      </c>
      <c r="DW124" s="1018"/>
      <c r="DX124" s="1018"/>
      <c r="DY124" s="1018"/>
      <c r="DZ124" s="1019"/>
    </row>
    <row r="125" spans="1:130" s="231" customFormat="1" ht="26.25" customHeight="1" x14ac:dyDescent="0.2">
      <c r="A125" s="1086"/>
      <c r="B125" s="978"/>
      <c r="C125" s="951" t="s">
        <v>471</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v>1152</v>
      </c>
      <c r="AB125" s="988"/>
      <c r="AC125" s="988"/>
      <c r="AD125" s="988"/>
      <c r="AE125" s="989"/>
      <c r="AF125" s="990">
        <v>1152</v>
      </c>
      <c r="AG125" s="988"/>
      <c r="AH125" s="988"/>
      <c r="AI125" s="988"/>
      <c r="AJ125" s="989"/>
      <c r="AK125" s="990">
        <v>1152</v>
      </c>
      <c r="AL125" s="988"/>
      <c r="AM125" s="988"/>
      <c r="AN125" s="988"/>
      <c r="AO125" s="989"/>
      <c r="AP125" s="991">
        <v>0.1</v>
      </c>
      <c r="AQ125" s="992"/>
      <c r="AR125" s="992"/>
      <c r="AS125" s="992"/>
      <c r="AT125" s="993"/>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33"/>
      <c r="BR125" s="233"/>
      <c r="BS125" s="233"/>
      <c r="BT125" s="233"/>
      <c r="BU125" s="233"/>
      <c r="BV125" s="233"/>
      <c r="BW125" s="233"/>
      <c r="BX125" s="233"/>
      <c r="BY125" s="233"/>
      <c r="BZ125" s="233"/>
      <c r="CA125" s="233"/>
      <c r="CB125" s="233"/>
      <c r="CC125" s="233"/>
      <c r="CD125" s="233"/>
      <c r="CE125" s="233"/>
      <c r="CF125" s="233"/>
      <c r="CG125" s="233"/>
      <c r="CH125" s="233"/>
      <c r="CI125" s="233"/>
      <c r="CJ125" s="255"/>
      <c r="CK125" s="1051" t="s">
        <v>488</v>
      </c>
      <c r="CL125" s="1036"/>
      <c r="CM125" s="1036"/>
      <c r="CN125" s="1036"/>
      <c r="CO125" s="1037"/>
      <c r="CP125" s="958" t="s">
        <v>489</v>
      </c>
      <c r="CQ125" s="926"/>
      <c r="CR125" s="926"/>
      <c r="CS125" s="926"/>
      <c r="CT125" s="926"/>
      <c r="CU125" s="926"/>
      <c r="CV125" s="926"/>
      <c r="CW125" s="926"/>
      <c r="CX125" s="926"/>
      <c r="CY125" s="926"/>
      <c r="CZ125" s="926"/>
      <c r="DA125" s="926"/>
      <c r="DB125" s="926"/>
      <c r="DC125" s="926"/>
      <c r="DD125" s="926"/>
      <c r="DE125" s="926"/>
      <c r="DF125" s="927"/>
      <c r="DG125" s="959" t="s">
        <v>129</v>
      </c>
      <c r="DH125" s="960"/>
      <c r="DI125" s="960"/>
      <c r="DJ125" s="960"/>
      <c r="DK125" s="960"/>
      <c r="DL125" s="960" t="s">
        <v>129</v>
      </c>
      <c r="DM125" s="960"/>
      <c r="DN125" s="960"/>
      <c r="DO125" s="960"/>
      <c r="DP125" s="960"/>
      <c r="DQ125" s="960" t="s">
        <v>129</v>
      </c>
      <c r="DR125" s="960"/>
      <c r="DS125" s="960"/>
      <c r="DT125" s="960"/>
      <c r="DU125" s="960"/>
      <c r="DV125" s="961" t="s">
        <v>417</v>
      </c>
      <c r="DW125" s="961"/>
      <c r="DX125" s="961"/>
      <c r="DY125" s="961"/>
      <c r="DZ125" s="962"/>
    </row>
    <row r="126" spans="1:130" s="231" customFormat="1" ht="26.25" customHeight="1" thickBot="1" x14ac:dyDescent="0.25">
      <c r="A126" s="1086"/>
      <c r="B126" s="978"/>
      <c r="C126" s="951" t="s">
        <v>473</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t="s">
        <v>490</v>
      </c>
      <c r="AB126" s="988"/>
      <c r="AC126" s="988"/>
      <c r="AD126" s="988"/>
      <c r="AE126" s="989"/>
      <c r="AF126" s="990" t="s">
        <v>129</v>
      </c>
      <c r="AG126" s="988"/>
      <c r="AH126" s="988"/>
      <c r="AI126" s="988"/>
      <c r="AJ126" s="989"/>
      <c r="AK126" s="990" t="s">
        <v>417</v>
      </c>
      <c r="AL126" s="988"/>
      <c r="AM126" s="988"/>
      <c r="AN126" s="988"/>
      <c r="AO126" s="989"/>
      <c r="AP126" s="991" t="s">
        <v>129</v>
      </c>
      <c r="AQ126" s="992"/>
      <c r="AR126" s="992"/>
      <c r="AS126" s="992"/>
      <c r="AT126" s="993"/>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56"/>
      <c r="CE126" s="256"/>
      <c r="CF126" s="256"/>
      <c r="CG126" s="233"/>
      <c r="CH126" s="233"/>
      <c r="CI126" s="233"/>
      <c r="CJ126" s="255"/>
      <c r="CK126" s="1052"/>
      <c r="CL126" s="1039"/>
      <c r="CM126" s="1039"/>
      <c r="CN126" s="1039"/>
      <c r="CO126" s="1040"/>
      <c r="CP126" s="951" t="s">
        <v>491</v>
      </c>
      <c r="CQ126" s="952"/>
      <c r="CR126" s="952"/>
      <c r="CS126" s="952"/>
      <c r="CT126" s="952"/>
      <c r="CU126" s="952"/>
      <c r="CV126" s="952"/>
      <c r="CW126" s="952"/>
      <c r="CX126" s="952"/>
      <c r="CY126" s="952"/>
      <c r="CZ126" s="952"/>
      <c r="DA126" s="952"/>
      <c r="DB126" s="952"/>
      <c r="DC126" s="952"/>
      <c r="DD126" s="952"/>
      <c r="DE126" s="952"/>
      <c r="DF126" s="953"/>
      <c r="DG126" s="954" t="s">
        <v>490</v>
      </c>
      <c r="DH126" s="955"/>
      <c r="DI126" s="955"/>
      <c r="DJ126" s="955"/>
      <c r="DK126" s="955"/>
      <c r="DL126" s="955" t="s">
        <v>417</v>
      </c>
      <c r="DM126" s="955"/>
      <c r="DN126" s="955"/>
      <c r="DO126" s="955"/>
      <c r="DP126" s="955"/>
      <c r="DQ126" s="955" t="s">
        <v>129</v>
      </c>
      <c r="DR126" s="955"/>
      <c r="DS126" s="955"/>
      <c r="DT126" s="955"/>
      <c r="DU126" s="955"/>
      <c r="DV126" s="956" t="s">
        <v>446</v>
      </c>
      <c r="DW126" s="956"/>
      <c r="DX126" s="956"/>
      <c r="DY126" s="956"/>
      <c r="DZ126" s="957"/>
    </row>
    <row r="127" spans="1:130" s="231" customFormat="1" ht="26.25" customHeight="1" x14ac:dyDescent="0.2">
      <c r="A127" s="1087"/>
      <c r="B127" s="980"/>
      <c r="C127" s="1002" t="s">
        <v>492</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417</v>
      </c>
      <c r="AB127" s="988"/>
      <c r="AC127" s="988"/>
      <c r="AD127" s="988"/>
      <c r="AE127" s="989"/>
      <c r="AF127" s="990" t="s">
        <v>417</v>
      </c>
      <c r="AG127" s="988"/>
      <c r="AH127" s="988"/>
      <c r="AI127" s="988"/>
      <c r="AJ127" s="989"/>
      <c r="AK127" s="990" t="s">
        <v>490</v>
      </c>
      <c r="AL127" s="988"/>
      <c r="AM127" s="988"/>
      <c r="AN127" s="988"/>
      <c r="AO127" s="989"/>
      <c r="AP127" s="991" t="s">
        <v>129</v>
      </c>
      <c r="AQ127" s="992"/>
      <c r="AR127" s="992"/>
      <c r="AS127" s="992"/>
      <c r="AT127" s="993"/>
      <c r="AU127" s="233"/>
      <c r="AV127" s="233"/>
      <c r="AW127" s="233"/>
      <c r="AX127" s="1060" t="s">
        <v>493</v>
      </c>
      <c r="AY127" s="1061"/>
      <c r="AZ127" s="1061"/>
      <c r="BA127" s="1061"/>
      <c r="BB127" s="1061"/>
      <c r="BC127" s="1061"/>
      <c r="BD127" s="1061"/>
      <c r="BE127" s="1062"/>
      <c r="BF127" s="1063" t="s">
        <v>494</v>
      </c>
      <c r="BG127" s="1061"/>
      <c r="BH127" s="1061"/>
      <c r="BI127" s="1061"/>
      <c r="BJ127" s="1061"/>
      <c r="BK127" s="1061"/>
      <c r="BL127" s="1062"/>
      <c r="BM127" s="1063" t="s">
        <v>495</v>
      </c>
      <c r="BN127" s="1061"/>
      <c r="BO127" s="1061"/>
      <c r="BP127" s="1061"/>
      <c r="BQ127" s="1061"/>
      <c r="BR127" s="1061"/>
      <c r="BS127" s="1062"/>
      <c r="BT127" s="1063" t="s">
        <v>496</v>
      </c>
      <c r="BU127" s="1061"/>
      <c r="BV127" s="1061"/>
      <c r="BW127" s="1061"/>
      <c r="BX127" s="1061"/>
      <c r="BY127" s="1061"/>
      <c r="BZ127" s="1084"/>
      <c r="CA127" s="233"/>
      <c r="CB127" s="233"/>
      <c r="CC127" s="233"/>
      <c r="CD127" s="256"/>
      <c r="CE127" s="256"/>
      <c r="CF127" s="256"/>
      <c r="CG127" s="233"/>
      <c r="CH127" s="233"/>
      <c r="CI127" s="233"/>
      <c r="CJ127" s="255"/>
      <c r="CK127" s="1052"/>
      <c r="CL127" s="1039"/>
      <c r="CM127" s="1039"/>
      <c r="CN127" s="1039"/>
      <c r="CO127" s="1040"/>
      <c r="CP127" s="951" t="s">
        <v>497</v>
      </c>
      <c r="CQ127" s="952"/>
      <c r="CR127" s="952"/>
      <c r="CS127" s="952"/>
      <c r="CT127" s="952"/>
      <c r="CU127" s="952"/>
      <c r="CV127" s="952"/>
      <c r="CW127" s="952"/>
      <c r="CX127" s="952"/>
      <c r="CY127" s="952"/>
      <c r="CZ127" s="952"/>
      <c r="DA127" s="952"/>
      <c r="DB127" s="952"/>
      <c r="DC127" s="952"/>
      <c r="DD127" s="952"/>
      <c r="DE127" s="952"/>
      <c r="DF127" s="953"/>
      <c r="DG127" s="954" t="s">
        <v>417</v>
      </c>
      <c r="DH127" s="955"/>
      <c r="DI127" s="955"/>
      <c r="DJ127" s="955"/>
      <c r="DK127" s="955"/>
      <c r="DL127" s="955" t="s">
        <v>129</v>
      </c>
      <c r="DM127" s="955"/>
      <c r="DN127" s="955"/>
      <c r="DO127" s="955"/>
      <c r="DP127" s="955"/>
      <c r="DQ127" s="955" t="s">
        <v>417</v>
      </c>
      <c r="DR127" s="955"/>
      <c r="DS127" s="955"/>
      <c r="DT127" s="955"/>
      <c r="DU127" s="955"/>
      <c r="DV127" s="956" t="s">
        <v>129</v>
      </c>
      <c r="DW127" s="956"/>
      <c r="DX127" s="956"/>
      <c r="DY127" s="956"/>
      <c r="DZ127" s="957"/>
    </row>
    <row r="128" spans="1:130" s="231" customFormat="1" ht="26.25" customHeight="1" thickBot="1" x14ac:dyDescent="0.25">
      <c r="A128" s="1070" t="s">
        <v>498</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499</v>
      </c>
      <c r="X128" s="1072"/>
      <c r="Y128" s="1072"/>
      <c r="Z128" s="1073"/>
      <c r="AA128" s="1074">
        <v>688</v>
      </c>
      <c r="AB128" s="1075"/>
      <c r="AC128" s="1075"/>
      <c r="AD128" s="1075"/>
      <c r="AE128" s="1076"/>
      <c r="AF128" s="1077">
        <v>688</v>
      </c>
      <c r="AG128" s="1075"/>
      <c r="AH128" s="1075"/>
      <c r="AI128" s="1075"/>
      <c r="AJ128" s="1076"/>
      <c r="AK128" s="1077" t="s">
        <v>129</v>
      </c>
      <c r="AL128" s="1075"/>
      <c r="AM128" s="1075"/>
      <c r="AN128" s="1075"/>
      <c r="AO128" s="1076"/>
      <c r="AP128" s="1078"/>
      <c r="AQ128" s="1079"/>
      <c r="AR128" s="1079"/>
      <c r="AS128" s="1079"/>
      <c r="AT128" s="1080"/>
      <c r="AU128" s="233"/>
      <c r="AV128" s="233"/>
      <c r="AW128" s="233"/>
      <c r="AX128" s="925" t="s">
        <v>500</v>
      </c>
      <c r="AY128" s="926"/>
      <c r="AZ128" s="926"/>
      <c r="BA128" s="926"/>
      <c r="BB128" s="926"/>
      <c r="BC128" s="926"/>
      <c r="BD128" s="926"/>
      <c r="BE128" s="927"/>
      <c r="BF128" s="1081" t="s">
        <v>129</v>
      </c>
      <c r="BG128" s="1082"/>
      <c r="BH128" s="1082"/>
      <c r="BI128" s="1082"/>
      <c r="BJ128" s="1082"/>
      <c r="BK128" s="1082"/>
      <c r="BL128" s="1083"/>
      <c r="BM128" s="1081">
        <v>15</v>
      </c>
      <c r="BN128" s="1082"/>
      <c r="BO128" s="1082"/>
      <c r="BP128" s="1082"/>
      <c r="BQ128" s="1082"/>
      <c r="BR128" s="1082"/>
      <c r="BS128" s="1083"/>
      <c r="BT128" s="1081">
        <v>20</v>
      </c>
      <c r="BU128" s="1082"/>
      <c r="BV128" s="1082"/>
      <c r="BW128" s="1082"/>
      <c r="BX128" s="1082"/>
      <c r="BY128" s="1082"/>
      <c r="BZ128" s="1105"/>
      <c r="CA128" s="256"/>
      <c r="CB128" s="256"/>
      <c r="CC128" s="256"/>
      <c r="CD128" s="256"/>
      <c r="CE128" s="256"/>
      <c r="CF128" s="256"/>
      <c r="CG128" s="233"/>
      <c r="CH128" s="233"/>
      <c r="CI128" s="233"/>
      <c r="CJ128" s="255"/>
      <c r="CK128" s="1053"/>
      <c r="CL128" s="1054"/>
      <c r="CM128" s="1054"/>
      <c r="CN128" s="1054"/>
      <c r="CO128" s="1055"/>
      <c r="CP128" s="1064" t="s">
        <v>501</v>
      </c>
      <c r="CQ128" s="753"/>
      <c r="CR128" s="753"/>
      <c r="CS128" s="753"/>
      <c r="CT128" s="753"/>
      <c r="CU128" s="753"/>
      <c r="CV128" s="753"/>
      <c r="CW128" s="753"/>
      <c r="CX128" s="753"/>
      <c r="CY128" s="753"/>
      <c r="CZ128" s="753"/>
      <c r="DA128" s="753"/>
      <c r="DB128" s="753"/>
      <c r="DC128" s="753"/>
      <c r="DD128" s="753"/>
      <c r="DE128" s="753"/>
      <c r="DF128" s="1065"/>
      <c r="DG128" s="1066" t="s">
        <v>490</v>
      </c>
      <c r="DH128" s="1067"/>
      <c r="DI128" s="1067"/>
      <c r="DJ128" s="1067"/>
      <c r="DK128" s="1067"/>
      <c r="DL128" s="1067" t="s">
        <v>129</v>
      </c>
      <c r="DM128" s="1067"/>
      <c r="DN128" s="1067"/>
      <c r="DO128" s="1067"/>
      <c r="DP128" s="1067"/>
      <c r="DQ128" s="1067" t="s">
        <v>129</v>
      </c>
      <c r="DR128" s="1067"/>
      <c r="DS128" s="1067"/>
      <c r="DT128" s="1067"/>
      <c r="DU128" s="1067"/>
      <c r="DV128" s="1068" t="s">
        <v>417</v>
      </c>
      <c r="DW128" s="1068"/>
      <c r="DX128" s="1068"/>
      <c r="DY128" s="1068"/>
      <c r="DZ128" s="1069"/>
    </row>
    <row r="129" spans="1:131" s="231" customFormat="1" ht="26.25" customHeight="1" x14ac:dyDescent="0.2">
      <c r="A129" s="963" t="s">
        <v>107</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502</v>
      </c>
      <c r="X129" s="1100"/>
      <c r="Y129" s="1100"/>
      <c r="Z129" s="1101"/>
      <c r="AA129" s="987">
        <v>2224095</v>
      </c>
      <c r="AB129" s="988"/>
      <c r="AC129" s="988"/>
      <c r="AD129" s="988"/>
      <c r="AE129" s="989"/>
      <c r="AF129" s="990">
        <v>2364254</v>
      </c>
      <c r="AG129" s="988"/>
      <c r="AH129" s="988"/>
      <c r="AI129" s="988"/>
      <c r="AJ129" s="989"/>
      <c r="AK129" s="990">
        <v>2537351</v>
      </c>
      <c r="AL129" s="988"/>
      <c r="AM129" s="988"/>
      <c r="AN129" s="988"/>
      <c r="AO129" s="989"/>
      <c r="AP129" s="1102"/>
      <c r="AQ129" s="1103"/>
      <c r="AR129" s="1103"/>
      <c r="AS129" s="1103"/>
      <c r="AT129" s="1104"/>
      <c r="AU129" s="234"/>
      <c r="AV129" s="234"/>
      <c r="AW129" s="234"/>
      <c r="AX129" s="1094" t="s">
        <v>503</v>
      </c>
      <c r="AY129" s="952"/>
      <c r="AZ129" s="952"/>
      <c r="BA129" s="952"/>
      <c r="BB129" s="952"/>
      <c r="BC129" s="952"/>
      <c r="BD129" s="952"/>
      <c r="BE129" s="953"/>
      <c r="BF129" s="1095" t="s">
        <v>487</v>
      </c>
      <c r="BG129" s="1096"/>
      <c r="BH129" s="1096"/>
      <c r="BI129" s="1096"/>
      <c r="BJ129" s="1096"/>
      <c r="BK129" s="1096"/>
      <c r="BL129" s="1097"/>
      <c r="BM129" s="1095">
        <v>20</v>
      </c>
      <c r="BN129" s="1096"/>
      <c r="BO129" s="1096"/>
      <c r="BP129" s="1096"/>
      <c r="BQ129" s="1096"/>
      <c r="BR129" s="1096"/>
      <c r="BS129" s="1097"/>
      <c r="BT129" s="1095">
        <v>30</v>
      </c>
      <c r="BU129" s="1096"/>
      <c r="BV129" s="1096"/>
      <c r="BW129" s="1096"/>
      <c r="BX129" s="1096"/>
      <c r="BY129" s="1096"/>
      <c r="BZ129" s="1098"/>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c r="DM129" s="257"/>
      <c r="DN129" s="257"/>
      <c r="DO129" s="257"/>
      <c r="DP129" s="234"/>
      <c r="DQ129" s="234"/>
      <c r="DR129" s="234"/>
      <c r="DS129" s="234"/>
      <c r="DT129" s="234"/>
      <c r="DU129" s="234"/>
      <c r="DV129" s="234"/>
      <c r="DW129" s="234"/>
      <c r="DX129" s="234"/>
      <c r="DY129" s="234"/>
      <c r="DZ129" s="234"/>
    </row>
    <row r="130" spans="1:131" s="231" customFormat="1" ht="26.25" customHeight="1" x14ac:dyDescent="0.2">
      <c r="A130" s="963" t="s">
        <v>504</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505</v>
      </c>
      <c r="X130" s="1100"/>
      <c r="Y130" s="1100"/>
      <c r="Z130" s="1101"/>
      <c r="AA130" s="987">
        <v>239671</v>
      </c>
      <c r="AB130" s="988"/>
      <c r="AC130" s="988"/>
      <c r="AD130" s="988"/>
      <c r="AE130" s="989"/>
      <c r="AF130" s="990">
        <v>238976</v>
      </c>
      <c r="AG130" s="988"/>
      <c r="AH130" s="988"/>
      <c r="AI130" s="988"/>
      <c r="AJ130" s="989"/>
      <c r="AK130" s="990">
        <v>245856</v>
      </c>
      <c r="AL130" s="988"/>
      <c r="AM130" s="988"/>
      <c r="AN130" s="988"/>
      <c r="AO130" s="989"/>
      <c r="AP130" s="1102"/>
      <c r="AQ130" s="1103"/>
      <c r="AR130" s="1103"/>
      <c r="AS130" s="1103"/>
      <c r="AT130" s="1104"/>
      <c r="AU130" s="234"/>
      <c r="AV130" s="234"/>
      <c r="AW130" s="234"/>
      <c r="AX130" s="1094" t="s">
        <v>506</v>
      </c>
      <c r="AY130" s="952"/>
      <c r="AZ130" s="952"/>
      <c r="BA130" s="952"/>
      <c r="BB130" s="952"/>
      <c r="BC130" s="952"/>
      <c r="BD130" s="952"/>
      <c r="BE130" s="953"/>
      <c r="BF130" s="1130">
        <v>3.7</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34"/>
      <c r="DQ130" s="234"/>
      <c r="DR130" s="234"/>
      <c r="DS130" s="234"/>
      <c r="DT130" s="234"/>
      <c r="DU130" s="234"/>
      <c r="DV130" s="234"/>
      <c r="DW130" s="234"/>
      <c r="DX130" s="234"/>
      <c r="DY130" s="234"/>
      <c r="DZ130" s="234"/>
    </row>
    <row r="131" spans="1:131" s="231" customFormat="1" ht="26.25" customHeight="1" thickBot="1" x14ac:dyDescent="0.25">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507</v>
      </c>
      <c r="X131" s="1137"/>
      <c r="Y131" s="1137"/>
      <c r="Z131" s="1138"/>
      <c r="AA131" s="1033">
        <v>1984424</v>
      </c>
      <c r="AB131" s="1015"/>
      <c r="AC131" s="1015"/>
      <c r="AD131" s="1015"/>
      <c r="AE131" s="1016"/>
      <c r="AF131" s="1014">
        <v>2125278</v>
      </c>
      <c r="AG131" s="1015"/>
      <c r="AH131" s="1015"/>
      <c r="AI131" s="1015"/>
      <c r="AJ131" s="1016"/>
      <c r="AK131" s="1014">
        <v>2291495</v>
      </c>
      <c r="AL131" s="1015"/>
      <c r="AM131" s="1015"/>
      <c r="AN131" s="1015"/>
      <c r="AO131" s="1016"/>
      <c r="AP131" s="1139"/>
      <c r="AQ131" s="1140"/>
      <c r="AR131" s="1140"/>
      <c r="AS131" s="1140"/>
      <c r="AT131" s="1141"/>
      <c r="AU131" s="234"/>
      <c r="AV131" s="234"/>
      <c r="AW131" s="234"/>
      <c r="AX131" s="1112" t="s">
        <v>508</v>
      </c>
      <c r="AY131" s="753"/>
      <c r="AZ131" s="753"/>
      <c r="BA131" s="753"/>
      <c r="BB131" s="753"/>
      <c r="BC131" s="753"/>
      <c r="BD131" s="753"/>
      <c r="BE131" s="1065"/>
      <c r="BF131" s="1113" t="s">
        <v>464</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c r="DM131" s="257"/>
      <c r="DN131" s="257"/>
      <c r="DO131" s="257"/>
      <c r="DP131" s="234"/>
      <c r="DQ131" s="234"/>
      <c r="DR131" s="234"/>
      <c r="DS131" s="234"/>
      <c r="DT131" s="234"/>
      <c r="DU131" s="234"/>
      <c r="DV131" s="234"/>
      <c r="DW131" s="234"/>
      <c r="DX131" s="234"/>
      <c r="DY131" s="234"/>
      <c r="DZ131" s="234"/>
    </row>
    <row r="132" spans="1:131" s="231" customFormat="1" ht="26.25" customHeight="1" x14ac:dyDescent="0.2">
      <c r="A132" s="1119" t="s">
        <v>509</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510</v>
      </c>
      <c r="W132" s="1123"/>
      <c r="X132" s="1123"/>
      <c r="Y132" s="1123"/>
      <c r="Z132" s="1124"/>
      <c r="AA132" s="1125">
        <v>3.309877325</v>
      </c>
      <c r="AB132" s="1126"/>
      <c r="AC132" s="1126"/>
      <c r="AD132" s="1126"/>
      <c r="AE132" s="1127"/>
      <c r="AF132" s="1128">
        <v>3.9553884240000001</v>
      </c>
      <c r="AG132" s="1126"/>
      <c r="AH132" s="1126"/>
      <c r="AI132" s="1126"/>
      <c r="AJ132" s="1127"/>
      <c r="AK132" s="1128">
        <v>4.0404190279999996</v>
      </c>
      <c r="AL132" s="1126"/>
      <c r="AM132" s="1126"/>
      <c r="AN132" s="1126"/>
      <c r="AO132" s="1127"/>
      <c r="AP132" s="1030"/>
      <c r="AQ132" s="1031"/>
      <c r="AR132" s="1031"/>
      <c r="AS132" s="1031"/>
      <c r="AT132" s="1129"/>
      <c r="AU132" s="258"/>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5"/>
      <c r="BT132" s="234"/>
      <c r="BU132" s="234"/>
      <c r="BV132" s="234"/>
      <c r="BW132" s="234"/>
      <c r="BX132" s="234"/>
      <c r="BY132" s="234"/>
      <c r="BZ132" s="234"/>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34"/>
      <c r="DQ132" s="234"/>
      <c r="DR132" s="234"/>
      <c r="DS132" s="234"/>
      <c r="DT132" s="234"/>
      <c r="DU132" s="234"/>
      <c r="DV132" s="234"/>
      <c r="DW132" s="234"/>
      <c r="DX132" s="234"/>
      <c r="DY132" s="234"/>
      <c r="DZ132" s="234"/>
    </row>
    <row r="133" spans="1:131" s="231" customFormat="1" ht="26.25" customHeight="1" thickBot="1" x14ac:dyDescent="0.25">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511</v>
      </c>
      <c r="W133" s="1106"/>
      <c r="X133" s="1106"/>
      <c r="Y133" s="1106"/>
      <c r="Z133" s="1107"/>
      <c r="AA133" s="1108">
        <v>2.2000000000000002</v>
      </c>
      <c r="AB133" s="1109"/>
      <c r="AC133" s="1109"/>
      <c r="AD133" s="1109"/>
      <c r="AE133" s="1110"/>
      <c r="AF133" s="1108">
        <v>2.7</v>
      </c>
      <c r="AG133" s="1109"/>
      <c r="AH133" s="1109"/>
      <c r="AI133" s="1109"/>
      <c r="AJ133" s="1110"/>
      <c r="AK133" s="1108">
        <v>3.7</v>
      </c>
      <c r="AL133" s="1109"/>
      <c r="AM133" s="1109"/>
      <c r="AN133" s="1109"/>
      <c r="AO133" s="1110"/>
      <c r="AP133" s="1057"/>
      <c r="AQ133" s="1058"/>
      <c r="AR133" s="1058"/>
      <c r="AS133" s="1058"/>
      <c r="AT133" s="1111"/>
      <c r="AU133" s="234"/>
      <c r="AV133" s="234"/>
      <c r="AW133" s="234"/>
      <c r="AX133" s="234"/>
      <c r="AY133" s="234"/>
      <c r="AZ133" s="234"/>
      <c r="BA133" s="234"/>
      <c r="BB133" s="234"/>
      <c r="BC133" s="234"/>
      <c r="BD133" s="234"/>
      <c r="BE133" s="234"/>
      <c r="BF133" s="234"/>
      <c r="BG133" s="234"/>
      <c r="BH133" s="234"/>
      <c r="BI133" s="234"/>
      <c r="BJ133" s="234"/>
      <c r="BK133" s="234"/>
      <c r="BL133" s="234"/>
      <c r="BM133" s="234"/>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c r="DM133" s="257"/>
      <c r="DN133" s="257"/>
      <c r="DO133" s="257"/>
      <c r="DP133" s="234"/>
      <c r="DQ133" s="234"/>
      <c r="DR133" s="234"/>
      <c r="DS133" s="234"/>
      <c r="DT133" s="234"/>
      <c r="DU133" s="234"/>
      <c r="DV133" s="234"/>
      <c r="DW133" s="234"/>
      <c r="DX133" s="234"/>
      <c r="DY133" s="234"/>
      <c r="DZ133" s="234"/>
    </row>
    <row r="134" spans="1:13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34"/>
      <c r="AV134" s="234"/>
      <c r="AW134" s="234"/>
      <c r="AX134" s="234"/>
      <c r="AY134" s="234"/>
      <c r="AZ134" s="234"/>
      <c r="BA134" s="234"/>
      <c r="BB134" s="234"/>
      <c r="BC134" s="234"/>
      <c r="BD134" s="234"/>
      <c r="BE134" s="234"/>
      <c r="BF134" s="234"/>
      <c r="BG134" s="234"/>
      <c r="BH134" s="234"/>
      <c r="BI134" s="234"/>
      <c r="BJ134" s="234"/>
      <c r="BK134" s="234"/>
      <c r="BL134" s="234"/>
      <c r="BM134" s="234"/>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57"/>
      <c r="DE134" s="257"/>
      <c r="DF134" s="257"/>
      <c r="DG134" s="257"/>
      <c r="DH134" s="257"/>
      <c r="DI134" s="257"/>
      <c r="DJ134" s="257"/>
      <c r="DK134" s="257"/>
      <c r="DL134" s="257"/>
      <c r="DM134" s="257"/>
      <c r="DN134" s="257"/>
      <c r="DO134" s="257"/>
      <c r="DP134" s="234"/>
      <c r="DQ134" s="234"/>
      <c r="DR134" s="234"/>
      <c r="DS134" s="234"/>
      <c r="DT134" s="234"/>
      <c r="DU134" s="234"/>
      <c r="DV134" s="234"/>
      <c r="DW134" s="234"/>
      <c r="DX134" s="234"/>
      <c r="DY134" s="234"/>
      <c r="DZ134" s="234"/>
      <c r="EA134" s="231"/>
    </row>
    <row r="135" spans="1:131" ht="14.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sheetData>
  <sheetProtection algorithmName="SHA-512" hashValue="352eHx15U8OBg1dAOluMFEvyWUBZVgzOUayDOHOoWCwHpuQ7hi/6CrQ+rheGpNFmqPY6UO6HxjseyGARu99Mbg==" saltValue="ckqIdAKiYItRRh+ZdrwZW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77734375" style="261" customWidth="1"/>
    <col min="121" max="121" width="0" style="260" hidden="1" customWidth="1"/>
    <col min="122" max="16384" width="9" style="260" hidden="1"/>
  </cols>
  <sheetData>
    <row r="1" spans="1:120" ht="13.2"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0"/>
    </row>
    <row r="17" spans="119:120" ht="13.2" x14ac:dyDescent="0.2">
      <c r="DP17" s="260"/>
    </row>
    <row r="18" spans="119:120" ht="13.2" x14ac:dyDescent="0.2"/>
    <row r="19" spans="119:120" ht="13.2" x14ac:dyDescent="0.2"/>
    <row r="20" spans="119:120" ht="13.2" x14ac:dyDescent="0.2">
      <c r="DO20" s="260"/>
      <c r="DP20" s="260"/>
    </row>
    <row r="21" spans="119:120" ht="13.2" x14ac:dyDescent="0.2">
      <c r="DP21" s="260"/>
    </row>
    <row r="22" spans="119:120" ht="13.2" x14ac:dyDescent="0.2"/>
    <row r="23" spans="119:120" ht="13.2" x14ac:dyDescent="0.2">
      <c r="DO23" s="260"/>
      <c r="DP23" s="260"/>
    </row>
    <row r="24" spans="119:120" ht="13.2" x14ac:dyDescent="0.2">
      <c r="DP24" s="260"/>
    </row>
    <row r="25" spans="119:120" ht="13.2" x14ac:dyDescent="0.2">
      <c r="DP25" s="260"/>
    </row>
    <row r="26" spans="119:120" ht="13.2" x14ac:dyDescent="0.2">
      <c r="DO26" s="260"/>
      <c r="DP26" s="260"/>
    </row>
    <row r="27" spans="119:120" ht="13.2" x14ac:dyDescent="0.2"/>
    <row r="28" spans="119:120" ht="13.2" x14ac:dyDescent="0.2">
      <c r="DO28" s="260"/>
      <c r="DP28" s="260"/>
    </row>
    <row r="29" spans="119:120" ht="13.2" x14ac:dyDescent="0.2">
      <c r="DP29" s="260"/>
    </row>
    <row r="30" spans="119:120" ht="13.2" x14ac:dyDescent="0.2"/>
    <row r="31" spans="119:120" ht="13.2" x14ac:dyDescent="0.2">
      <c r="DO31" s="260"/>
      <c r="DP31" s="260"/>
    </row>
    <row r="32" spans="119:120" ht="13.2" x14ac:dyDescent="0.2"/>
    <row r="33" spans="98:120" ht="13.2" x14ac:dyDescent="0.2">
      <c r="DO33" s="260"/>
      <c r="DP33" s="260"/>
    </row>
    <row r="34" spans="98:120" ht="13.2" x14ac:dyDescent="0.2">
      <c r="DM34" s="260"/>
    </row>
    <row r="35" spans="98:120" ht="13.2" x14ac:dyDescent="0.2">
      <c r="CT35" s="260"/>
      <c r="CU35" s="260"/>
      <c r="CV35" s="260"/>
      <c r="CY35" s="260"/>
      <c r="CZ35" s="260"/>
      <c r="DA35" s="260"/>
      <c r="DD35" s="260"/>
      <c r="DE35" s="260"/>
      <c r="DF35" s="260"/>
      <c r="DI35" s="260"/>
      <c r="DJ35" s="260"/>
      <c r="DK35" s="260"/>
      <c r="DM35" s="260"/>
      <c r="DN35" s="260"/>
      <c r="DO35" s="260"/>
      <c r="DP35" s="260"/>
    </row>
    <row r="36" spans="98:120" ht="13.2" x14ac:dyDescent="0.2"/>
    <row r="37" spans="98:120" ht="13.2" x14ac:dyDescent="0.2">
      <c r="CW37" s="260"/>
      <c r="DB37" s="260"/>
      <c r="DG37" s="260"/>
      <c r="DL37" s="260"/>
      <c r="DP37" s="260"/>
    </row>
    <row r="38" spans="98:120" ht="13.2" x14ac:dyDescent="0.2">
      <c r="CT38" s="260"/>
      <c r="CU38" s="260"/>
      <c r="CV38" s="260"/>
      <c r="CW38" s="260"/>
      <c r="CY38" s="260"/>
      <c r="CZ38" s="260"/>
      <c r="DA38" s="260"/>
      <c r="DB38" s="260"/>
      <c r="DD38" s="260"/>
      <c r="DE38" s="260"/>
      <c r="DF38" s="260"/>
      <c r="DG38" s="260"/>
      <c r="DI38" s="260"/>
      <c r="DJ38" s="260"/>
      <c r="DK38" s="260"/>
      <c r="DL38" s="260"/>
      <c r="DN38" s="260"/>
      <c r="DO38" s="260"/>
      <c r="DP38" s="26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0"/>
      <c r="DO49" s="260"/>
      <c r="DP49" s="26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0"/>
      <c r="CS63" s="260"/>
      <c r="CX63" s="260"/>
      <c r="DC63" s="260"/>
      <c r="DH63" s="260"/>
    </row>
    <row r="64" spans="22:120" ht="13.2" x14ac:dyDescent="0.2">
      <c r="V64" s="260"/>
    </row>
    <row r="65" spans="15:120" ht="13.2" x14ac:dyDescent="0.2">
      <c r="X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0"/>
      <c r="AY65" s="260"/>
      <c r="AZ65" s="260"/>
      <c r="BA65" s="260"/>
      <c r="BB65" s="260"/>
      <c r="BC65" s="260"/>
      <c r="BD65" s="260"/>
      <c r="BE65" s="260"/>
      <c r="BF65" s="260"/>
      <c r="BG65" s="260"/>
      <c r="BH65" s="260"/>
      <c r="BI65" s="260"/>
      <c r="BJ65" s="260"/>
      <c r="BK65" s="260"/>
      <c r="BL65" s="260"/>
      <c r="BM65" s="260"/>
      <c r="BN65" s="260"/>
      <c r="BO65" s="260"/>
      <c r="BP65" s="260"/>
      <c r="BQ65" s="260"/>
      <c r="BR65" s="260"/>
      <c r="BS65" s="260"/>
      <c r="BT65" s="260"/>
      <c r="BU65" s="260"/>
      <c r="BV65" s="260"/>
      <c r="BW65" s="260"/>
      <c r="BX65" s="260"/>
      <c r="BY65" s="260"/>
      <c r="BZ65" s="260"/>
      <c r="CA65" s="260"/>
      <c r="CB65" s="260"/>
      <c r="CC65" s="260"/>
      <c r="CD65" s="260"/>
      <c r="CE65" s="260"/>
      <c r="CF65" s="260"/>
      <c r="CG65" s="260"/>
      <c r="CH65" s="260"/>
      <c r="CI65" s="260"/>
      <c r="CJ65" s="260"/>
      <c r="CK65" s="260"/>
      <c r="CL65" s="260"/>
      <c r="CM65" s="260"/>
      <c r="CN65" s="260"/>
      <c r="CO65" s="260"/>
      <c r="CP65" s="260"/>
      <c r="CQ65" s="260"/>
      <c r="CR65" s="260"/>
      <c r="CU65" s="260"/>
      <c r="CZ65" s="260"/>
      <c r="DE65" s="260"/>
      <c r="DJ65" s="260"/>
    </row>
    <row r="66" spans="15:120" ht="13.2" x14ac:dyDescent="0.2">
      <c r="Q66" s="260"/>
      <c r="S66" s="260"/>
      <c r="U66" s="260"/>
      <c r="DM66" s="260"/>
    </row>
    <row r="67" spans="15:120" ht="13.2" x14ac:dyDescent="0.2">
      <c r="O67" s="260"/>
      <c r="P67" s="260"/>
      <c r="R67" s="260"/>
      <c r="T67" s="260"/>
      <c r="Y67" s="260"/>
      <c r="CT67" s="260"/>
      <c r="CV67" s="260"/>
      <c r="CW67" s="260"/>
      <c r="CY67" s="260"/>
      <c r="DA67" s="260"/>
      <c r="DB67" s="260"/>
      <c r="DD67" s="260"/>
      <c r="DF67" s="260"/>
      <c r="DG67" s="260"/>
      <c r="DI67" s="260"/>
      <c r="DK67" s="260"/>
      <c r="DL67" s="260"/>
      <c r="DN67" s="260"/>
      <c r="DO67" s="260"/>
      <c r="DP67" s="260"/>
    </row>
    <row r="68" spans="15:120" ht="13.2" x14ac:dyDescent="0.2"/>
    <row r="69" spans="15:120" ht="13.2" x14ac:dyDescent="0.2"/>
    <row r="70" spans="15:120" ht="13.2" x14ac:dyDescent="0.2"/>
    <row r="71" spans="15:120" ht="13.2" x14ac:dyDescent="0.2"/>
    <row r="72" spans="15:120" ht="13.2" x14ac:dyDescent="0.2">
      <c r="DP72" s="260"/>
    </row>
    <row r="73" spans="15:120" ht="13.2" x14ac:dyDescent="0.2">
      <c r="DP73" s="26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0"/>
      <c r="CX96" s="260"/>
      <c r="DC96" s="260"/>
      <c r="DH96" s="260"/>
    </row>
    <row r="97" spans="24:120" ht="13.2" x14ac:dyDescent="0.2">
      <c r="CS97" s="260"/>
      <c r="CX97" s="260"/>
      <c r="DC97" s="260"/>
      <c r="DH97" s="260"/>
      <c r="DP97" s="261" t="s">
        <v>512</v>
      </c>
    </row>
    <row r="98" spans="24:120" ht="13.2" hidden="1" x14ac:dyDescent="0.2">
      <c r="CS98" s="260"/>
      <c r="CX98" s="260"/>
      <c r="DC98" s="260"/>
      <c r="DH98" s="260"/>
    </row>
    <row r="99" spans="24:120" ht="13.2" hidden="1" x14ac:dyDescent="0.2">
      <c r="CS99" s="260"/>
      <c r="CX99" s="260"/>
      <c r="DC99" s="260"/>
      <c r="DH99" s="260"/>
    </row>
    <row r="101" spans="24:120" ht="12" hidden="1" customHeight="1" x14ac:dyDescent="0.2">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0"/>
      <c r="BA101" s="260"/>
      <c r="BB101" s="260"/>
      <c r="BC101" s="260"/>
      <c r="BD101" s="260"/>
      <c r="BE101" s="260"/>
      <c r="BF101" s="260"/>
      <c r="BG101" s="260"/>
      <c r="BH101" s="260"/>
      <c r="BI101" s="260"/>
      <c r="BJ101" s="260"/>
      <c r="BK101" s="260"/>
      <c r="BL101" s="260"/>
      <c r="BM101" s="260"/>
      <c r="BN101" s="260"/>
      <c r="BO101" s="260"/>
      <c r="BP101" s="260"/>
      <c r="BQ101" s="260"/>
      <c r="BR101" s="260"/>
      <c r="BS101" s="260"/>
      <c r="BT101" s="260"/>
      <c r="BU101" s="260"/>
      <c r="BV101" s="260"/>
      <c r="BW101" s="260"/>
      <c r="BX101" s="260"/>
      <c r="BY101" s="260"/>
      <c r="BZ101" s="260"/>
      <c r="CA101" s="260"/>
      <c r="CB101" s="260"/>
      <c r="CC101" s="260"/>
      <c r="CD101" s="260"/>
      <c r="CE101" s="260"/>
      <c r="CF101" s="260"/>
      <c r="CG101" s="260"/>
      <c r="CH101" s="260"/>
      <c r="CI101" s="260"/>
      <c r="CJ101" s="260"/>
      <c r="CK101" s="260"/>
      <c r="CL101" s="260"/>
      <c r="CM101" s="260"/>
      <c r="CN101" s="260"/>
      <c r="CO101" s="260"/>
      <c r="CP101" s="260"/>
      <c r="CQ101" s="260"/>
      <c r="CR101" s="260"/>
      <c r="CU101" s="260"/>
      <c r="CZ101" s="260"/>
      <c r="DE101" s="260"/>
      <c r="DJ101" s="260"/>
    </row>
    <row r="102" spans="24:120" ht="1.5" hidden="1" customHeight="1" x14ac:dyDescent="0.2">
      <c r="CU102" s="260"/>
      <c r="CZ102" s="260"/>
      <c r="DE102" s="260"/>
      <c r="DJ102" s="260"/>
      <c r="DM102" s="260"/>
    </row>
    <row r="103" spans="24:120" ht="13.2" hidden="1" x14ac:dyDescent="0.2">
      <c r="CT103" s="260"/>
      <c r="CV103" s="260"/>
      <c r="CW103" s="260"/>
      <c r="CY103" s="260"/>
      <c r="DA103" s="260"/>
      <c r="DB103" s="260"/>
      <c r="DD103" s="260"/>
      <c r="DF103" s="260"/>
      <c r="DG103" s="260"/>
      <c r="DI103" s="260"/>
      <c r="DK103" s="260"/>
      <c r="DL103" s="260"/>
      <c r="DM103" s="260"/>
      <c r="DN103" s="260"/>
      <c r="DO103" s="260"/>
      <c r="DP103" s="260"/>
    </row>
    <row r="104" spans="24:120" ht="13.2" hidden="1" x14ac:dyDescent="0.2">
      <c r="CV104" s="260"/>
      <c r="CW104" s="260"/>
      <c r="DA104" s="260"/>
      <c r="DB104" s="260"/>
      <c r="DF104" s="260"/>
      <c r="DG104" s="260"/>
      <c r="DK104" s="260"/>
      <c r="DL104" s="260"/>
      <c r="DN104" s="260"/>
      <c r="DO104" s="260"/>
      <c r="DP104" s="260"/>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election activeCell="BF3" sqref="BF3"/>
    </sheetView>
  </sheetViews>
  <sheetFormatPr defaultColWidth="0" defaultRowHeight="13.5" customHeight="1" zeroHeight="1" x14ac:dyDescent="0.2"/>
  <cols>
    <col min="1" max="116" width="2.6640625" style="261" customWidth="1"/>
    <col min="117" max="16384" width="9" style="260" hidden="1"/>
  </cols>
  <sheetData>
    <row r="1" spans="2:116" ht="13.2" x14ac:dyDescent="0.2">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row>
    <row r="2" spans="2:116" ht="13.2" x14ac:dyDescent="0.2"/>
    <row r="3" spans="2:116" ht="13.2" x14ac:dyDescent="0.2"/>
    <row r="4" spans="2:116" ht="13.2" x14ac:dyDescent="0.2">
      <c r="R4" s="260"/>
      <c r="S4" s="260"/>
      <c r="T4" s="260"/>
      <c r="U4" s="260"/>
      <c r="V4" s="260"/>
      <c r="W4" s="260"/>
      <c r="X4" s="260"/>
      <c r="Y4" s="260"/>
      <c r="Z4" s="260"/>
      <c r="AA4" s="260"/>
      <c r="AB4" s="260"/>
      <c r="AC4" s="260"/>
      <c r="AD4" s="260"/>
      <c r="AE4" s="260"/>
      <c r="AF4" s="260"/>
      <c r="AG4" s="260"/>
      <c r="AH4" s="260"/>
      <c r="AI4" s="260"/>
      <c r="AJ4" s="260"/>
      <c r="AK4" s="260"/>
      <c r="AL4" s="260"/>
      <c r="AM4" s="260"/>
      <c r="AN4" s="260"/>
      <c r="AO4" s="260"/>
      <c r="AP4" s="260"/>
      <c r="AQ4" s="260"/>
      <c r="AR4" s="260"/>
      <c r="AS4" s="260"/>
      <c r="AT4" s="260"/>
      <c r="AU4" s="260"/>
      <c r="AV4" s="260"/>
      <c r="AW4" s="260"/>
      <c r="AX4" s="260"/>
      <c r="AY4" s="260"/>
      <c r="AZ4" s="260"/>
      <c r="BA4" s="260"/>
      <c r="BB4" s="260"/>
      <c r="BC4" s="260"/>
      <c r="BD4" s="260"/>
      <c r="BE4" s="260"/>
      <c r="BF4" s="260"/>
      <c r="BG4" s="260"/>
      <c r="BH4" s="260"/>
      <c r="BI4" s="260"/>
      <c r="BJ4" s="260"/>
      <c r="BK4" s="260"/>
      <c r="BL4" s="260"/>
      <c r="BM4" s="260"/>
      <c r="BN4" s="260"/>
      <c r="BO4" s="260"/>
      <c r="BP4" s="260"/>
      <c r="BQ4" s="260"/>
      <c r="BR4" s="260"/>
      <c r="BS4" s="260"/>
      <c r="BT4" s="260"/>
      <c r="BU4" s="260"/>
      <c r="BV4" s="260"/>
      <c r="BW4" s="260"/>
      <c r="BX4" s="260"/>
      <c r="BY4" s="260"/>
      <c r="BZ4" s="260"/>
      <c r="CA4" s="260"/>
      <c r="CB4" s="260"/>
      <c r="CC4" s="260"/>
      <c r="CD4" s="260"/>
      <c r="CE4" s="260"/>
      <c r="CF4" s="260"/>
      <c r="CG4" s="260"/>
      <c r="CH4" s="260"/>
      <c r="CI4" s="260"/>
      <c r="CJ4" s="260"/>
      <c r="CK4" s="260"/>
      <c r="CL4" s="260"/>
      <c r="CM4" s="260"/>
      <c r="CN4" s="260"/>
      <c r="CO4" s="260"/>
      <c r="CP4" s="260"/>
      <c r="CQ4" s="260"/>
      <c r="CR4" s="260"/>
      <c r="CS4" s="260"/>
      <c r="CT4" s="260"/>
      <c r="CU4" s="260"/>
      <c r="CV4" s="260"/>
      <c r="CW4" s="260"/>
      <c r="CX4" s="260"/>
      <c r="CY4" s="260"/>
      <c r="CZ4" s="260"/>
      <c r="DA4" s="260"/>
      <c r="DB4" s="260"/>
      <c r="DC4" s="260"/>
      <c r="DD4" s="260"/>
      <c r="DE4" s="260"/>
      <c r="DF4" s="260"/>
      <c r="DG4" s="260"/>
      <c r="DH4" s="260"/>
      <c r="DI4" s="260"/>
      <c r="DJ4" s="260"/>
      <c r="DK4" s="260"/>
      <c r="DL4" s="260"/>
    </row>
    <row r="5" spans="2:116" ht="13.2" x14ac:dyDescent="0.2">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0"/>
      <c r="BC5" s="260"/>
      <c r="BD5" s="260"/>
      <c r="BE5" s="260"/>
      <c r="BF5" s="260"/>
      <c r="BG5" s="260"/>
      <c r="BH5" s="260"/>
      <c r="BI5" s="260"/>
      <c r="BJ5" s="260"/>
      <c r="BK5" s="260"/>
      <c r="BL5" s="260"/>
      <c r="BM5" s="260"/>
      <c r="BN5" s="260"/>
      <c r="BO5" s="260"/>
      <c r="BP5" s="260"/>
      <c r="BQ5" s="260"/>
      <c r="BR5" s="260"/>
      <c r="BS5" s="260"/>
      <c r="BT5" s="260"/>
      <c r="BU5" s="260"/>
      <c r="BV5" s="260"/>
      <c r="BW5" s="260"/>
      <c r="BX5" s="260"/>
      <c r="BY5" s="260"/>
      <c r="BZ5" s="260"/>
      <c r="CA5" s="260"/>
      <c r="CB5" s="260"/>
      <c r="CC5" s="260"/>
      <c r="CD5" s="260"/>
      <c r="CE5" s="260"/>
      <c r="CF5" s="260"/>
      <c r="CG5" s="260"/>
      <c r="CH5" s="260"/>
      <c r="CI5" s="260"/>
      <c r="CJ5" s="260"/>
      <c r="CK5" s="260"/>
      <c r="CL5" s="260"/>
      <c r="CM5" s="260"/>
      <c r="CN5" s="260"/>
      <c r="CO5" s="260"/>
      <c r="CP5" s="260"/>
      <c r="CQ5" s="260"/>
      <c r="CR5" s="260"/>
      <c r="CS5" s="260"/>
      <c r="CT5" s="260"/>
      <c r="CU5" s="260"/>
      <c r="CV5" s="260"/>
      <c r="CW5" s="260"/>
      <c r="CX5" s="260"/>
      <c r="CY5" s="260"/>
      <c r="CZ5" s="260"/>
      <c r="DA5" s="260"/>
      <c r="DB5" s="260"/>
      <c r="DC5" s="260"/>
      <c r="DD5" s="260"/>
      <c r="DE5" s="260"/>
      <c r="DF5" s="260"/>
      <c r="DG5" s="260"/>
      <c r="DH5" s="260"/>
      <c r="DI5" s="260"/>
      <c r="DJ5" s="260"/>
      <c r="DK5" s="260"/>
      <c r="DL5" s="26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60"/>
      <c r="BG18" s="260"/>
      <c r="BH18" s="260"/>
      <c r="BI18" s="260"/>
      <c r="BJ18" s="260"/>
      <c r="BK18" s="260"/>
      <c r="BL18" s="260"/>
      <c r="BM18" s="260"/>
      <c r="BN18" s="260"/>
      <c r="BO18" s="260"/>
      <c r="BP18" s="260"/>
      <c r="BQ18" s="260"/>
      <c r="BR18" s="260"/>
      <c r="BS18" s="260"/>
      <c r="BT18" s="260"/>
      <c r="BU18" s="260"/>
      <c r="BV18" s="260"/>
      <c r="BW18" s="260"/>
      <c r="BX18" s="260"/>
      <c r="BY18" s="260"/>
      <c r="BZ18" s="260"/>
      <c r="CA18" s="260"/>
      <c r="CB18" s="260"/>
      <c r="CC18" s="260"/>
      <c r="CD18" s="260"/>
      <c r="CE18" s="260"/>
      <c r="CF18" s="260"/>
      <c r="CG18" s="260"/>
      <c r="CH18" s="260"/>
      <c r="CI18" s="260"/>
      <c r="CJ18" s="260"/>
      <c r="CK18" s="260"/>
      <c r="CL18" s="260"/>
      <c r="CM18" s="260"/>
      <c r="CN18" s="260"/>
      <c r="CO18" s="260"/>
      <c r="CP18" s="260"/>
      <c r="CQ18" s="260"/>
      <c r="CR18" s="260"/>
      <c r="CS18" s="260"/>
      <c r="CT18" s="260"/>
      <c r="CU18" s="260"/>
      <c r="CV18" s="260"/>
      <c r="CW18" s="260"/>
      <c r="CX18" s="260"/>
      <c r="CY18" s="260"/>
      <c r="CZ18" s="260"/>
      <c r="DA18" s="260"/>
      <c r="DB18" s="260"/>
      <c r="DC18" s="260"/>
      <c r="DD18" s="260"/>
      <c r="DE18" s="260"/>
      <c r="DF18" s="260"/>
      <c r="DG18" s="260"/>
      <c r="DH18" s="260"/>
      <c r="DI18" s="260"/>
      <c r="DJ18" s="260"/>
      <c r="DK18" s="260"/>
      <c r="DL18" s="260"/>
    </row>
    <row r="19" spans="9:116" ht="13.2" x14ac:dyDescent="0.2"/>
    <row r="20" spans="9:116" ht="13.2" x14ac:dyDescent="0.2"/>
    <row r="21" spans="9:116" ht="13.2" x14ac:dyDescent="0.2">
      <c r="DL21" s="260"/>
    </row>
    <row r="22" spans="9:116" ht="13.2" x14ac:dyDescent="0.2">
      <c r="DI22" s="260"/>
      <c r="DJ22" s="260"/>
      <c r="DK22" s="260"/>
      <c r="DL22" s="260"/>
    </row>
    <row r="23" spans="9:116" ht="13.2" x14ac:dyDescent="0.2">
      <c r="CY23" s="260"/>
      <c r="CZ23" s="260"/>
      <c r="DA23" s="260"/>
      <c r="DB23" s="260"/>
      <c r="DC23" s="260"/>
      <c r="DD23" s="260"/>
      <c r="DE23" s="260"/>
      <c r="DF23" s="260"/>
      <c r="DG23" s="260"/>
      <c r="DH23" s="260"/>
      <c r="DI23" s="260"/>
      <c r="DJ23" s="260"/>
      <c r="DK23" s="260"/>
      <c r="DL23" s="26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0"/>
      <c r="DA35" s="260"/>
      <c r="DB35" s="260"/>
      <c r="DC35" s="260"/>
      <c r="DD35" s="260"/>
      <c r="DE35" s="260"/>
      <c r="DF35" s="260"/>
      <c r="DG35" s="260"/>
      <c r="DH35" s="260"/>
      <c r="DI35" s="260"/>
      <c r="DJ35" s="260"/>
      <c r="DK35" s="260"/>
      <c r="DL35" s="260"/>
    </row>
    <row r="36" spans="15:116" ht="13.2" x14ac:dyDescent="0.2"/>
    <row r="37" spans="15:116" ht="13.2" x14ac:dyDescent="0.2">
      <c r="DL37" s="260"/>
    </row>
    <row r="38" spans="15:116" ht="13.2" x14ac:dyDescent="0.2">
      <c r="DI38" s="260"/>
      <c r="DJ38" s="260"/>
      <c r="DK38" s="260"/>
      <c r="DL38" s="260"/>
    </row>
    <row r="39" spans="15:116" ht="13.2" x14ac:dyDescent="0.2"/>
    <row r="40" spans="15:116" ht="13.2" x14ac:dyDescent="0.2"/>
    <row r="41" spans="15:116" ht="13.2" x14ac:dyDescent="0.2"/>
    <row r="42" spans="15:116" ht="13.2" x14ac:dyDescent="0.2"/>
    <row r="43" spans="15:116" ht="13.2" x14ac:dyDescent="0.2">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C43" s="260"/>
      <c r="DD43" s="260"/>
      <c r="DE43" s="260"/>
      <c r="DF43" s="260"/>
      <c r="DG43" s="260"/>
      <c r="DH43" s="260"/>
      <c r="DI43" s="260"/>
      <c r="DJ43" s="260"/>
      <c r="DK43" s="260"/>
      <c r="DL43" s="260"/>
    </row>
    <row r="44" spans="15:116" ht="13.2" x14ac:dyDescent="0.2">
      <c r="DL44" s="260"/>
    </row>
    <row r="45" spans="15:116" ht="13.2" x14ac:dyDescent="0.2"/>
    <row r="46" spans="15:116" ht="13.2" x14ac:dyDescent="0.2">
      <c r="DA46" s="260"/>
      <c r="DB46" s="260"/>
      <c r="DC46" s="260"/>
      <c r="DD46" s="260"/>
      <c r="DE46" s="260"/>
      <c r="DF46" s="260"/>
      <c r="DG46" s="260"/>
      <c r="DH46" s="260"/>
      <c r="DI46" s="260"/>
      <c r="DJ46" s="260"/>
      <c r="DK46" s="260"/>
      <c r="DL46" s="260"/>
    </row>
    <row r="47" spans="15:116" ht="13.2" x14ac:dyDescent="0.2"/>
    <row r="48" spans="15:116" ht="13.2" x14ac:dyDescent="0.2"/>
    <row r="49" spans="104:116" ht="13.2" x14ac:dyDescent="0.2"/>
    <row r="50" spans="104:116" ht="13.2" x14ac:dyDescent="0.2">
      <c r="CZ50" s="260"/>
      <c r="DA50" s="260"/>
      <c r="DB50" s="260"/>
      <c r="DC50" s="260"/>
      <c r="DD50" s="260"/>
      <c r="DE50" s="260"/>
      <c r="DF50" s="260"/>
      <c r="DG50" s="260"/>
      <c r="DH50" s="260"/>
      <c r="DI50" s="260"/>
      <c r="DJ50" s="260"/>
      <c r="DK50" s="260"/>
      <c r="DL50" s="260"/>
    </row>
    <row r="51" spans="104:116" ht="13.2" x14ac:dyDescent="0.2"/>
    <row r="52" spans="104:116" ht="13.2" x14ac:dyDescent="0.2"/>
    <row r="53" spans="104:116" ht="13.2" x14ac:dyDescent="0.2">
      <c r="DL53" s="26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0"/>
      <c r="DD67" s="260"/>
      <c r="DE67" s="260"/>
      <c r="DF67" s="260"/>
      <c r="DG67" s="260"/>
      <c r="DH67" s="260"/>
      <c r="DI67" s="260"/>
      <c r="DJ67" s="260"/>
      <c r="DK67" s="260"/>
      <c r="DL67" s="26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3GJBXesBPliLNTnQ2FoSUM3PQLCtOTleHpEHXhhulG6M/YC8dYtTj2wH7ooBjonDCEjB13bvQrzJqbvLIr/NQQ==" saltValue="2G2ulzWuBvX5uOXZwQbTa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2" customWidth="1"/>
    <col min="37" max="44" width="17" style="262" customWidth="1"/>
    <col min="45" max="45" width="6.109375" style="269" customWidth="1"/>
    <col min="46" max="46" width="3" style="267" customWidth="1"/>
    <col min="47" max="47" width="19.109375" style="262" hidden="1" customWidth="1"/>
    <col min="48" max="52" width="12.6640625" style="262" hidden="1" customWidth="1"/>
    <col min="53" max="16384" width="8.6640625" style="262" hidden="1"/>
  </cols>
  <sheetData>
    <row r="1" spans="1:46" ht="13.2" x14ac:dyDescent="0.2">
      <c r="AS1" s="263"/>
      <c r="AT1" s="263"/>
    </row>
    <row r="2" spans="1:46" ht="13.2" x14ac:dyDescent="0.2">
      <c r="AS2" s="263"/>
      <c r="AT2" s="263"/>
    </row>
    <row r="3" spans="1:46" ht="13.2" x14ac:dyDescent="0.2">
      <c r="AS3" s="263"/>
      <c r="AT3" s="263"/>
    </row>
    <row r="4" spans="1:46" ht="13.2" x14ac:dyDescent="0.2">
      <c r="AS4" s="263"/>
      <c r="AT4" s="263"/>
    </row>
    <row r="5" spans="1:46" ht="16.2" x14ac:dyDescent="0.2">
      <c r="A5" s="264" t="s">
        <v>513</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ht="13.2" x14ac:dyDescent="0.2">
      <c r="A6" s="267"/>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8" t="s">
        <v>514</v>
      </c>
      <c r="AL6" s="268"/>
      <c r="AM6" s="268"/>
      <c r="AN6" s="268"/>
      <c r="AO6" s="263"/>
      <c r="AP6" s="263"/>
      <c r="AQ6" s="263"/>
      <c r="AR6" s="263"/>
    </row>
    <row r="7" spans="1:46" ht="13.5" customHeight="1" x14ac:dyDescent="0.2">
      <c r="A7" s="267"/>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70"/>
      <c r="AL7" s="271"/>
      <c r="AM7" s="271"/>
      <c r="AN7" s="272"/>
      <c r="AO7" s="1143" t="s">
        <v>515</v>
      </c>
      <c r="AP7" s="273"/>
      <c r="AQ7" s="274" t="s">
        <v>516</v>
      </c>
      <c r="AR7" s="275"/>
    </row>
    <row r="8" spans="1:46" ht="13.2" x14ac:dyDescent="0.2">
      <c r="A8" s="267"/>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76"/>
      <c r="AL8" s="277"/>
      <c r="AM8" s="277"/>
      <c r="AN8" s="278"/>
      <c r="AO8" s="1144"/>
      <c r="AP8" s="279" t="s">
        <v>517</v>
      </c>
      <c r="AQ8" s="280" t="s">
        <v>518</v>
      </c>
      <c r="AR8" s="281" t="s">
        <v>519</v>
      </c>
    </row>
    <row r="9" spans="1:46" ht="13.2" x14ac:dyDescent="0.2">
      <c r="A9" s="267"/>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1145" t="s">
        <v>520</v>
      </c>
      <c r="AL9" s="1146"/>
      <c r="AM9" s="1146"/>
      <c r="AN9" s="1147"/>
      <c r="AO9" s="282">
        <v>710312</v>
      </c>
      <c r="AP9" s="282">
        <v>88534</v>
      </c>
      <c r="AQ9" s="283">
        <v>135698</v>
      </c>
      <c r="AR9" s="284">
        <v>-34.799999999999997</v>
      </c>
    </row>
    <row r="10" spans="1:46" ht="13.5" customHeight="1" x14ac:dyDescent="0.2">
      <c r="A10" s="267"/>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1145" t="s">
        <v>521</v>
      </c>
      <c r="AL10" s="1146"/>
      <c r="AM10" s="1146"/>
      <c r="AN10" s="1147"/>
      <c r="AO10" s="285">
        <v>89022</v>
      </c>
      <c r="AP10" s="285">
        <v>11096</v>
      </c>
      <c r="AQ10" s="286">
        <v>15070</v>
      </c>
      <c r="AR10" s="287">
        <v>-26.4</v>
      </c>
    </row>
    <row r="11" spans="1:46" ht="13.5" customHeight="1" x14ac:dyDescent="0.2">
      <c r="A11" s="267"/>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1145" t="s">
        <v>522</v>
      </c>
      <c r="AL11" s="1146"/>
      <c r="AM11" s="1146"/>
      <c r="AN11" s="1147"/>
      <c r="AO11" s="285" t="s">
        <v>523</v>
      </c>
      <c r="AP11" s="285" t="s">
        <v>523</v>
      </c>
      <c r="AQ11" s="286">
        <v>1204</v>
      </c>
      <c r="AR11" s="287" t="s">
        <v>523</v>
      </c>
    </row>
    <row r="12" spans="1:46" ht="13.5" customHeight="1" x14ac:dyDescent="0.2">
      <c r="A12" s="267"/>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1145" t="s">
        <v>524</v>
      </c>
      <c r="AL12" s="1146"/>
      <c r="AM12" s="1146"/>
      <c r="AN12" s="1147"/>
      <c r="AO12" s="285" t="s">
        <v>523</v>
      </c>
      <c r="AP12" s="285" t="s">
        <v>523</v>
      </c>
      <c r="AQ12" s="286" t="s">
        <v>523</v>
      </c>
      <c r="AR12" s="287" t="s">
        <v>523</v>
      </c>
    </row>
    <row r="13" spans="1:46" ht="13.5" customHeight="1" x14ac:dyDescent="0.2">
      <c r="A13" s="267"/>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1145" t="s">
        <v>525</v>
      </c>
      <c r="AL13" s="1146"/>
      <c r="AM13" s="1146"/>
      <c r="AN13" s="1147"/>
      <c r="AO13" s="285">
        <v>46381</v>
      </c>
      <c r="AP13" s="285">
        <v>5781</v>
      </c>
      <c r="AQ13" s="286">
        <v>5161</v>
      </c>
      <c r="AR13" s="287">
        <v>12</v>
      </c>
    </row>
    <row r="14" spans="1:46" ht="13.5" customHeight="1" x14ac:dyDescent="0.2">
      <c r="A14" s="267"/>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1145" t="s">
        <v>526</v>
      </c>
      <c r="AL14" s="1146"/>
      <c r="AM14" s="1146"/>
      <c r="AN14" s="1147"/>
      <c r="AO14" s="285">
        <v>8312</v>
      </c>
      <c r="AP14" s="285">
        <v>1036</v>
      </c>
      <c r="AQ14" s="286">
        <v>2589</v>
      </c>
      <c r="AR14" s="287">
        <v>-60</v>
      </c>
    </row>
    <row r="15" spans="1:46" ht="13.5" customHeight="1" x14ac:dyDescent="0.2">
      <c r="A15" s="267"/>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1148" t="s">
        <v>527</v>
      </c>
      <c r="AL15" s="1149"/>
      <c r="AM15" s="1149"/>
      <c r="AN15" s="1150"/>
      <c r="AO15" s="285">
        <v>-46127</v>
      </c>
      <c r="AP15" s="285">
        <v>-5749</v>
      </c>
      <c r="AQ15" s="286">
        <v>-9993</v>
      </c>
      <c r="AR15" s="287">
        <v>-42.5</v>
      </c>
    </row>
    <row r="16" spans="1:46" ht="13.2" x14ac:dyDescent="0.2">
      <c r="A16" s="267"/>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1148" t="s">
        <v>190</v>
      </c>
      <c r="AL16" s="1149"/>
      <c r="AM16" s="1149"/>
      <c r="AN16" s="1150"/>
      <c r="AO16" s="285">
        <v>807900</v>
      </c>
      <c r="AP16" s="285">
        <v>100698</v>
      </c>
      <c r="AQ16" s="286">
        <v>149729</v>
      </c>
      <c r="AR16" s="287">
        <v>-32.700000000000003</v>
      </c>
    </row>
    <row r="17" spans="1:46" ht="13.2" x14ac:dyDescent="0.2">
      <c r="A17" s="267"/>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88"/>
    </row>
    <row r="18" spans="1:46" ht="13.2" x14ac:dyDescent="0.2">
      <c r="A18" s="267"/>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89"/>
      <c r="AR18" s="289"/>
    </row>
    <row r="19" spans="1:46" ht="13.2" x14ac:dyDescent="0.2">
      <c r="A19" s="267"/>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t="s">
        <v>528</v>
      </c>
      <c r="AL19" s="263"/>
      <c r="AM19" s="263"/>
      <c r="AN19" s="263"/>
      <c r="AO19" s="263"/>
      <c r="AP19" s="263"/>
      <c r="AQ19" s="263"/>
      <c r="AR19" s="263"/>
    </row>
    <row r="20" spans="1:46" ht="13.2" x14ac:dyDescent="0.2">
      <c r="A20" s="267"/>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90"/>
      <c r="AL20" s="291"/>
      <c r="AM20" s="291"/>
      <c r="AN20" s="292"/>
      <c r="AO20" s="293" t="s">
        <v>529</v>
      </c>
      <c r="AP20" s="294" t="s">
        <v>530</v>
      </c>
      <c r="AQ20" s="295" t="s">
        <v>531</v>
      </c>
      <c r="AR20" s="296"/>
    </row>
    <row r="21" spans="1:46" s="302" customFormat="1" ht="13.2" x14ac:dyDescent="0.2">
      <c r="A21" s="297"/>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1151" t="s">
        <v>532</v>
      </c>
      <c r="AL21" s="1152"/>
      <c r="AM21" s="1152"/>
      <c r="AN21" s="1153"/>
      <c r="AO21" s="298">
        <v>9.35</v>
      </c>
      <c r="AP21" s="299">
        <v>13.47</v>
      </c>
      <c r="AQ21" s="300">
        <v>-4.12</v>
      </c>
      <c r="AR21" s="268"/>
      <c r="AS21" s="301"/>
      <c r="AT21" s="297"/>
    </row>
    <row r="22" spans="1:46" s="302" customFormat="1" ht="13.2" x14ac:dyDescent="0.2">
      <c r="A22" s="297"/>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151" t="s">
        <v>533</v>
      </c>
      <c r="AL22" s="1152"/>
      <c r="AM22" s="1152"/>
      <c r="AN22" s="1153"/>
      <c r="AO22" s="303">
        <v>95.4</v>
      </c>
      <c r="AP22" s="304">
        <v>96.1</v>
      </c>
      <c r="AQ22" s="305">
        <v>-0.7</v>
      </c>
      <c r="AR22" s="289"/>
      <c r="AS22" s="301"/>
      <c r="AT22" s="297"/>
    </row>
    <row r="23" spans="1:46" s="302" customFormat="1" ht="13.2" x14ac:dyDescent="0.2">
      <c r="A23" s="297"/>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89"/>
      <c r="AQ23" s="289"/>
      <c r="AR23" s="289"/>
      <c r="AS23" s="301"/>
      <c r="AT23" s="297"/>
    </row>
    <row r="24" spans="1:46" s="302" customFormat="1" ht="13.2" x14ac:dyDescent="0.2">
      <c r="A24" s="297"/>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89"/>
      <c r="AQ24" s="289"/>
      <c r="AR24" s="289"/>
      <c r="AS24" s="301"/>
      <c r="AT24" s="297"/>
    </row>
    <row r="25" spans="1:46" s="302" customFormat="1" ht="13.2" x14ac:dyDescent="0.2">
      <c r="A25" s="306"/>
      <c r="B25" s="307"/>
      <c r="C25" s="307"/>
      <c r="D25" s="307"/>
      <c r="E25" s="307"/>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307"/>
      <c r="AP25" s="308"/>
      <c r="AQ25" s="308"/>
      <c r="AR25" s="308"/>
      <c r="AS25" s="309"/>
      <c r="AT25" s="297"/>
    </row>
    <row r="26" spans="1:46" s="302" customFormat="1" ht="13.2" x14ac:dyDescent="0.2">
      <c r="A26" s="1142" t="s">
        <v>534</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8"/>
    </row>
    <row r="27" spans="1:46" ht="13.2" x14ac:dyDescent="0.2">
      <c r="A27" s="310"/>
      <c r="AO27" s="263"/>
      <c r="AP27" s="263"/>
      <c r="AQ27" s="263"/>
      <c r="AR27" s="263"/>
      <c r="AS27" s="263"/>
      <c r="AT27" s="263"/>
    </row>
    <row r="28" spans="1:46" ht="16.2" x14ac:dyDescent="0.2">
      <c r="A28" s="264" t="s">
        <v>535</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11"/>
    </row>
    <row r="29" spans="1:46" ht="13.2" x14ac:dyDescent="0.2">
      <c r="A29" s="267"/>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8" t="s">
        <v>536</v>
      </c>
      <c r="AL29" s="268"/>
      <c r="AM29" s="268"/>
      <c r="AN29" s="268"/>
      <c r="AO29" s="263"/>
      <c r="AP29" s="263"/>
      <c r="AQ29" s="263"/>
      <c r="AR29" s="263"/>
      <c r="AS29" s="312"/>
    </row>
    <row r="30" spans="1:46" ht="13.5" customHeight="1" x14ac:dyDescent="0.2">
      <c r="A30" s="267"/>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70"/>
      <c r="AL30" s="271"/>
      <c r="AM30" s="271"/>
      <c r="AN30" s="272"/>
      <c r="AO30" s="1143" t="s">
        <v>515</v>
      </c>
      <c r="AP30" s="273"/>
      <c r="AQ30" s="274" t="s">
        <v>516</v>
      </c>
      <c r="AR30" s="275"/>
    </row>
    <row r="31" spans="1:46" ht="13.2" x14ac:dyDescent="0.2">
      <c r="A31" s="267"/>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76"/>
      <c r="AL31" s="277"/>
      <c r="AM31" s="277"/>
      <c r="AN31" s="278"/>
      <c r="AO31" s="1144"/>
      <c r="AP31" s="279" t="s">
        <v>517</v>
      </c>
      <c r="AQ31" s="280" t="s">
        <v>518</v>
      </c>
      <c r="AR31" s="281" t="s">
        <v>519</v>
      </c>
    </row>
    <row r="32" spans="1:46" ht="27" customHeight="1" x14ac:dyDescent="0.2">
      <c r="A32" s="267"/>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1159" t="s">
        <v>537</v>
      </c>
      <c r="AL32" s="1160"/>
      <c r="AM32" s="1160"/>
      <c r="AN32" s="1161"/>
      <c r="AO32" s="313">
        <v>256631</v>
      </c>
      <c r="AP32" s="313">
        <v>31987</v>
      </c>
      <c r="AQ32" s="314">
        <v>77495</v>
      </c>
      <c r="AR32" s="315">
        <v>-58.7</v>
      </c>
    </row>
    <row r="33" spans="1:46" ht="13.5" customHeight="1" x14ac:dyDescent="0.2">
      <c r="A33" s="267"/>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1159" t="s">
        <v>538</v>
      </c>
      <c r="AL33" s="1160"/>
      <c r="AM33" s="1160"/>
      <c r="AN33" s="1161"/>
      <c r="AO33" s="313" t="s">
        <v>523</v>
      </c>
      <c r="AP33" s="313" t="s">
        <v>523</v>
      </c>
      <c r="AQ33" s="314" t="s">
        <v>523</v>
      </c>
      <c r="AR33" s="315" t="s">
        <v>523</v>
      </c>
    </row>
    <row r="34" spans="1:46" ht="27" customHeight="1" x14ac:dyDescent="0.2">
      <c r="A34" s="267"/>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1159" t="s">
        <v>539</v>
      </c>
      <c r="AL34" s="1160"/>
      <c r="AM34" s="1160"/>
      <c r="AN34" s="1161"/>
      <c r="AO34" s="313" t="s">
        <v>523</v>
      </c>
      <c r="AP34" s="313" t="s">
        <v>523</v>
      </c>
      <c r="AQ34" s="314" t="s">
        <v>523</v>
      </c>
      <c r="AR34" s="315" t="s">
        <v>523</v>
      </c>
    </row>
    <row r="35" spans="1:46" ht="27" customHeight="1" x14ac:dyDescent="0.2">
      <c r="A35" s="267"/>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1159" t="s">
        <v>540</v>
      </c>
      <c r="AL35" s="1160"/>
      <c r="AM35" s="1160"/>
      <c r="AN35" s="1161"/>
      <c r="AO35" s="313">
        <v>59826</v>
      </c>
      <c r="AP35" s="313">
        <v>7457</v>
      </c>
      <c r="AQ35" s="314">
        <v>26940</v>
      </c>
      <c r="AR35" s="315">
        <v>-72.3</v>
      </c>
    </row>
    <row r="36" spans="1:46" ht="27" customHeight="1" x14ac:dyDescent="0.2">
      <c r="A36" s="267"/>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1159" t="s">
        <v>541</v>
      </c>
      <c r="AL36" s="1160"/>
      <c r="AM36" s="1160"/>
      <c r="AN36" s="1161"/>
      <c r="AO36" s="313">
        <v>20833</v>
      </c>
      <c r="AP36" s="313">
        <v>2597</v>
      </c>
      <c r="AQ36" s="314">
        <v>3757</v>
      </c>
      <c r="AR36" s="315">
        <v>-30.9</v>
      </c>
    </row>
    <row r="37" spans="1:46" ht="13.5" customHeight="1" x14ac:dyDescent="0.2">
      <c r="A37" s="267"/>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1159" t="s">
        <v>542</v>
      </c>
      <c r="AL37" s="1160"/>
      <c r="AM37" s="1160"/>
      <c r="AN37" s="1161"/>
      <c r="AO37" s="313">
        <v>1152</v>
      </c>
      <c r="AP37" s="313">
        <v>144</v>
      </c>
      <c r="AQ37" s="314">
        <v>476</v>
      </c>
      <c r="AR37" s="315">
        <v>-69.7</v>
      </c>
    </row>
    <row r="38" spans="1:46" ht="27" customHeight="1" x14ac:dyDescent="0.2">
      <c r="A38" s="267"/>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1162" t="s">
        <v>543</v>
      </c>
      <c r="AL38" s="1163"/>
      <c r="AM38" s="1163"/>
      <c r="AN38" s="1164"/>
      <c r="AO38" s="316" t="s">
        <v>523</v>
      </c>
      <c r="AP38" s="316" t="s">
        <v>523</v>
      </c>
      <c r="AQ38" s="317">
        <v>3</v>
      </c>
      <c r="AR38" s="305" t="s">
        <v>523</v>
      </c>
      <c r="AS38" s="312"/>
    </row>
    <row r="39" spans="1:46" ht="13.2" x14ac:dyDescent="0.2">
      <c r="A39" s="267"/>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1162" t="s">
        <v>544</v>
      </c>
      <c r="AL39" s="1163"/>
      <c r="AM39" s="1163"/>
      <c r="AN39" s="1164"/>
      <c r="AO39" s="313" t="s">
        <v>523</v>
      </c>
      <c r="AP39" s="313" t="s">
        <v>523</v>
      </c>
      <c r="AQ39" s="314">
        <v>-1869</v>
      </c>
      <c r="AR39" s="315" t="s">
        <v>523</v>
      </c>
      <c r="AS39" s="312"/>
    </row>
    <row r="40" spans="1:46" ht="27" customHeight="1" x14ac:dyDescent="0.2">
      <c r="A40" s="267"/>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1159" t="s">
        <v>545</v>
      </c>
      <c r="AL40" s="1160"/>
      <c r="AM40" s="1160"/>
      <c r="AN40" s="1161"/>
      <c r="AO40" s="313">
        <v>-245856</v>
      </c>
      <c r="AP40" s="313">
        <v>-30644</v>
      </c>
      <c r="AQ40" s="314">
        <v>-73868</v>
      </c>
      <c r="AR40" s="315">
        <v>-58.5</v>
      </c>
      <c r="AS40" s="312"/>
    </row>
    <row r="41" spans="1:46" ht="13.2" x14ac:dyDescent="0.2">
      <c r="A41" s="267"/>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1165" t="s">
        <v>302</v>
      </c>
      <c r="AL41" s="1166"/>
      <c r="AM41" s="1166"/>
      <c r="AN41" s="1167"/>
      <c r="AO41" s="313">
        <v>92586</v>
      </c>
      <c r="AP41" s="313">
        <v>11540</v>
      </c>
      <c r="AQ41" s="314">
        <v>32935</v>
      </c>
      <c r="AR41" s="315">
        <v>-65</v>
      </c>
      <c r="AS41" s="312"/>
    </row>
    <row r="42" spans="1:46" ht="13.2" x14ac:dyDescent="0.2">
      <c r="A42" s="267"/>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318" t="s">
        <v>546</v>
      </c>
      <c r="AL42" s="263"/>
      <c r="AM42" s="263"/>
      <c r="AN42" s="263"/>
      <c r="AO42" s="263"/>
      <c r="AP42" s="263"/>
      <c r="AQ42" s="289"/>
      <c r="AR42" s="289"/>
      <c r="AS42" s="312"/>
    </row>
    <row r="43" spans="1:46" ht="13.2" x14ac:dyDescent="0.2">
      <c r="A43" s="267"/>
      <c r="B43" s="263"/>
      <c r="C43" s="263"/>
      <c r="D43" s="263"/>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319"/>
      <c r="AQ43" s="289"/>
      <c r="AR43" s="263"/>
      <c r="AS43" s="312"/>
    </row>
    <row r="44" spans="1:46" ht="13.2" x14ac:dyDescent="0.2">
      <c r="A44" s="267"/>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89"/>
      <c r="AR44" s="263"/>
    </row>
    <row r="45" spans="1:46" ht="13.2" x14ac:dyDescent="0.2">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320"/>
      <c r="AR45" s="265"/>
      <c r="AS45" s="265"/>
      <c r="AT45" s="263"/>
    </row>
    <row r="46" spans="1:46" ht="13.2" x14ac:dyDescent="0.2">
      <c r="A46" s="321"/>
      <c r="B46" s="321"/>
      <c r="C46" s="321"/>
      <c r="D46" s="321"/>
      <c r="E46" s="321"/>
      <c r="F46" s="321"/>
      <c r="G46" s="321"/>
      <c r="H46" s="321"/>
      <c r="I46" s="321"/>
      <c r="J46" s="321"/>
      <c r="K46" s="321"/>
      <c r="L46" s="321"/>
      <c r="M46" s="321"/>
      <c r="N46" s="321"/>
      <c r="O46" s="321"/>
      <c r="P46" s="321"/>
      <c r="Q46" s="321"/>
      <c r="R46" s="321"/>
      <c r="S46" s="321"/>
      <c r="T46" s="321"/>
      <c r="U46" s="321"/>
      <c r="V46" s="321"/>
      <c r="W46" s="321"/>
      <c r="X46" s="321"/>
      <c r="Y46" s="321"/>
      <c r="Z46" s="321"/>
      <c r="AA46" s="321"/>
      <c r="AB46" s="321"/>
      <c r="AC46" s="321"/>
      <c r="AD46" s="321"/>
      <c r="AE46" s="321"/>
      <c r="AF46" s="321"/>
      <c r="AG46" s="321"/>
      <c r="AH46" s="321"/>
      <c r="AI46" s="321"/>
      <c r="AJ46" s="321"/>
      <c r="AK46" s="321"/>
      <c r="AL46" s="321"/>
      <c r="AM46" s="321"/>
      <c r="AN46" s="321"/>
      <c r="AO46" s="321"/>
      <c r="AP46" s="321"/>
      <c r="AQ46" s="321"/>
      <c r="AR46" s="321"/>
      <c r="AS46" s="321"/>
      <c r="AT46" s="263"/>
    </row>
    <row r="47" spans="1:46" ht="17.25" customHeight="1" x14ac:dyDescent="0.2">
      <c r="A47" s="322" t="s">
        <v>547</v>
      </c>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row>
    <row r="48" spans="1:46" ht="13.2" x14ac:dyDescent="0.2">
      <c r="A48" s="267"/>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323" t="s">
        <v>548</v>
      </c>
      <c r="AL48" s="323"/>
      <c r="AM48" s="323"/>
      <c r="AN48" s="323"/>
      <c r="AO48" s="323"/>
      <c r="AP48" s="323"/>
      <c r="AQ48" s="324"/>
      <c r="AR48" s="323"/>
    </row>
    <row r="49" spans="1:44" ht="13.5" customHeight="1" x14ac:dyDescent="0.2">
      <c r="A49" s="267"/>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325"/>
      <c r="AL49" s="326"/>
      <c r="AM49" s="1154" t="s">
        <v>515</v>
      </c>
      <c r="AN49" s="1156" t="s">
        <v>549</v>
      </c>
      <c r="AO49" s="1157"/>
      <c r="AP49" s="1157"/>
      <c r="AQ49" s="1157"/>
      <c r="AR49" s="1158"/>
    </row>
    <row r="50" spans="1:44" ht="13.2" x14ac:dyDescent="0.2">
      <c r="A50" s="267"/>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327"/>
      <c r="AL50" s="328"/>
      <c r="AM50" s="1155"/>
      <c r="AN50" s="329" t="s">
        <v>550</v>
      </c>
      <c r="AO50" s="330" t="s">
        <v>551</v>
      </c>
      <c r="AP50" s="331" t="s">
        <v>552</v>
      </c>
      <c r="AQ50" s="332" t="s">
        <v>553</v>
      </c>
      <c r="AR50" s="333" t="s">
        <v>554</v>
      </c>
    </row>
    <row r="51" spans="1:44" ht="13.2" x14ac:dyDescent="0.2">
      <c r="A51" s="267"/>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325" t="s">
        <v>555</v>
      </c>
      <c r="AL51" s="326"/>
      <c r="AM51" s="334">
        <v>361285</v>
      </c>
      <c r="AN51" s="335">
        <v>44086</v>
      </c>
      <c r="AO51" s="336">
        <v>-21.1</v>
      </c>
      <c r="AP51" s="337">
        <v>122882</v>
      </c>
      <c r="AQ51" s="338">
        <v>-11.4</v>
      </c>
      <c r="AR51" s="339">
        <v>-9.6999999999999993</v>
      </c>
    </row>
    <row r="52" spans="1:44" ht="13.2" x14ac:dyDescent="0.2">
      <c r="A52" s="267"/>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340"/>
      <c r="AL52" s="341" t="s">
        <v>556</v>
      </c>
      <c r="AM52" s="342">
        <v>242337</v>
      </c>
      <c r="AN52" s="343">
        <v>29571</v>
      </c>
      <c r="AO52" s="344">
        <v>-43.5</v>
      </c>
      <c r="AP52" s="345">
        <v>65785</v>
      </c>
      <c r="AQ52" s="346">
        <v>-7.6</v>
      </c>
      <c r="AR52" s="347">
        <v>-35.9</v>
      </c>
    </row>
    <row r="53" spans="1:44" ht="13.2" x14ac:dyDescent="0.2">
      <c r="A53" s="267"/>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325" t="s">
        <v>557</v>
      </c>
      <c r="AL53" s="326"/>
      <c r="AM53" s="334">
        <v>339191</v>
      </c>
      <c r="AN53" s="335">
        <v>41099</v>
      </c>
      <c r="AO53" s="336">
        <v>-6.8</v>
      </c>
      <c r="AP53" s="337">
        <v>114790</v>
      </c>
      <c r="AQ53" s="338">
        <v>-6.6</v>
      </c>
      <c r="AR53" s="339">
        <v>-0.2</v>
      </c>
    </row>
    <row r="54" spans="1:44" ht="13.2" x14ac:dyDescent="0.2">
      <c r="A54" s="267"/>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340"/>
      <c r="AL54" s="341" t="s">
        <v>556</v>
      </c>
      <c r="AM54" s="342">
        <v>287583</v>
      </c>
      <c r="AN54" s="343">
        <v>34846</v>
      </c>
      <c r="AO54" s="344">
        <v>17.8</v>
      </c>
      <c r="AP54" s="345">
        <v>55601</v>
      </c>
      <c r="AQ54" s="346">
        <v>-15.5</v>
      </c>
      <c r="AR54" s="347">
        <v>33.299999999999997</v>
      </c>
    </row>
    <row r="55" spans="1:44" ht="13.2" x14ac:dyDescent="0.2">
      <c r="A55" s="267"/>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325" t="s">
        <v>558</v>
      </c>
      <c r="AL55" s="326"/>
      <c r="AM55" s="334">
        <v>337943</v>
      </c>
      <c r="AN55" s="335">
        <v>40760</v>
      </c>
      <c r="AO55" s="336">
        <v>-0.8</v>
      </c>
      <c r="AP55" s="337">
        <v>126262</v>
      </c>
      <c r="AQ55" s="338">
        <v>10</v>
      </c>
      <c r="AR55" s="339">
        <v>-10.8</v>
      </c>
    </row>
    <row r="56" spans="1:44" ht="13.2" x14ac:dyDescent="0.2">
      <c r="A56" s="267"/>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340"/>
      <c r="AL56" s="341" t="s">
        <v>556</v>
      </c>
      <c r="AM56" s="342">
        <v>275098</v>
      </c>
      <c r="AN56" s="343">
        <v>33180</v>
      </c>
      <c r="AO56" s="344">
        <v>-4.8</v>
      </c>
      <c r="AP56" s="345">
        <v>56769</v>
      </c>
      <c r="AQ56" s="346">
        <v>2.1</v>
      </c>
      <c r="AR56" s="347">
        <v>-6.9</v>
      </c>
    </row>
    <row r="57" spans="1:44" ht="13.2" x14ac:dyDescent="0.2">
      <c r="A57" s="267"/>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325" t="s">
        <v>559</v>
      </c>
      <c r="AL57" s="326"/>
      <c r="AM57" s="334">
        <v>327952</v>
      </c>
      <c r="AN57" s="335">
        <v>40161</v>
      </c>
      <c r="AO57" s="336">
        <v>-1.5</v>
      </c>
      <c r="AP57" s="337">
        <v>126525</v>
      </c>
      <c r="AQ57" s="338">
        <v>0.2</v>
      </c>
      <c r="AR57" s="339">
        <v>-1.7</v>
      </c>
    </row>
    <row r="58" spans="1:44" ht="13.2" x14ac:dyDescent="0.2">
      <c r="A58" s="267"/>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340"/>
      <c r="AL58" s="341" t="s">
        <v>556</v>
      </c>
      <c r="AM58" s="342">
        <v>173281</v>
      </c>
      <c r="AN58" s="343">
        <v>21220</v>
      </c>
      <c r="AO58" s="344">
        <v>-36</v>
      </c>
      <c r="AP58" s="345">
        <v>67052</v>
      </c>
      <c r="AQ58" s="346">
        <v>18.100000000000001</v>
      </c>
      <c r="AR58" s="347">
        <v>-54.1</v>
      </c>
    </row>
    <row r="59" spans="1:44" ht="13.2" x14ac:dyDescent="0.2">
      <c r="A59" s="267"/>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325" t="s">
        <v>560</v>
      </c>
      <c r="AL59" s="326"/>
      <c r="AM59" s="334">
        <v>415343</v>
      </c>
      <c r="AN59" s="335">
        <v>51769</v>
      </c>
      <c r="AO59" s="336">
        <v>28.9</v>
      </c>
      <c r="AP59" s="337">
        <v>122054</v>
      </c>
      <c r="AQ59" s="338">
        <v>-3.5</v>
      </c>
      <c r="AR59" s="339">
        <v>32.4</v>
      </c>
    </row>
    <row r="60" spans="1:44" ht="13.2" x14ac:dyDescent="0.2">
      <c r="A60" s="267"/>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340"/>
      <c r="AL60" s="341" t="s">
        <v>556</v>
      </c>
      <c r="AM60" s="342">
        <v>181356</v>
      </c>
      <c r="AN60" s="343">
        <v>22605</v>
      </c>
      <c r="AO60" s="344">
        <v>6.5</v>
      </c>
      <c r="AP60" s="345">
        <v>68298</v>
      </c>
      <c r="AQ60" s="346">
        <v>1.9</v>
      </c>
      <c r="AR60" s="347">
        <v>4.5999999999999996</v>
      </c>
    </row>
    <row r="61" spans="1:44" ht="13.2" x14ac:dyDescent="0.2">
      <c r="A61" s="267"/>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325" t="s">
        <v>561</v>
      </c>
      <c r="AL61" s="348"/>
      <c r="AM61" s="349">
        <v>356343</v>
      </c>
      <c r="AN61" s="350">
        <v>43575</v>
      </c>
      <c r="AO61" s="351">
        <v>-0.3</v>
      </c>
      <c r="AP61" s="352">
        <v>122503</v>
      </c>
      <c r="AQ61" s="353">
        <v>-2.2999999999999998</v>
      </c>
      <c r="AR61" s="339">
        <v>2</v>
      </c>
    </row>
    <row r="62" spans="1:44" ht="13.2" x14ac:dyDescent="0.2">
      <c r="A62" s="267"/>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340"/>
      <c r="AL62" s="341" t="s">
        <v>556</v>
      </c>
      <c r="AM62" s="342">
        <v>231931</v>
      </c>
      <c r="AN62" s="343">
        <v>28284</v>
      </c>
      <c r="AO62" s="344">
        <v>-12</v>
      </c>
      <c r="AP62" s="345">
        <v>62701</v>
      </c>
      <c r="AQ62" s="346">
        <v>-0.2</v>
      </c>
      <c r="AR62" s="347">
        <v>-11.8</v>
      </c>
    </row>
    <row r="63" spans="1:44" ht="13.2" x14ac:dyDescent="0.2">
      <c r="A63" s="267"/>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row>
    <row r="64" spans="1:44" ht="13.2" x14ac:dyDescent="0.2">
      <c r="A64" s="267"/>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row>
    <row r="65" spans="1:46" ht="13.2" x14ac:dyDescent="0.2">
      <c r="A65" s="267"/>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row>
    <row r="66" spans="1:46" ht="13.2" x14ac:dyDescent="0.2">
      <c r="A66" s="354"/>
      <c r="B66" s="321"/>
      <c r="C66" s="321"/>
      <c r="D66" s="321"/>
      <c r="E66" s="321"/>
      <c r="F66" s="321"/>
      <c r="G66" s="321"/>
      <c r="H66" s="321"/>
      <c r="I66" s="321"/>
      <c r="J66" s="321"/>
      <c r="K66" s="321"/>
      <c r="L66" s="321"/>
      <c r="M66" s="321"/>
      <c r="N66" s="321"/>
      <c r="O66" s="321"/>
      <c r="P66" s="321"/>
      <c r="Q66" s="321"/>
      <c r="R66" s="321"/>
      <c r="S66" s="321"/>
      <c r="T66" s="321"/>
      <c r="U66" s="321"/>
      <c r="V66" s="321"/>
      <c r="W66" s="321"/>
      <c r="X66" s="321"/>
      <c r="Y66" s="321"/>
      <c r="Z66" s="321"/>
      <c r="AA66" s="321"/>
      <c r="AB66" s="321"/>
      <c r="AC66" s="321"/>
      <c r="AD66" s="321"/>
      <c r="AE66" s="321"/>
      <c r="AF66" s="321"/>
      <c r="AG66" s="321"/>
      <c r="AH66" s="321"/>
      <c r="AI66" s="321"/>
      <c r="AJ66" s="321"/>
      <c r="AK66" s="321"/>
      <c r="AL66" s="321"/>
      <c r="AM66" s="321"/>
      <c r="AN66" s="321"/>
      <c r="AO66" s="321"/>
      <c r="AP66" s="321"/>
      <c r="AQ66" s="321"/>
      <c r="AR66" s="321"/>
      <c r="AS66" s="355"/>
    </row>
    <row r="67" spans="1:46" ht="13.5" hidden="1" customHeight="1" x14ac:dyDescent="0.2">
      <c r="AK67" s="263"/>
      <c r="AL67" s="263"/>
      <c r="AM67" s="263"/>
      <c r="AN67" s="263"/>
      <c r="AO67" s="263"/>
      <c r="AP67" s="263"/>
      <c r="AQ67" s="263"/>
      <c r="AR67" s="263"/>
      <c r="AS67" s="263"/>
      <c r="AT67" s="263"/>
    </row>
    <row r="68" spans="1:46" ht="13.5" hidden="1" customHeight="1" x14ac:dyDescent="0.2">
      <c r="AK68" s="263"/>
      <c r="AL68" s="263"/>
      <c r="AM68" s="263"/>
      <c r="AN68" s="263"/>
      <c r="AO68" s="263"/>
      <c r="AP68" s="263"/>
      <c r="AQ68" s="263"/>
      <c r="AR68" s="263"/>
    </row>
    <row r="69" spans="1:46" ht="13.5" hidden="1" customHeight="1" x14ac:dyDescent="0.2">
      <c r="AK69" s="263"/>
      <c r="AL69" s="263"/>
      <c r="AM69" s="263"/>
      <c r="AN69" s="263"/>
      <c r="AO69" s="263"/>
      <c r="AP69" s="263"/>
      <c r="AQ69" s="263"/>
      <c r="AR69" s="263"/>
    </row>
    <row r="70" spans="1:46" ht="13.2" hidden="1" x14ac:dyDescent="0.2">
      <c r="AK70" s="263"/>
      <c r="AL70" s="263"/>
      <c r="AM70" s="263"/>
      <c r="AN70" s="263"/>
      <c r="AO70" s="263"/>
      <c r="AP70" s="263"/>
      <c r="AQ70" s="263"/>
      <c r="AR70" s="263"/>
    </row>
    <row r="71" spans="1:46" ht="13.2" hidden="1" x14ac:dyDescent="0.2">
      <c r="AK71" s="263"/>
      <c r="AL71" s="263"/>
      <c r="AM71" s="263"/>
      <c r="AN71" s="263"/>
      <c r="AO71" s="263"/>
      <c r="AP71" s="263"/>
      <c r="AQ71" s="263"/>
      <c r="AR71" s="263"/>
    </row>
    <row r="72" spans="1:46" ht="13.2" hidden="1" x14ac:dyDescent="0.2">
      <c r="AK72" s="263"/>
      <c r="AL72" s="263"/>
      <c r="AM72" s="263"/>
      <c r="AN72" s="263"/>
      <c r="AO72" s="263"/>
      <c r="AP72" s="263"/>
      <c r="AQ72" s="263"/>
      <c r="AR72" s="263"/>
    </row>
    <row r="73" spans="1:46" ht="13.2" hidden="1" x14ac:dyDescent="0.2">
      <c r="AK73" s="263"/>
      <c r="AL73" s="263"/>
      <c r="AM73" s="263"/>
      <c r="AN73" s="263"/>
      <c r="AO73" s="263"/>
      <c r="AP73" s="263"/>
      <c r="AQ73" s="263"/>
      <c r="AR73" s="263"/>
    </row>
  </sheetData>
  <sheetProtection algorithmName="SHA-512" hashValue="qv2OS4Q6yHzfrsE4zuGhi+6is+2Is+XfiktHln0Txp16khoxIdxCTgEBYuehySni273qT8vnHa/Q/3MTR9TNlw==" saltValue="7688xOSB9nDY9+XruqjmF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100" zoomScaleNormal="100" zoomScaleSheetLayoutView="55" workbookViewId="0"/>
  </sheetViews>
  <sheetFormatPr defaultColWidth="0" defaultRowHeight="13.5" customHeight="1" zeroHeight="1" x14ac:dyDescent="0.2"/>
  <cols>
    <col min="1" max="125" width="2.44140625" style="261" customWidth="1"/>
    <col min="126" max="16384" width="9" style="260" hidden="1"/>
  </cols>
  <sheetData>
    <row r="1" spans="2:125" ht="13.5" customHeight="1" x14ac:dyDescent="0.2">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2:125" ht="13.2" x14ac:dyDescent="0.2">
      <c r="B2" s="260"/>
      <c r="DG2" s="260"/>
    </row>
    <row r="3" spans="2:125" ht="13.2"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H3" s="260"/>
      <c r="DI3" s="260"/>
      <c r="DJ3" s="260"/>
      <c r="DK3" s="260"/>
      <c r="DL3" s="260"/>
      <c r="DM3" s="260"/>
      <c r="DN3" s="260"/>
      <c r="DO3" s="260"/>
      <c r="DP3" s="260"/>
      <c r="DQ3" s="260"/>
      <c r="DR3" s="260"/>
      <c r="DS3" s="260"/>
      <c r="DT3" s="260"/>
      <c r="DU3" s="260"/>
    </row>
    <row r="4" spans="2:125" ht="13.2" x14ac:dyDescent="0.2"/>
    <row r="5" spans="2:125" ht="13.2" x14ac:dyDescent="0.2"/>
    <row r="6" spans="2:125" ht="13.2" x14ac:dyDescent="0.2"/>
    <row r="7" spans="2:125" ht="13.2" x14ac:dyDescent="0.2"/>
    <row r="8" spans="2:125" ht="13.2" x14ac:dyDescent="0.2"/>
    <row r="9" spans="2:125" ht="13.2" x14ac:dyDescent="0.2">
      <c r="DU9" s="26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0"/>
    </row>
    <row r="18" spans="125:125" ht="13.2" x14ac:dyDescent="0.2"/>
    <row r="19" spans="125:125" ht="13.2" x14ac:dyDescent="0.2"/>
    <row r="20" spans="125:125" ht="13.2" x14ac:dyDescent="0.2">
      <c r="DU20" s="260"/>
    </row>
    <row r="21" spans="125:125" ht="13.2" x14ac:dyDescent="0.2">
      <c r="DU21" s="26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0"/>
    </row>
    <row r="29" spans="125:125" ht="13.2" x14ac:dyDescent="0.2"/>
    <row r="30" spans="125:125" ht="13.2" x14ac:dyDescent="0.2"/>
    <row r="31" spans="125:125" ht="13.2" x14ac:dyDescent="0.2"/>
    <row r="32" spans="125:125" ht="13.2" x14ac:dyDescent="0.2"/>
    <row r="33" spans="2:125" ht="13.2" x14ac:dyDescent="0.2">
      <c r="B33" s="260"/>
      <c r="G33" s="260"/>
      <c r="I33" s="260"/>
    </row>
    <row r="34" spans="2:125" ht="13.2" x14ac:dyDescent="0.2">
      <c r="C34" s="260"/>
      <c r="P34" s="260"/>
      <c r="DE34" s="260"/>
      <c r="DH34" s="260"/>
    </row>
    <row r="35" spans="2:125" ht="13.2" x14ac:dyDescent="0.2">
      <c r="D35" s="260"/>
      <c r="E35" s="260"/>
      <c r="DG35" s="260"/>
      <c r="DJ35" s="260"/>
      <c r="DP35" s="260"/>
      <c r="DQ35" s="260"/>
      <c r="DR35" s="260"/>
      <c r="DS35" s="260"/>
      <c r="DT35" s="260"/>
      <c r="DU35" s="260"/>
    </row>
    <row r="36" spans="2:125" ht="13.2" x14ac:dyDescent="0.2">
      <c r="F36" s="260"/>
      <c r="H36" s="260"/>
      <c r="J36" s="260"/>
      <c r="K36" s="260"/>
      <c r="L36" s="260"/>
      <c r="M36" s="260"/>
      <c r="N36" s="260"/>
      <c r="O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F36" s="260"/>
      <c r="DI36" s="260"/>
      <c r="DK36" s="260"/>
      <c r="DL36" s="260"/>
      <c r="DM36" s="260"/>
      <c r="DN36" s="260"/>
      <c r="DO36" s="260"/>
      <c r="DP36" s="260"/>
      <c r="DQ36" s="260"/>
      <c r="DR36" s="260"/>
      <c r="DS36" s="260"/>
      <c r="DT36" s="260"/>
      <c r="DU36" s="260"/>
    </row>
    <row r="37" spans="2:125" ht="13.2" x14ac:dyDescent="0.2">
      <c r="DU37" s="260"/>
    </row>
    <row r="38" spans="2:125" ht="13.2" x14ac:dyDescent="0.2">
      <c r="DT38" s="260"/>
      <c r="DU38" s="260"/>
    </row>
    <row r="39" spans="2:125" ht="13.2" x14ac:dyDescent="0.2"/>
    <row r="40" spans="2:125" ht="13.2" x14ac:dyDescent="0.2">
      <c r="DH40" s="260"/>
    </row>
    <row r="41" spans="2:125" ht="13.2" x14ac:dyDescent="0.2">
      <c r="DE41" s="260"/>
    </row>
    <row r="42" spans="2:125" ht="13.2" x14ac:dyDescent="0.2">
      <c r="DG42" s="260"/>
      <c r="DJ42" s="260"/>
    </row>
    <row r="43" spans="2:125" ht="13.2" x14ac:dyDescent="0.2">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C43" s="260"/>
      <c r="DD43" s="260"/>
      <c r="DF43" s="260"/>
      <c r="DI43" s="260"/>
      <c r="DK43" s="260"/>
      <c r="DL43" s="260"/>
      <c r="DM43" s="260"/>
      <c r="DN43" s="260"/>
      <c r="DO43" s="260"/>
      <c r="DP43" s="260"/>
      <c r="DQ43" s="260"/>
      <c r="DR43" s="260"/>
      <c r="DS43" s="260"/>
      <c r="DT43" s="260"/>
      <c r="DU43" s="260"/>
    </row>
    <row r="44" spans="2:125" ht="13.2" x14ac:dyDescent="0.2">
      <c r="DU44" s="260"/>
    </row>
    <row r="45" spans="2:125" ht="13.2" x14ac:dyDescent="0.2"/>
    <row r="46" spans="2:125" ht="13.2" x14ac:dyDescent="0.2"/>
    <row r="47" spans="2:125" ht="13.2" x14ac:dyDescent="0.2"/>
    <row r="48" spans="2:125" ht="13.2" x14ac:dyDescent="0.2">
      <c r="DT48" s="260"/>
      <c r="DU48" s="260"/>
    </row>
    <row r="49" spans="120:125" ht="13.2" x14ac:dyDescent="0.2">
      <c r="DU49" s="260"/>
    </row>
    <row r="50" spans="120:125" ht="13.2" x14ac:dyDescent="0.2">
      <c r="DU50" s="260"/>
    </row>
    <row r="51" spans="120:125" ht="13.2" x14ac:dyDescent="0.2">
      <c r="DP51" s="260"/>
      <c r="DQ51" s="260"/>
      <c r="DR51" s="260"/>
      <c r="DS51" s="260"/>
      <c r="DT51" s="260"/>
      <c r="DU51" s="260"/>
    </row>
    <row r="52" spans="120:125" ht="13.2" x14ac:dyDescent="0.2"/>
    <row r="53" spans="120:125" ht="13.2" x14ac:dyDescent="0.2"/>
    <row r="54" spans="120:125" ht="13.2" x14ac:dyDescent="0.2">
      <c r="DU54" s="260"/>
    </row>
    <row r="55" spans="120:125" ht="13.2" x14ac:dyDescent="0.2"/>
    <row r="56" spans="120:125" ht="13.2" x14ac:dyDescent="0.2"/>
    <row r="57" spans="120:125" ht="13.2" x14ac:dyDescent="0.2"/>
    <row r="58" spans="120:125" ht="13.2" x14ac:dyDescent="0.2">
      <c r="DU58" s="260"/>
    </row>
    <row r="59" spans="120:125" ht="13.2" x14ac:dyDescent="0.2"/>
    <row r="60" spans="120:125" ht="13.2" x14ac:dyDescent="0.2"/>
    <row r="61" spans="120:125" ht="13.2" x14ac:dyDescent="0.2"/>
    <row r="62" spans="120:125" ht="13.2" x14ac:dyDescent="0.2"/>
    <row r="63" spans="120:125" ht="13.2" x14ac:dyDescent="0.2">
      <c r="DU63" s="260"/>
    </row>
    <row r="64" spans="120:125" ht="13.2" x14ac:dyDescent="0.2">
      <c r="DT64" s="260"/>
      <c r="DU64" s="260"/>
    </row>
    <row r="65" spans="123:125" ht="13.2" x14ac:dyDescent="0.2"/>
    <row r="66" spans="123:125" ht="13.2" x14ac:dyDescent="0.2"/>
    <row r="67" spans="123:125" ht="13.2" x14ac:dyDescent="0.2"/>
    <row r="68" spans="123:125" ht="13.2" x14ac:dyDescent="0.2"/>
    <row r="69" spans="123:125" ht="13.2" x14ac:dyDescent="0.2">
      <c r="DS69" s="260"/>
      <c r="DT69" s="260"/>
      <c r="DU69" s="26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0"/>
    </row>
    <row r="83" spans="116:125" ht="13.2" x14ac:dyDescent="0.2">
      <c r="DM83" s="260"/>
      <c r="DN83" s="260"/>
      <c r="DO83" s="260"/>
      <c r="DP83" s="260"/>
      <c r="DQ83" s="260"/>
      <c r="DR83" s="260"/>
      <c r="DS83" s="260"/>
      <c r="DT83" s="260"/>
      <c r="DU83" s="260"/>
    </row>
    <row r="84" spans="116:125" ht="13.2" x14ac:dyDescent="0.2"/>
    <row r="85" spans="116:125" ht="13.2" x14ac:dyDescent="0.2"/>
    <row r="86" spans="116:125" ht="13.2" x14ac:dyDescent="0.2"/>
    <row r="87" spans="116:125" ht="13.2" x14ac:dyDescent="0.2"/>
    <row r="88" spans="116:125" ht="13.2" x14ac:dyDescent="0.2">
      <c r="DU88" s="26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0"/>
      <c r="DT94" s="260"/>
      <c r="DU94" s="260"/>
    </row>
    <row r="95" spans="116:125" ht="13.5" customHeight="1" x14ac:dyDescent="0.2">
      <c r="DU95" s="26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0"/>
    </row>
    <row r="102" spans="124:125" ht="13.5" customHeight="1" x14ac:dyDescent="0.2"/>
    <row r="103" spans="124:125" ht="13.5" customHeight="1" x14ac:dyDescent="0.2"/>
    <row r="104" spans="124:125" ht="13.5" customHeight="1" x14ac:dyDescent="0.2">
      <c r="DT104" s="260"/>
      <c r="DU104" s="26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563</v>
      </c>
    </row>
    <row r="120" spans="125:125" ht="13.5" hidden="1" customHeight="1" x14ac:dyDescent="0.2"/>
    <row r="121" spans="125:125" ht="13.5" hidden="1" customHeight="1" x14ac:dyDescent="0.2">
      <c r="DU121" s="260"/>
    </row>
  </sheetData>
  <sheetProtection algorithmName="SHA-512" hashValue="9ZAQpozW5s0anzHKOuDcRnkB8VY9ABiOCcpMshkAKTvNPsug+vjV8yroHayuvI9mmvxbbX0lS3R+jXXUT464hQ==" saltValue="7tdWhHDxA2SBIvoYt3IBY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1" customWidth="1"/>
    <col min="126" max="142" width="0" style="260" hidden="1" customWidth="1"/>
    <col min="143"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2" x14ac:dyDescent="0.2">
      <c r="B2" s="260"/>
      <c r="T2" s="260"/>
    </row>
    <row r="3" spans="1:125" ht="13.2"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0"/>
      <c r="G33" s="260"/>
      <c r="I33" s="260"/>
    </row>
    <row r="34" spans="2:125" ht="13.2" x14ac:dyDescent="0.2">
      <c r="C34" s="260"/>
      <c r="P34" s="260"/>
      <c r="R34" s="260"/>
      <c r="U34" s="260"/>
    </row>
    <row r="35" spans="2:125" ht="13.2" x14ac:dyDescent="0.2">
      <c r="D35" s="260"/>
      <c r="E35" s="260"/>
      <c r="T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c r="BP35" s="260"/>
      <c r="BQ35" s="260"/>
      <c r="BR35" s="260"/>
      <c r="BS35" s="260"/>
      <c r="BT35" s="260"/>
      <c r="BU35" s="260"/>
      <c r="BV35" s="260"/>
      <c r="BW35" s="260"/>
      <c r="BX35" s="260"/>
      <c r="BY35" s="260"/>
      <c r="BZ35" s="260"/>
      <c r="CA35" s="260"/>
      <c r="CB35" s="260"/>
      <c r="CC35" s="260"/>
      <c r="CD35" s="260"/>
      <c r="CE35" s="260"/>
      <c r="CF35" s="260"/>
      <c r="CG35" s="260"/>
      <c r="CH35" s="260"/>
      <c r="CI35" s="260"/>
      <c r="CJ35" s="260"/>
      <c r="CK35" s="260"/>
      <c r="CL35" s="260"/>
      <c r="CM35" s="260"/>
      <c r="CN35" s="260"/>
      <c r="CO35" s="260"/>
      <c r="CP35" s="260"/>
      <c r="CQ35" s="260"/>
      <c r="CR35" s="260"/>
      <c r="CS35" s="260"/>
      <c r="CT35" s="260"/>
      <c r="CU35" s="260"/>
      <c r="CV35" s="260"/>
      <c r="CW35" s="260"/>
      <c r="CX35" s="260"/>
      <c r="CY35" s="260"/>
      <c r="CZ35" s="260"/>
      <c r="DA35" s="260"/>
      <c r="DB35" s="260"/>
      <c r="DC35" s="260"/>
      <c r="DD35" s="260"/>
      <c r="DE35" s="260"/>
      <c r="DF35" s="260"/>
      <c r="DG35" s="260"/>
      <c r="DH35" s="260"/>
      <c r="DI35" s="260"/>
      <c r="DJ35" s="260"/>
      <c r="DK35" s="260"/>
      <c r="DL35" s="260"/>
      <c r="DM35" s="260"/>
      <c r="DN35" s="260"/>
      <c r="DO35" s="260"/>
      <c r="DP35" s="260"/>
      <c r="DQ35" s="260"/>
      <c r="DR35" s="260"/>
      <c r="DS35" s="260"/>
      <c r="DT35" s="260"/>
      <c r="DU35" s="260"/>
    </row>
    <row r="36" spans="2:125" ht="13.2" x14ac:dyDescent="0.2">
      <c r="F36" s="260"/>
      <c r="H36" s="260"/>
      <c r="J36" s="260"/>
      <c r="K36" s="260"/>
      <c r="L36" s="260"/>
      <c r="M36" s="260"/>
      <c r="N36" s="260"/>
      <c r="O36" s="260"/>
      <c r="Q36" s="260"/>
      <c r="S36" s="260"/>
      <c r="V36" s="260"/>
    </row>
    <row r="37" spans="2:125" ht="13.2" x14ac:dyDescent="0.2"/>
    <row r="38" spans="2:125" ht="13.2" x14ac:dyDescent="0.2"/>
    <row r="39" spans="2:125" ht="13.2" x14ac:dyDescent="0.2"/>
    <row r="40" spans="2:125" ht="13.2" x14ac:dyDescent="0.2">
      <c r="U40" s="260"/>
    </row>
    <row r="41" spans="2:125" ht="13.2" x14ac:dyDescent="0.2">
      <c r="R41" s="260"/>
    </row>
    <row r="42" spans="2:125" ht="13.2" x14ac:dyDescent="0.2">
      <c r="T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c r="CZ42" s="260"/>
      <c r="DA42" s="260"/>
      <c r="DB42" s="260"/>
      <c r="DC42" s="260"/>
      <c r="DD42" s="260"/>
      <c r="DE42" s="260"/>
      <c r="DF42" s="260"/>
      <c r="DG42" s="260"/>
      <c r="DH42" s="260"/>
      <c r="DI42" s="260"/>
      <c r="DJ42" s="260"/>
      <c r="DK42" s="260"/>
      <c r="DL42" s="260"/>
      <c r="DM42" s="260"/>
      <c r="DN42" s="260"/>
      <c r="DO42" s="260"/>
      <c r="DP42" s="260"/>
      <c r="DQ42" s="260"/>
      <c r="DR42" s="260"/>
      <c r="DS42" s="260"/>
      <c r="DT42" s="260"/>
      <c r="DU42" s="260"/>
    </row>
    <row r="43" spans="2:125" ht="13.2" x14ac:dyDescent="0.2">
      <c r="Q43" s="260"/>
      <c r="S43" s="260"/>
      <c r="V43" s="26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564</v>
      </c>
    </row>
  </sheetData>
  <sheetProtection algorithmName="SHA-512" hashValue="x9Yh7mame3yQ0moLSy7yjKONZ+GxYe8XvGL/2+hdSsSkQoE5z2iQMi+TNi+611UoandRfz6Rl7+UC5CYNAxdoQ==" saltValue="sNEL9J+JWIo5whW1cl+8h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2">
      <c r="B47" s="10"/>
      <c r="C47" s="1168" t="s">
        <v>3</v>
      </c>
      <c r="D47" s="1168"/>
      <c r="E47" s="1169"/>
      <c r="F47" s="11">
        <v>52.84</v>
      </c>
      <c r="G47" s="12">
        <v>43.43</v>
      </c>
      <c r="H47" s="12">
        <v>39.020000000000003</v>
      </c>
      <c r="I47" s="12">
        <v>42.02</v>
      </c>
      <c r="J47" s="13">
        <v>46.11</v>
      </c>
    </row>
    <row r="48" spans="2:10" ht="57.75" customHeight="1" x14ac:dyDescent="0.2">
      <c r="B48" s="14"/>
      <c r="C48" s="1170" t="s">
        <v>4</v>
      </c>
      <c r="D48" s="1170"/>
      <c r="E48" s="1171"/>
      <c r="F48" s="15">
        <v>3.05</v>
      </c>
      <c r="G48" s="16">
        <v>4.24</v>
      </c>
      <c r="H48" s="16">
        <v>4.93</v>
      </c>
      <c r="I48" s="16">
        <v>8.34</v>
      </c>
      <c r="J48" s="17">
        <v>8.2899999999999991</v>
      </c>
    </row>
    <row r="49" spans="2:10" ht="57.75" customHeight="1" thickBot="1" x14ac:dyDescent="0.25">
      <c r="B49" s="18"/>
      <c r="C49" s="1172" t="s">
        <v>5</v>
      </c>
      <c r="D49" s="1172"/>
      <c r="E49" s="1173"/>
      <c r="F49" s="19" t="s">
        <v>570</v>
      </c>
      <c r="G49" s="20" t="s">
        <v>571</v>
      </c>
      <c r="H49" s="20" t="s">
        <v>572</v>
      </c>
      <c r="I49" s="20">
        <v>9.02</v>
      </c>
      <c r="J49" s="21">
        <v>7.47</v>
      </c>
    </row>
    <row r="50" spans="2:10" ht="13.2" x14ac:dyDescent="0.2"/>
  </sheetData>
  <sheetProtection algorithmName="SHA-512" hashValue="Nggm7zU8sJ+YSbjoy+iV4AJC1ZqizQ8fgYbpPkFIH8Efyio9KxcdM068Qx+BAL2+D2NZN83sXZPBYxUujt2Wyw==" saltValue="dqTb1rqG2lXZ6Qo5sLJR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90" zoomScaleNormal="9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180" t="s">
        <v>573</v>
      </c>
      <c r="D34" s="1180"/>
      <c r="E34" s="1181"/>
      <c r="F34" s="32">
        <v>25.12</v>
      </c>
      <c r="G34" s="33">
        <v>26.04</v>
      </c>
      <c r="H34" s="33">
        <v>27.29</v>
      </c>
      <c r="I34" s="33">
        <v>26.76</v>
      </c>
      <c r="J34" s="34">
        <v>23.94</v>
      </c>
      <c r="K34" s="22"/>
      <c r="L34" s="22"/>
      <c r="M34" s="22"/>
      <c r="N34" s="22"/>
      <c r="O34" s="22"/>
      <c r="P34" s="22"/>
    </row>
    <row r="35" spans="1:16" ht="39" customHeight="1" x14ac:dyDescent="0.2">
      <c r="A35" s="22"/>
      <c r="B35" s="35"/>
      <c r="C35" s="1174" t="s">
        <v>574</v>
      </c>
      <c r="D35" s="1175"/>
      <c r="E35" s="1176"/>
      <c r="F35" s="36">
        <v>3.05</v>
      </c>
      <c r="G35" s="37">
        <v>4.24</v>
      </c>
      <c r="H35" s="37">
        <v>4.93</v>
      </c>
      <c r="I35" s="37">
        <v>8.34</v>
      </c>
      <c r="J35" s="38">
        <v>8.2799999999999994</v>
      </c>
      <c r="K35" s="22"/>
      <c r="L35" s="22"/>
      <c r="M35" s="22"/>
      <c r="N35" s="22"/>
      <c r="O35" s="22"/>
      <c r="P35" s="22"/>
    </row>
    <row r="36" spans="1:16" ht="39" customHeight="1" x14ac:dyDescent="0.2">
      <c r="A36" s="22"/>
      <c r="B36" s="35"/>
      <c r="C36" s="1174" t="s">
        <v>575</v>
      </c>
      <c r="D36" s="1175"/>
      <c r="E36" s="1176"/>
      <c r="F36" s="36" t="s">
        <v>523</v>
      </c>
      <c r="G36" s="37" t="s">
        <v>523</v>
      </c>
      <c r="H36" s="37">
        <v>6.63</v>
      </c>
      <c r="I36" s="37">
        <v>8.42</v>
      </c>
      <c r="J36" s="38">
        <v>4.92</v>
      </c>
      <c r="K36" s="22"/>
      <c r="L36" s="22"/>
      <c r="M36" s="22"/>
      <c r="N36" s="22"/>
      <c r="O36" s="22"/>
      <c r="P36" s="22"/>
    </row>
    <row r="37" spans="1:16" ht="39" customHeight="1" x14ac:dyDescent="0.2">
      <c r="A37" s="22"/>
      <c r="B37" s="35"/>
      <c r="C37" s="1174" t="s">
        <v>576</v>
      </c>
      <c r="D37" s="1175"/>
      <c r="E37" s="1176"/>
      <c r="F37" s="36">
        <v>6.66</v>
      </c>
      <c r="G37" s="37">
        <v>7.17</v>
      </c>
      <c r="H37" s="37">
        <v>3.31</v>
      </c>
      <c r="I37" s="37">
        <v>4.18</v>
      </c>
      <c r="J37" s="38">
        <v>3.72</v>
      </c>
      <c r="K37" s="22"/>
      <c r="L37" s="22"/>
      <c r="M37" s="22"/>
      <c r="N37" s="22"/>
      <c r="O37" s="22"/>
      <c r="P37" s="22"/>
    </row>
    <row r="38" spans="1:16" ht="39" customHeight="1" x14ac:dyDescent="0.2">
      <c r="A38" s="22"/>
      <c r="B38" s="35"/>
      <c r="C38" s="1174" t="s">
        <v>577</v>
      </c>
      <c r="D38" s="1175"/>
      <c r="E38" s="1176"/>
      <c r="F38" s="36">
        <v>0.11</v>
      </c>
      <c r="G38" s="37">
        <v>0.1</v>
      </c>
      <c r="H38" s="37">
        <v>0.1</v>
      </c>
      <c r="I38" s="37">
        <v>0.14000000000000001</v>
      </c>
      <c r="J38" s="38">
        <v>0.1</v>
      </c>
      <c r="K38" s="22"/>
      <c r="L38" s="22"/>
      <c r="M38" s="22"/>
      <c r="N38" s="22"/>
      <c r="O38" s="22"/>
      <c r="P38" s="22"/>
    </row>
    <row r="39" spans="1:16" ht="39" customHeight="1" x14ac:dyDescent="0.2">
      <c r="A39" s="22"/>
      <c r="B39" s="35"/>
      <c r="C39" s="1174" t="s">
        <v>578</v>
      </c>
      <c r="D39" s="1175"/>
      <c r="E39" s="1176"/>
      <c r="F39" s="36">
        <v>1.27</v>
      </c>
      <c r="G39" s="37">
        <v>1.34</v>
      </c>
      <c r="H39" s="37">
        <v>0.72</v>
      </c>
      <c r="I39" s="37">
        <v>0.62</v>
      </c>
      <c r="J39" s="38">
        <v>0.06</v>
      </c>
      <c r="K39" s="22"/>
      <c r="L39" s="22"/>
      <c r="M39" s="22"/>
      <c r="N39" s="22"/>
      <c r="O39" s="22"/>
      <c r="P39" s="22"/>
    </row>
    <row r="40" spans="1:16" ht="39" customHeight="1" x14ac:dyDescent="0.2">
      <c r="A40" s="22"/>
      <c r="B40" s="35"/>
      <c r="C40" s="1174"/>
      <c r="D40" s="1175"/>
      <c r="E40" s="1176"/>
      <c r="F40" s="36"/>
      <c r="G40" s="37"/>
      <c r="H40" s="37"/>
      <c r="I40" s="37"/>
      <c r="J40" s="38"/>
      <c r="K40" s="22"/>
      <c r="L40" s="22"/>
      <c r="M40" s="22"/>
      <c r="N40" s="22"/>
      <c r="O40" s="22"/>
      <c r="P40" s="22"/>
    </row>
    <row r="41" spans="1:16" ht="39" customHeight="1" x14ac:dyDescent="0.2">
      <c r="A41" s="22"/>
      <c r="B41" s="35"/>
      <c r="C41" s="1174"/>
      <c r="D41" s="1175"/>
      <c r="E41" s="1176"/>
      <c r="F41" s="36"/>
      <c r="G41" s="37"/>
      <c r="H41" s="37"/>
      <c r="I41" s="37"/>
      <c r="J41" s="38"/>
      <c r="K41" s="22"/>
      <c r="L41" s="22"/>
      <c r="M41" s="22"/>
      <c r="N41" s="22"/>
      <c r="O41" s="22"/>
      <c r="P41" s="22"/>
    </row>
    <row r="42" spans="1:16" ht="39" customHeight="1" x14ac:dyDescent="0.2">
      <c r="A42" s="22"/>
      <c r="B42" s="39"/>
      <c r="C42" s="1174" t="s">
        <v>579</v>
      </c>
      <c r="D42" s="1175"/>
      <c r="E42" s="1176"/>
      <c r="F42" s="36" t="s">
        <v>523</v>
      </c>
      <c r="G42" s="37" t="s">
        <v>523</v>
      </c>
      <c r="H42" s="37" t="s">
        <v>523</v>
      </c>
      <c r="I42" s="37" t="s">
        <v>523</v>
      </c>
      <c r="J42" s="38" t="s">
        <v>523</v>
      </c>
      <c r="K42" s="22"/>
      <c r="L42" s="22"/>
      <c r="M42" s="22"/>
      <c r="N42" s="22"/>
      <c r="O42" s="22"/>
      <c r="P42" s="22"/>
    </row>
    <row r="43" spans="1:16" ht="39" customHeight="1" thickBot="1" x14ac:dyDescent="0.25">
      <c r="A43" s="22"/>
      <c r="B43" s="40"/>
      <c r="C43" s="1177" t="s">
        <v>580</v>
      </c>
      <c r="D43" s="1178"/>
      <c r="E43" s="1179"/>
      <c r="F43" s="41">
        <v>0.87</v>
      </c>
      <c r="G43" s="42">
        <v>1.7</v>
      </c>
      <c r="H43" s="42" t="s">
        <v>523</v>
      </c>
      <c r="I43" s="42" t="s">
        <v>523</v>
      </c>
      <c r="J43" s="43" t="s">
        <v>523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V/potN5cNOZ1fnl3M2fM+pMc2g+RvU3Oa3EYJsRrS8A/K2cnQPDprSL9K/DJhWBcvi+dWcgwSB/xJ1uNbR/wMg==" saltValue="9k1PImap1Oz+Atfwa3E8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182" t="s">
        <v>11</v>
      </c>
      <c r="C45" s="1183"/>
      <c r="D45" s="58"/>
      <c r="E45" s="1188" t="s">
        <v>12</v>
      </c>
      <c r="F45" s="1188"/>
      <c r="G45" s="1188"/>
      <c r="H45" s="1188"/>
      <c r="I45" s="1188"/>
      <c r="J45" s="1189"/>
      <c r="K45" s="59">
        <v>238</v>
      </c>
      <c r="L45" s="60">
        <v>234</v>
      </c>
      <c r="M45" s="60">
        <v>231</v>
      </c>
      <c r="N45" s="60">
        <v>248</v>
      </c>
      <c r="O45" s="61">
        <v>257</v>
      </c>
      <c r="P45" s="48"/>
      <c r="Q45" s="48"/>
      <c r="R45" s="48"/>
      <c r="S45" s="48"/>
      <c r="T45" s="48"/>
      <c r="U45" s="48"/>
    </row>
    <row r="46" spans="1:21" ht="30.75" customHeight="1" x14ac:dyDescent="0.2">
      <c r="A46" s="48"/>
      <c r="B46" s="1184"/>
      <c r="C46" s="1185"/>
      <c r="D46" s="62"/>
      <c r="E46" s="1190" t="s">
        <v>13</v>
      </c>
      <c r="F46" s="1190"/>
      <c r="G46" s="1190"/>
      <c r="H46" s="1190"/>
      <c r="I46" s="1190"/>
      <c r="J46" s="1191"/>
      <c r="K46" s="63" t="s">
        <v>523</v>
      </c>
      <c r="L46" s="64" t="s">
        <v>523</v>
      </c>
      <c r="M46" s="64" t="s">
        <v>523</v>
      </c>
      <c r="N46" s="64" t="s">
        <v>523</v>
      </c>
      <c r="O46" s="65" t="s">
        <v>523</v>
      </c>
      <c r="P46" s="48"/>
      <c r="Q46" s="48"/>
      <c r="R46" s="48"/>
      <c r="S46" s="48"/>
      <c r="T46" s="48"/>
      <c r="U46" s="48"/>
    </row>
    <row r="47" spans="1:21" ht="30.75" customHeight="1" x14ac:dyDescent="0.2">
      <c r="A47" s="48"/>
      <c r="B47" s="1184"/>
      <c r="C47" s="1185"/>
      <c r="D47" s="62"/>
      <c r="E47" s="1190" t="s">
        <v>14</v>
      </c>
      <c r="F47" s="1190"/>
      <c r="G47" s="1190"/>
      <c r="H47" s="1190"/>
      <c r="I47" s="1190"/>
      <c r="J47" s="1191"/>
      <c r="K47" s="63" t="s">
        <v>523</v>
      </c>
      <c r="L47" s="64" t="s">
        <v>523</v>
      </c>
      <c r="M47" s="64" t="s">
        <v>523</v>
      </c>
      <c r="N47" s="64" t="s">
        <v>523</v>
      </c>
      <c r="O47" s="65" t="s">
        <v>523</v>
      </c>
      <c r="P47" s="48"/>
      <c r="Q47" s="48"/>
      <c r="R47" s="48"/>
      <c r="S47" s="48"/>
      <c r="T47" s="48"/>
      <c r="U47" s="48"/>
    </row>
    <row r="48" spans="1:21" ht="30.75" customHeight="1" x14ac:dyDescent="0.2">
      <c r="A48" s="48"/>
      <c r="B48" s="1184"/>
      <c r="C48" s="1185"/>
      <c r="D48" s="62"/>
      <c r="E48" s="1190" t="s">
        <v>15</v>
      </c>
      <c r="F48" s="1190"/>
      <c r="G48" s="1190"/>
      <c r="H48" s="1190"/>
      <c r="I48" s="1190"/>
      <c r="J48" s="1191"/>
      <c r="K48" s="63">
        <v>52</v>
      </c>
      <c r="L48" s="64">
        <v>45</v>
      </c>
      <c r="M48" s="64">
        <v>62</v>
      </c>
      <c r="N48" s="64">
        <v>58</v>
      </c>
      <c r="O48" s="65">
        <v>60</v>
      </c>
      <c r="P48" s="48"/>
      <c r="Q48" s="48"/>
      <c r="R48" s="48"/>
      <c r="S48" s="48"/>
      <c r="T48" s="48"/>
      <c r="U48" s="48"/>
    </row>
    <row r="49" spans="1:21" ht="30.75" customHeight="1" x14ac:dyDescent="0.2">
      <c r="A49" s="48"/>
      <c r="B49" s="1184"/>
      <c r="C49" s="1185"/>
      <c r="D49" s="62"/>
      <c r="E49" s="1190" t="s">
        <v>16</v>
      </c>
      <c r="F49" s="1190"/>
      <c r="G49" s="1190"/>
      <c r="H49" s="1190"/>
      <c r="I49" s="1190"/>
      <c r="J49" s="1191"/>
      <c r="K49" s="63">
        <v>16</v>
      </c>
      <c r="L49" s="64">
        <v>7</v>
      </c>
      <c r="M49" s="64">
        <v>12</v>
      </c>
      <c r="N49" s="64">
        <v>16</v>
      </c>
      <c r="O49" s="65">
        <v>21</v>
      </c>
      <c r="P49" s="48"/>
      <c r="Q49" s="48"/>
      <c r="R49" s="48"/>
      <c r="S49" s="48"/>
      <c r="T49" s="48"/>
      <c r="U49" s="48"/>
    </row>
    <row r="50" spans="1:21" ht="30.75" customHeight="1" x14ac:dyDescent="0.2">
      <c r="A50" s="48"/>
      <c r="B50" s="1184"/>
      <c r="C50" s="1185"/>
      <c r="D50" s="62"/>
      <c r="E50" s="1190" t="s">
        <v>17</v>
      </c>
      <c r="F50" s="1190"/>
      <c r="G50" s="1190"/>
      <c r="H50" s="1190"/>
      <c r="I50" s="1190"/>
      <c r="J50" s="1191"/>
      <c r="K50" s="63">
        <v>1</v>
      </c>
      <c r="L50" s="64">
        <v>1</v>
      </c>
      <c r="M50" s="64">
        <v>1</v>
      </c>
      <c r="N50" s="64">
        <v>1</v>
      </c>
      <c r="O50" s="65">
        <v>1</v>
      </c>
      <c r="P50" s="48"/>
      <c r="Q50" s="48"/>
      <c r="R50" s="48"/>
      <c r="S50" s="48"/>
      <c r="T50" s="48"/>
      <c r="U50" s="48"/>
    </row>
    <row r="51" spans="1:21" ht="30.75" customHeight="1" x14ac:dyDescent="0.2">
      <c r="A51" s="48"/>
      <c r="B51" s="1186"/>
      <c r="C51" s="1187"/>
      <c r="D51" s="66"/>
      <c r="E51" s="1190" t="s">
        <v>18</v>
      </c>
      <c r="F51" s="1190"/>
      <c r="G51" s="1190"/>
      <c r="H51" s="1190"/>
      <c r="I51" s="1190"/>
      <c r="J51" s="1191"/>
      <c r="K51" s="63" t="s">
        <v>523</v>
      </c>
      <c r="L51" s="64" t="s">
        <v>523</v>
      </c>
      <c r="M51" s="64" t="s">
        <v>523</v>
      </c>
      <c r="N51" s="64" t="s">
        <v>523</v>
      </c>
      <c r="O51" s="65" t="s">
        <v>523</v>
      </c>
      <c r="P51" s="48"/>
      <c r="Q51" s="48"/>
      <c r="R51" s="48"/>
      <c r="S51" s="48"/>
      <c r="T51" s="48"/>
      <c r="U51" s="48"/>
    </row>
    <row r="52" spans="1:21" ht="30.75" customHeight="1" x14ac:dyDescent="0.2">
      <c r="A52" s="48"/>
      <c r="B52" s="1192" t="s">
        <v>19</v>
      </c>
      <c r="C52" s="1193"/>
      <c r="D52" s="66"/>
      <c r="E52" s="1190" t="s">
        <v>20</v>
      </c>
      <c r="F52" s="1190"/>
      <c r="G52" s="1190"/>
      <c r="H52" s="1190"/>
      <c r="I52" s="1190"/>
      <c r="J52" s="1191"/>
      <c r="K52" s="63">
        <v>264</v>
      </c>
      <c r="L52" s="64">
        <v>265</v>
      </c>
      <c r="M52" s="64">
        <v>241</v>
      </c>
      <c r="N52" s="64">
        <v>239</v>
      </c>
      <c r="O52" s="65">
        <v>245</v>
      </c>
      <c r="P52" s="48"/>
      <c r="Q52" s="48"/>
      <c r="R52" s="48"/>
      <c r="S52" s="48"/>
      <c r="T52" s="48"/>
      <c r="U52" s="48"/>
    </row>
    <row r="53" spans="1:21" ht="30.75" customHeight="1" thickBot="1" x14ac:dyDescent="0.25">
      <c r="A53" s="48"/>
      <c r="B53" s="1194" t="s">
        <v>21</v>
      </c>
      <c r="C53" s="1195"/>
      <c r="D53" s="67"/>
      <c r="E53" s="1196" t="s">
        <v>22</v>
      </c>
      <c r="F53" s="1196"/>
      <c r="G53" s="1196"/>
      <c r="H53" s="1196"/>
      <c r="I53" s="1196"/>
      <c r="J53" s="1197"/>
      <c r="K53" s="68">
        <v>43</v>
      </c>
      <c r="L53" s="69">
        <v>22</v>
      </c>
      <c r="M53" s="69">
        <v>65</v>
      </c>
      <c r="N53" s="69">
        <v>84</v>
      </c>
      <c r="O53" s="70">
        <v>94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5">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2">
      <c r="B57" s="1198" t="s">
        <v>25</v>
      </c>
      <c r="C57" s="1199"/>
      <c r="D57" s="1202" t="s">
        <v>26</v>
      </c>
      <c r="E57" s="1203"/>
      <c r="F57" s="1203"/>
      <c r="G57" s="1203"/>
      <c r="H57" s="1203"/>
      <c r="I57" s="1203"/>
      <c r="J57" s="1204"/>
      <c r="K57" s="83" t="s">
        <v>602</v>
      </c>
      <c r="L57" s="84" t="s">
        <v>602</v>
      </c>
      <c r="M57" s="84" t="s">
        <v>602</v>
      </c>
      <c r="N57" s="84" t="s">
        <v>602</v>
      </c>
      <c r="O57" s="84" t="s">
        <v>602</v>
      </c>
    </row>
    <row r="58" spans="1:21" ht="31.5" customHeight="1" thickBot="1" x14ac:dyDescent="0.25">
      <c r="B58" s="1200"/>
      <c r="C58" s="1201"/>
      <c r="D58" s="1205" t="s">
        <v>27</v>
      </c>
      <c r="E58" s="1206"/>
      <c r="F58" s="1206"/>
      <c r="G58" s="1206"/>
      <c r="H58" s="1206"/>
      <c r="I58" s="1206"/>
      <c r="J58" s="1207"/>
      <c r="K58" s="85" t="s">
        <v>602</v>
      </c>
      <c r="L58" s="86" t="s">
        <v>602</v>
      </c>
      <c r="M58" s="86" t="s">
        <v>602</v>
      </c>
      <c r="N58" s="86" t="s">
        <v>602</v>
      </c>
      <c r="O58" s="86" t="s">
        <v>602</v>
      </c>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VosjAb5+KDn/d+QZ6b5YtHP3uuug22pSlN3lOPFtwcGfgp64ItqcUoOTjBw6tFL2oHEDNqkuji4TOT5e65DNQ==" saltValue="6UB5JYkNKeyQzzd3xJ6rY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565</v>
      </c>
      <c r="J40" s="98" t="s">
        <v>566</v>
      </c>
      <c r="K40" s="98" t="s">
        <v>567</v>
      </c>
      <c r="L40" s="98" t="s">
        <v>568</v>
      </c>
      <c r="M40" s="99" t="s">
        <v>569</v>
      </c>
    </row>
    <row r="41" spans="2:13" ht="27.75" customHeight="1" x14ac:dyDescent="0.2">
      <c r="B41" s="1208" t="s">
        <v>30</v>
      </c>
      <c r="C41" s="1209"/>
      <c r="D41" s="100"/>
      <c r="E41" s="1214" t="s">
        <v>31</v>
      </c>
      <c r="F41" s="1214"/>
      <c r="G41" s="1214"/>
      <c r="H41" s="1215"/>
      <c r="I41" s="356">
        <v>2710</v>
      </c>
      <c r="J41" s="357">
        <v>2702</v>
      </c>
      <c r="K41" s="357">
        <v>2733</v>
      </c>
      <c r="L41" s="357">
        <v>2699</v>
      </c>
      <c r="M41" s="358">
        <v>2709</v>
      </c>
    </row>
    <row r="42" spans="2:13" ht="27.75" customHeight="1" x14ac:dyDescent="0.2">
      <c r="B42" s="1210"/>
      <c r="C42" s="1211"/>
      <c r="D42" s="101"/>
      <c r="E42" s="1216" t="s">
        <v>32</v>
      </c>
      <c r="F42" s="1216"/>
      <c r="G42" s="1216"/>
      <c r="H42" s="1217"/>
      <c r="I42" s="359" t="s">
        <v>523</v>
      </c>
      <c r="J42" s="360">
        <v>3</v>
      </c>
      <c r="K42" s="360">
        <v>2</v>
      </c>
      <c r="L42" s="360">
        <v>1</v>
      </c>
      <c r="M42" s="361">
        <v>1</v>
      </c>
    </row>
    <row r="43" spans="2:13" ht="27.75" customHeight="1" x14ac:dyDescent="0.2">
      <c r="B43" s="1210"/>
      <c r="C43" s="1211"/>
      <c r="D43" s="101"/>
      <c r="E43" s="1216" t="s">
        <v>33</v>
      </c>
      <c r="F43" s="1216"/>
      <c r="G43" s="1216"/>
      <c r="H43" s="1217"/>
      <c r="I43" s="359">
        <v>527</v>
      </c>
      <c r="J43" s="360">
        <v>493</v>
      </c>
      <c r="K43" s="360">
        <v>531</v>
      </c>
      <c r="L43" s="360">
        <v>647</v>
      </c>
      <c r="M43" s="361">
        <v>552</v>
      </c>
    </row>
    <row r="44" spans="2:13" ht="27.75" customHeight="1" x14ac:dyDescent="0.2">
      <c r="B44" s="1210"/>
      <c r="C44" s="1211"/>
      <c r="D44" s="101"/>
      <c r="E44" s="1216" t="s">
        <v>34</v>
      </c>
      <c r="F44" s="1216"/>
      <c r="G44" s="1216"/>
      <c r="H44" s="1217"/>
      <c r="I44" s="359">
        <v>42</v>
      </c>
      <c r="J44" s="360">
        <v>110</v>
      </c>
      <c r="K44" s="360">
        <v>129</v>
      </c>
      <c r="L44" s="360">
        <v>139</v>
      </c>
      <c r="M44" s="361">
        <v>141</v>
      </c>
    </row>
    <row r="45" spans="2:13" ht="27.75" customHeight="1" x14ac:dyDescent="0.2">
      <c r="B45" s="1210"/>
      <c r="C45" s="1211"/>
      <c r="D45" s="101"/>
      <c r="E45" s="1216" t="s">
        <v>35</v>
      </c>
      <c r="F45" s="1216"/>
      <c r="G45" s="1216"/>
      <c r="H45" s="1217"/>
      <c r="I45" s="359" t="s">
        <v>523</v>
      </c>
      <c r="J45" s="360" t="s">
        <v>523</v>
      </c>
      <c r="K45" s="360" t="s">
        <v>523</v>
      </c>
      <c r="L45" s="360" t="s">
        <v>523</v>
      </c>
      <c r="M45" s="361" t="s">
        <v>523</v>
      </c>
    </row>
    <row r="46" spans="2:13" ht="27.75" customHeight="1" x14ac:dyDescent="0.2">
      <c r="B46" s="1210"/>
      <c r="C46" s="1211"/>
      <c r="D46" s="102"/>
      <c r="E46" s="1216" t="s">
        <v>36</v>
      </c>
      <c r="F46" s="1216"/>
      <c r="G46" s="1216"/>
      <c r="H46" s="1217"/>
      <c r="I46" s="359" t="s">
        <v>523</v>
      </c>
      <c r="J46" s="360" t="s">
        <v>523</v>
      </c>
      <c r="K46" s="360" t="s">
        <v>523</v>
      </c>
      <c r="L46" s="360" t="s">
        <v>523</v>
      </c>
      <c r="M46" s="361" t="s">
        <v>523</v>
      </c>
    </row>
    <row r="47" spans="2:13" ht="27.75" customHeight="1" x14ac:dyDescent="0.2">
      <c r="B47" s="1210"/>
      <c r="C47" s="1211"/>
      <c r="D47" s="103"/>
      <c r="E47" s="1218" t="s">
        <v>37</v>
      </c>
      <c r="F47" s="1219"/>
      <c r="G47" s="1219"/>
      <c r="H47" s="1220"/>
      <c r="I47" s="359" t="s">
        <v>523</v>
      </c>
      <c r="J47" s="360" t="s">
        <v>523</v>
      </c>
      <c r="K47" s="360" t="s">
        <v>523</v>
      </c>
      <c r="L47" s="360" t="s">
        <v>523</v>
      </c>
      <c r="M47" s="361" t="s">
        <v>523</v>
      </c>
    </row>
    <row r="48" spans="2:13" ht="27.75" customHeight="1" x14ac:dyDescent="0.2">
      <c r="B48" s="1210"/>
      <c r="C48" s="1211"/>
      <c r="D48" s="101"/>
      <c r="E48" s="1216" t="s">
        <v>38</v>
      </c>
      <c r="F48" s="1216"/>
      <c r="G48" s="1216"/>
      <c r="H48" s="1217"/>
      <c r="I48" s="359" t="s">
        <v>523</v>
      </c>
      <c r="J48" s="360" t="s">
        <v>523</v>
      </c>
      <c r="K48" s="360" t="s">
        <v>523</v>
      </c>
      <c r="L48" s="360" t="s">
        <v>523</v>
      </c>
      <c r="M48" s="361" t="s">
        <v>523</v>
      </c>
    </row>
    <row r="49" spans="2:13" ht="27.75" customHeight="1" x14ac:dyDescent="0.2">
      <c r="B49" s="1212"/>
      <c r="C49" s="1213"/>
      <c r="D49" s="101"/>
      <c r="E49" s="1216" t="s">
        <v>39</v>
      </c>
      <c r="F49" s="1216"/>
      <c r="G49" s="1216"/>
      <c r="H49" s="1217"/>
      <c r="I49" s="359" t="s">
        <v>523</v>
      </c>
      <c r="J49" s="360" t="s">
        <v>523</v>
      </c>
      <c r="K49" s="360" t="s">
        <v>523</v>
      </c>
      <c r="L49" s="360" t="s">
        <v>523</v>
      </c>
      <c r="M49" s="361" t="s">
        <v>523</v>
      </c>
    </row>
    <row r="50" spans="2:13" ht="27.75" customHeight="1" x14ac:dyDescent="0.2">
      <c r="B50" s="1221" t="s">
        <v>40</v>
      </c>
      <c r="C50" s="1222"/>
      <c r="D50" s="104"/>
      <c r="E50" s="1216" t="s">
        <v>41</v>
      </c>
      <c r="F50" s="1216"/>
      <c r="G50" s="1216"/>
      <c r="H50" s="1217"/>
      <c r="I50" s="359">
        <v>2045</v>
      </c>
      <c r="J50" s="360">
        <v>1896</v>
      </c>
      <c r="K50" s="360">
        <v>1933</v>
      </c>
      <c r="L50" s="360">
        <v>2059</v>
      </c>
      <c r="M50" s="361">
        <v>2294</v>
      </c>
    </row>
    <row r="51" spans="2:13" ht="27.75" customHeight="1" x14ac:dyDescent="0.2">
      <c r="B51" s="1210"/>
      <c r="C51" s="1211"/>
      <c r="D51" s="101"/>
      <c r="E51" s="1216" t="s">
        <v>42</v>
      </c>
      <c r="F51" s="1216"/>
      <c r="G51" s="1216"/>
      <c r="H51" s="1217"/>
      <c r="I51" s="359">
        <v>2</v>
      </c>
      <c r="J51" s="360">
        <v>1</v>
      </c>
      <c r="K51" s="360">
        <v>0</v>
      </c>
      <c r="L51" s="360" t="s">
        <v>523</v>
      </c>
      <c r="M51" s="361" t="s">
        <v>523</v>
      </c>
    </row>
    <row r="52" spans="2:13" ht="27.75" customHeight="1" x14ac:dyDescent="0.2">
      <c r="B52" s="1212"/>
      <c r="C52" s="1213"/>
      <c r="D52" s="101"/>
      <c r="E52" s="1216" t="s">
        <v>43</v>
      </c>
      <c r="F52" s="1216"/>
      <c r="G52" s="1216"/>
      <c r="H52" s="1217"/>
      <c r="I52" s="359">
        <v>2848</v>
      </c>
      <c r="J52" s="360">
        <v>2747</v>
      </c>
      <c r="K52" s="360">
        <v>2717</v>
      </c>
      <c r="L52" s="360">
        <v>2668</v>
      </c>
      <c r="M52" s="361">
        <v>2611</v>
      </c>
    </row>
    <row r="53" spans="2:13" ht="27.75" customHeight="1" thickBot="1" x14ac:dyDescent="0.25">
      <c r="B53" s="1223" t="s">
        <v>44</v>
      </c>
      <c r="C53" s="1224"/>
      <c r="D53" s="105"/>
      <c r="E53" s="1225" t="s">
        <v>45</v>
      </c>
      <c r="F53" s="1225"/>
      <c r="G53" s="1225"/>
      <c r="H53" s="1226"/>
      <c r="I53" s="362">
        <v>-1616</v>
      </c>
      <c r="J53" s="363">
        <v>-1336</v>
      </c>
      <c r="K53" s="363">
        <v>-1255</v>
      </c>
      <c r="L53" s="363">
        <v>-1242</v>
      </c>
      <c r="M53" s="364">
        <v>-1503</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xZ+CcEEgGE9AVc+uCpI8bDC9WqTcEwFWIATAQ5J2yOUyU2dk5t6ARqyrdf3NNLycAzdivUS3Ak+WRk/v48APAg==" saltValue="swlZA/qDz/vZQzfldlnMa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567</v>
      </c>
      <c r="G54" s="114" t="s">
        <v>568</v>
      </c>
      <c r="H54" s="115" t="s">
        <v>569</v>
      </c>
    </row>
    <row r="55" spans="2:8" ht="52.5" customHeight="1" x14ac:dyDescent="0.2">
      <c r="B55" s="116"/>
      <c r="C55" s="1235" t="s">
        <v>48</v>
      </c>
      <c r="D55" s="1235"/>
      <c r="E55" s="1236"/>
      <c r="F55" s="117">
        <v>868</v>
      </c>
      <c r="G55" s="117">
        <v>993</v>
      </c>
      <c r="H55" s="118">
        <v>1170</v>
      </c>
    </row>
    <row r="56" spans="2:8" ht="52.5" customHeight="1" x14ac:dyDescent="0.2">
      <c r="B56" s="119"/>
      <c r="C56" s="1237" t="s">
        <v>49</v>
      </c>
      <c r="D56" s="1237"/>
      <c r="E56" s="1238"/>
      <c r="F56" s="120">
        <v>101</v>
      </c>
      <c r="G56" s="120">
        <v>101</v>
      </c>
      <c r="H56" s="121">
        <v>152</v>
      </c>
    </row>
    <row r="57" spans="2:8" ht="53.25" customHeight="1" x14ac:dyDescent="0.2">
      <c r="B57" s="119"/>
      <c r="C57" s="1239" t="s">
        <v>50</v>
      </c>
      <c r="D57" s="1239"/>
      <c r="E57" s="1240"/>
      <c r="F57" s="122">
        <v>595</v>
      </c>
      <c r="G57" s="122">
        <v>596</v>
      </c>
      <c r="H57" s="123">
        <v>619</v>
      </c>
    </row>
    <row r="58" spans="2:8" ht="45.75" customHeight="1" x14ac:dyDescent="0.2">
      <c r="B58" s="124"/>
      <c r="C58" s="1227" t="s">
        <v>603</v>
      </c>
      <c r="D58" s="1228"/>
      <c r="E58" s="1229"/>
      <c r="F58" s="125">
        <v>303</v>
      </c>
      <c r="G58" s="125">
        <v>303</v>
      </c>
      <c r="H58" s="126">
        <v>326</v>
      </c>
    </row>
    <row r="59" spans="2:8" ht="45.75" customHeight="1" x14ac:dyDescent="0.2">
      <c r="B59" s="124"/>
      <c r="C59" s="1227" t="s">
        <v>604</v>
      </c>
      <c r="D59" s="1228"/>
      <c r="E59" s="1229"/>
      <c r="F59" s="125">
        <v>285</v>
      </c>
      <c r="G59" s="125">
        <v>285</v>
      </c>
      <c r="H59" s="126">
        <v>250</v>
      </c>
    </row>
    <row r="60" spans="2:8" ht="45.75" customHeight="1" x14ac:dyDescent="0.2">
      <c r="B60" s="124"/>
      <c r="C60" s="1227" t="s">
        <v>605</v>
      </c>
      <c r="D60" s="1228"/>
      <c r="E60" s="1229"/>
      <c r="F60" s="125" t="s">
        <v>606</v>
      </c>
      <c r="G60" s="125" t="s">
        <v>602</v>
      </c>
      <c r="H60" s="126">
        <v>30</v>
      </c>
    </row>
    <row r="61" spans="2:8" ht="45.75" customHeight="1" x14ac:dyDescent="0.2">
      <c r="B61" s="124"/>
      <c r="C61" s="1227" t="s">
        <v>607</v>
      </c>
      <c r="D61" s="1228"/>
      <c r="E61" s="1229"/>
      <c r="F61" s="125">
        <v>7</v>
      </c>
      <c r="G61" s="125">
        <v>7</v>
      </c>
      <c r="H61" s="126">
        <v>7</v>
      </c>
    </row>
    <row r="62" spans="2:8" ht="45.75" customHeight="1" thickBot="1" x14ac:dyDescent="0.25">
      <c r="B62" s="127"/>
      <c r="C62" s="1230" t="s">
        <v>608</v>
      </c>
      <c r="D62" s="1231"/>
      <c r="E62" s="1232"/>
      <c r="F62" s="128" t="s">
        <v>609</v>
      </c>
      <c r="G62" s="128" t="s">
        <v>610</v>
      </c>
      <c r="H62" s="129">
        <v>5</v>
      </c>
    </row>
    <row r="63" spans="2:8" ht="52.5" customHeight="1" thickBot="1" x14ac:dyDescent="0.25">
      <c r="B63" s="130"/>
      <c r="C63" s="1233" t="s">
        <v>51</v>
      </c>
      <c r="D63" s="1233"/>
      <c r="E63" s="1234"/>
      <c r="F63" s="131">
        <v>1564</v>
      </c>
      <c r="G63" s="131">
        <v>1690</v>
      </c>
      <c r="H63" s="132">
        <v>1941</v>
      </c>
    </row>
    <row r="64" spans="2:8" ht="13.2" x14ac:dyDescent="0.2"/>
  </sheetData>
  <sheetProtection algorithmName="SHA-512" hashValue="L0potuSdFnaMsPSpmJmIs6UrQJcu/3qTNXgDM3It/Xd5rQPR8GkrXqzyEuzBq5xflUxy4fFAfaBUU1pHg7jq2A==" saltValue="xnCMqD1DJxh+UddNgSwj6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9" zoomScale="40" zoomScaleNormal="40" zoomScaleSheetLayoutView="70" workbookViewId="0"/>
  </sheetViews>
  <sheetFormatPr defaultColWidth="0" defaultRowHeight="13.5" customHeight="1" zeroHeight="1" x14ac:dyDescent="0.2"/>
  <cols>
    <col min="1" max="34" width="2.44140625" style="261" customWidth="1"/>
    <col min="35" max="122" width="2.44140625" style="260" customWidth="1"/>
    <col min="123" max="16384" width="2.441406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2" x14ac:dyDescent="0.2">
      <c r="S2" s="260"/>
      <c r="AH2" s="260"/>
    </row>
    <row r="3" spans="1:34" ht="13.2"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2" x14ac:dyDescent="0.2"/>
    <row r="5" spans="1:34" ht="13.2" x14ac:dyDescent="0.2"/>
    <row r="6" spans="1:34" ht="13.2" x14ac:dyDescent="0.2"/>
    <row r="7" spans="1:34" ht="13.2" x14ac:dyDescent="0.2"/>
    <row r="8" spans="1:34" ht="13.2" x14ac:dyDescent="0.2"/>
    <row r="9" spans="1:34" ht="13.2" x14ac:dyDescent="0.2">
      <c r="AH9" s="26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0"/>
    </row>
    <row r="18" spans="12:34" ht="13.2" x14ac:dyDescent="0.2"/>
    <row r="19" spans="12:34" ht="13.2" x14ac:dyDescent="0.2"/>
    <row r="20" spans="12:34" ht="13.2" x14ac:dyDescent="0.2">
      <c r="AH20" s="260"/>
    </row>
    <row r="21" spans="12:34" ht="13.2" x14ac:dyDescent="0.2">
      <c r="AH21" s="260"/>
    </row>
    <row r="22" spans="12:34" ht="13.2" x14ac:dyDescent="0.2"/>
    <row r="23" spans="12:34" ht="13.2" x14ac:dyDescent="0.2"/>
    <row r="24" spans="12:34" ht="13.2" x14ac:dyDescent="0.2">
      <c r="Q24" s="260"/>
    </row>
    <row r="25" spans="12:34" ht="13.2" x14ac:dyDescent="0.2"/>
    <row r="26" spans="12:34" ht="13.2" x14ac:dyDescent="0.2"/>
    <row r="27" spans="12:34" ht="13.2" x14ac:dyDescent="0.2"/>
    <row r="28" spans="12:34" ht="13.2" x14ac:dyDescent="0.2">
      <c r="O28" s="260"/>
      <c r="T28" s="260"/>
      <c r="AH28" s="260"/>
    </row>
    <row r="29" spans="12:34" ht="13.2" x14ac:dyDescent="0.2"/>
    <row r="30" spans="12:34" ht="13.2" x14ac:dyDescent="0.2"/>
    <row r="31" spans="12:34" ht="13.2" x14ac:dyDescent="0.2">
      <c r="Q31" s="260"/>
    </row>
    <row r="32" spans="12:34" ht="13.2" x14ac:dyDescent="0.2">
      <c r="L32" s="260"/>
    </row>
    <row r="33" spans="2:34" ht="13.2" x14ac:dyDescent="0.2">
      <c r="C33" s="260"/>
      <c r="E33" s="260"/>
      <c r="G33" s="260"/>
      <c r="I33" s="260"/>
      <c r="X33" s="260"/>
    </row>
    <row r="34" spans="2:34" ht="13.2" x14ac:dyDescent="0.2">
      <c r="B34" s="260"/>
      <c r="P34" s="260"/>
      <c r="R34" s="260"/>
      <c r="T34" s="260"/>
    </row>
    <row r="35" spans="2:34" ht="13.2" x14ac:dyDescent="0.2">
      <c r="D35" s="260"/>
      <c r="W35" s="260"/>
      <c r="AC35" s="260"/>
      <c r="AD35" s="260"/>
      <c r="AE35" s="260"/>
      <c r="AF35" s="260"/>
      <c r="AG35" s="260"/>
      <c r="AH35" s="260"/>
    </row>
    <row r="36" spans="2:34" ht="13.2" x14ac:dyDescent="0.2">
      <c r="H36" s="260"/>
      <c r="J36" s="260"/>
      <c r="K36" s="260"/>
      <c r="M36" s="260"/>
      <c r="Y36" s="260"/>
      <c r="Z36" s="260"/>
      <c r="AA36" s="260"/>
      <c r="AB36" s="260"/>
      <c r="AC36" s="260"/>
      <c r="AD36" s="260"/>
      <c r="AE36" s="260"/>
      <c r="AF36" s="260"/>
      <c r="AG36" s="260"/>
      <c r="AH36" s="260"/>
    </row>
    <row r="37" spans="2:34" ht="13.2" x14ac:dyDescent="0.2">
      <c r="AH37" s="260"/>
    </row>
    <row r="38" spans="2:34" ht="13.2" x14ac:dyDescent="0.2">
      <c r="AG38" s="260"/>
      <c r="AH38" s="260"/>
    </row>
    <row r="39" spans="2:34" ht="13.2" x14ac:dyDescent="0.2"/>
    <row r="40" spans="2:34" ht="13.2" x14ac:dyDescent="0.2">
      <c r="X40" s="260"/>
    </row>
    <row r="41" spans="2:34" ht="13.2" x14ac:dyDescent="0.2">
      <c r="R41" s="260"/>
    </row>
    <row r="42" spans="2:34" ht="13.2" x14ac:dyDescent="0.2">
      <c r="W42" s="260"/>
    </row>
    <row r="43" spans="2:34" ht="13.2" x14ac:dyDescent="0.2">
      <c r="Y43" s="260"/>
      <c r="Z43" s="260"/>
      <c r="AA43" s="260"/>
      <c r="AB43" s="260"/>
      <c r="AC43" s="260"/>
      <c r="AD43" s="260"/>
      <c r="AE43" s="260"/>
      <c r="AF43" s="260"/>
      <c r="AG43" s="260"/>
      <c r="AH43" s="260"/>
    </row>
    <row r="44" spans="2:34" ht="13.2" x14ac:dyDescent="0.2">
      <c r="AH44" s="260"/>
    </row>
    <row r="45" spans="2:34" ht="13.2" x14ac:dyDescent="0.2">
      <c r="X45" s="260"/>
    </row>
    <row r="46" spans="2:34" ht="13.2" x14ac:dyDescent="0.2"/>
    <row r="47" spans="2:34" ht="13.2" x14ac:dyDescent="0.2"/>
    <row r="48" spans="2:34" ht="13.2" x14ac:dyDescent="0.2">
      <c r="W48" s="260"/>
      <c r="Y48" s="260"/>
      <c r="Z48" s="260"/>
      <c r="AA48" s="260"/>
      <c r="AB48" s="260"/>
      <c r="AC48" s="260"/>
      <c r="AD48" s="260"/>
      <c r="AE48" s="260"/>
      <c r="AF48" s="260"/>
      <c r="AG48" s="260"/>
      <c r="AH48" s="260"/>
    </row>
    <row r="49" spans="28:34" ht="13.2" x14ac:dyDescent="0.2"/>
    <row r="50" spans="28:34" ht="13.2" x14ac:dyDescent="0.2">
      <c r="AE50" s="260"/>
      <c r="AF50" s="260"/>
      <c r="AG50" s="260"/>
      <c r="AH50" s="260"/>
    </row>
    <row r="51" spans="28:34" ht="13.2" x14ac:dyDescent="0.2">
      <c r="AC51" s="260"/>
      <c r="AD51" s="260"/>
      <c r="AE51" s="260"/>
      <c r="AF51" s="260"/>
      <c r="AG51" s="260"/>
      <c r="AH51" s="260"/>
    </row>
    <row r="52" spans="28:34" ht="13.2" x14ac:dyDescent="0.2"/>
    <row r="53" spans="28:34" ht="13.2" x14ac:dyDescent="0.2">
      <c r="AF53" s="260"/>
      <c r="AG53" s="260"/>
      <c r="AH53" s="260"/>
    </row>
    <row r="54" spans="28:34" ht="13.2" x14ac:dyDescent="0.2">
      <c r="AH54" s="260"/>
    </row>
    <row r="55" spans="28:34" ht="13.2" x14ac:dyDescent="0.2"/>
    <row r="56" spans="28:34" ht="13.2" x14ac:dyDescent="0.2">
      <c r="AB56" s="260"/>
      <c r="AC56" s="260"/>
      <c r="AD56" s="260"/>
      <c r="AE56" s="260"/>
      <c r="AF56" s="260"/>
      <c r="AG56" s="260"/>
      <c r="AH56" s="260"/>
    </row>
    <row r="57" spans="28:34" ht="13.2" x14ac:dyDescent="0.2">
      <c r="AH57" s="260"/>
    </row>
    <row r="58" spans="28:34" ht="13.2" x14ac:dyDescent="0.2">
      <c r="AH58" s="260"/>
    </row>
    <row r="59" spans="28:34" ht="13.2" x14ac:dyDescent="0.2"/>
    <row r="60" spans="28:34" ht="13.2" x14ac:dyDescent="0.2"/>
    <row r="61" spans="28:34" ht="13.2" x14ac:dyDescent="0.2"/>
    <row r="62" spans="28:34" ht="13.2" x14ac:dyDescent="0.2"/>
    <row r="63" spans="28:34" ht="13.2" x14ac:dyDescent="0.2">
      <c r="AH63" s="260"/>
    </row>
    <row r="64" spans="28:34" ht="13.2" x14ac:dyDescent="0.2">
      <c r="AG64" s="260"/>
      <c r="AH64" s="260"/>
    </row>
    <row r="65" spans="28:34" ht="13.2" x14ac:dyDescent="0.2"/>
    <row r="66" spans="28:34" ht="13.2" x14ac:dyDescent="0.2"/>
    <row r="67" spans="28:34" ht="13.2" x14ac:dyDescent="0.2"/>
    <row r="68" spans="28:34" ht="13.2" x14ac:dyDescent="0.2">
      <c r="AB68" s="260"/>
      <c r="AC68" s="260"/>
      <c r="AD68" s="260"/>
      <c r="AE68" s="260"/>
      <c r="AF68" s="260"/>
      <c r="AG68" s="260"/>
      <c r="AH68" s="260"/>
    </row>
    <row r="69" spans="28:34" ht="13.2" x14ac:dyDescent="0.2">
      <c r="AF69" s="260"/>
      <c r="AG69" s="260"/>
      <c r="AH69" s="260"/>
    </row>
    <row r="70" spans="28:34" ht="13.2" x14ac:dyDescent="0.2"/>
    <row r="71" spans="28:34" ht="13.2" x14ac:dyDescent="0.2"/>
    <row r="72" spans="28:34" ht="13.2" x14ac:dyDescent="0.2"/>
    <row r="73" spans="28:34" ht="13.2" x14ac:dyDescent="0.2"/>
    <row r="74" spans="28:34" ht="13.2" x14ac:dyDescent="0.2"/>
    <row r="75" spans="28:34" ht="13.2" x14ac:dyDescent="0.2">
      <c r="AH75" s="260"/>
    </row>
    <row r="76" spans="28:34" ht="13.2" x14ac:dyDescent="0.2">
      <c r="AF76" s="260"/>
      <c r="AG76" s="260"/>
      <c r="AH76" s="260"/>
    </row>
    <row r="77" spans="28:34" ht="13.2" x14ac:dyDescent="0.2">
      <c r="AG77" s="260"/>
      <c r="AH77" s="260"/>
    </row>
    <row r="78" spans="28:34" ht="13.2" x14ac:dyDescent="0.2"/>
    <row r="79" spans="28:34" ht="13.2" x14ac:dyDescent="0.2"/>
    <row r="80" spans="28:34" ht="13.2" x14ac:dyDescent="0.2"/>
    <row r="81" spans="25:34" ht="13.2" x14ac:dyDescent="0.2"/>
    <row r="82" spans="25:34" ht="13.2" x14ac:dyDescent="0.2">
      <c r="Y82" s="260"/>
    </row>
    <row r="83" spans="25:34" ht="13.2" x14ac:dyDescent="0.2">
      <c r="Y83" s="260"/>
      <c r="Z83" s="260"/>
      <c r="AA83" s="260"/>
      <c r="AB83" s="260"/>
      <c r="AC83" s="260"/>
      <c r="AD83" s="260"/>
      <c r="AE83" s="260"/>
      <c r="AF83" s="260"/>
      <c r="AG83" s="260"/>
      <c r="AH83" s="260"/>
    </row>
    <row r="84" spans="25:34" ht="13.2" x14ac:dyDescent="0.2"/>
    <row r="85" spans="25:34" ht="13.2" x14ac:dyDescent="0.2"/>
    <row r="86" spans="25:34" ht="13.2" x14ac:dyDescent="0.2"/>
    <row r="87" spans="25:34" ht="13.2" x14ac:dyDescent="0.2"/>
    <row r="88" spans="25:34" ht="13.2" x14ac:dyDescent="0.2">
      <c r="AH88" s="26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row r="125" spans="34:122" ht="13.5" customHeight="1" x14ac:dyDescent="0.2">
      <c r="DR125" s="260" t="s">
        <v>512</v>
      </c>
    </row>
  </sheetData>
  <sheetProtection algorithmName="SHA-512" hashValue="eE+Q4ZnQzCMN8ydnVkyQ4samhObo7QocWkjp+ZYM4qxCZlhwscQRLuuj2AfjrnfDrxLCF1ii/aAjq0q5Ecs1LA==" saltValue="E+hjVgL2Qv0CNWeWEqh8J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1" zoomScale="55" zoomScaleNormal="55" zoomScaleSheetLayoutView="55" workbookViewId="0"/>
  </sheetViews>
  <sheetFormatPr defaultColWidth="0" defaultRowHeight="13.5" customHeight="1" zeroHeight="1" x14ac:dyDescent="0.2"/>
  <cols>
    <col min="1" max="34" width="2.44140625" style="261" customWidth="1"/>
    <col min="35" max="122" width="2.44140625" style="260" customWidth="1"/>
    <col min="123" max="16384" width="2.44140625" style="260" hidden="1"/>
  </cols>
  <sheetData>
    <row r="1" spans="2:34" ht="13.5" customHeight="1" x14ac:dyDescent="0.2">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2:34" ht="13.2" x14ac:dyDescent="0.2">
      <c r="S2" s="260"/>
      <c r="AH2" s="260"/>
    </row>
    <row r="3" spans="2:34" ht="13.2"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2:34" ht="13.2" x14ac:dyDescent="0.2"/>
    <row r="5" spans="2:34" ht="13.2" x14ac:dyDescent="0.2"/>
    <row r="6" spans="2:34" ht="13.2" x14ac:dyDescent="0.2"/>
    <row r="7" spans="2:34" ht="13.2" x14ac:dyDescent="0.2"/>
    <row r="8" spans="2:34" ht="13.2" x14ac:dyDescent="0.2"/>
    <row r="9" spans="2:34" ht="13.2" x14ac:dyDescent="0.2">
      <c r="AH9" s="26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0"/>
    </row>
    <row r="18" spans="12:34" ht="13.2" x14ac:dyDescent="0.2"/>
    <row r="19" spans="12:34" ht="13.2" x14ac:dyDescent="0.2"/>
    <row r="20" spans="12:34" ht="13.2" x14ac:dyDescent="0.2">
      <c r="AH20" s="260"/>
    </row>
    <row r="21" spans="12:34" ht="13.2" x14ac:dyDescent="0.2">
      <c r="AH21" s="260"/>
    </row>
    <row r="22" spans="12:34" ht="13.2" x14ac:dyDescent="0.2"/>
    <row r="23" spans="12:34" ht="13.2" x14ac:dyDescent="0.2"/>
    <row r="24" spans="12:34" ht="13.2" x14ac:dyDescent="0.2">
      <c r="Q24" s="260"/>
    </row>
    <row r="25" spans="12:34" ht="13.2" x14ac:dyDescent="0.2"/>
    <row r="26" spans="12:34" ht="13.2" x14ac:dyDescent="0.2"/>
    <row r="27" spans="12:34" ht="13.2" x14ac:dyDescent="0.2"/>
    <row r="28" spans="12:34" ht="13.2" x14ac:dyDescent="0.2">
      <c r="O28" s="260"/>
      <c r="T28" s="260"/>
      <c r="AH28" s="260"/>
    </row>
    <row r="29" spans="12:34" ht="13.2" x14ac:dyDescent="0.2"/>
    <row r="30" spans="12:34" ht="13.2" x14ac:dyDescent="0.2"/>
    <row r="31" spans="12:34" ht="13.2" x14ac:dyDescent="0.2">
      <c r="Q31" s="260"/>
    </row>
    <row r="32" spans="12:34" ht="13.2" x14ac:dyDescent="0.2">
      <c r="L32" s="260"/>
    </row>
    <row r="33" spans="2:34" ht="13.2" x14ac:dyDescent="0.2">
      <c r="C33" s="260"/>
      <c r="E33" s="260"/>
      <c r="G33" s="260"/>
      <c r="I33" s="260"/>
      <c r="X33" s="260"/>
    </row>
    <row r="34" spans="2:34" ht="13.2" x14ac:dyDescent="0.2">
      <c r="B34" s="260"/>
      <c r="P34" s="260"/>
      <c r="R34" s="260"/>
      <c r="T34" s="260"/>
    </row>
    <row r="35" spans="2:34" ht="13.2" x14ac:dyDescent="0.2">
      <c r="D35" s="260"/>
      <c r="W35" s="260"/>
      <c r="AC35" s="260"/>
      <c r="AD35" s="260"/>
      <c r="AE35" s="260"/>
      <c r="AF35" s="260"/>
      <c r="AG35" s="260"/>
      <c r="AH35" s="260"/>
    </row>
    <row r="36" spans="2:34" ht="13.2" x14ac:dyDescent="0.2">
      <c r="H36" s="260"/>
      <c r="J36" s="260"/>
      <c r="K36" s="260"/>
      <c r="M36" s="260"/>
      <c r="Y36" s="260"/>
      <c r="Z36" s="260"/>
      <c r="AA36" s="260"/>
      <c r="AB36" s="260"/>
      <c r="AC36" s="260"/>
      <c r="AD36" s="260"/>
      <c r="AE36" s="260"/>
      <c r="AF36" s="260"/>
      <c r="AG36" s="260"/>
      <c r="AH36" s="260"/>
    </row>
    <row r="37" spans="2:34" ht="13.2" x14ac:dyDescent="0.2">
      <c r="AH37" s="260"/>
    </row>
    <row r="38" spans="2:34" ht="13.2" x14ac:dyDescent="0.2">
      <c r="AG38" s="260"/>
      <c r="AH38" s="260"/>
    </row>
    <row r="39" spans="2:34" ht="13.2" x14ac:dyDescent="0.2"/>
    <row r="40" spans="2:34" ht="13.2" x14ac:dyDescent="0.2">
      <c r="X40" s="260"/>
    </row>
    <row r="41" spans="2:34" ht="13.2" x14ac:dyDescent="0.2">
      <c r="R41" s="260"/>
    </row>
    <row r="42" spans="2:34" ht="13.2" x14ac:dyDescent="0.2">
      <c r="W42" s="260"/>
    </row>
    <row r="43" spans="2:34" ht="13.2" x14ac:dyDescent="0.2">
      <c r="Y43" s="260"/>
      <c r="Z43" s="260"/>
      <c r="AA43" s="260"/>
      <c r="AB43" s="260"/>
      <c r="AC43" s="260"/>
      <c r="AD43" s="260"/>
      <c r="AE43" s="260"/>
      <c r="AF43" s="260"/>
      <c r="AG43" s="260"/>
      <c r="AH43" s="260"/>
    </row>
    <row r="44" spans="2:34" ht="13.2" x14ac:dyDescent="0.2">
      <c r="AH44" s="260"/>
    </row>
    <row r="45" spans="2:34" ht="13.2" x14ac:dyDescent="0.2">
      <c r="X45" s="260"/>
    </row>
    <row r="46" spans="2:34" ht="13.2" x14ac:dyDescent="0.2"/>
    <row r="47" spans="2:34" ht="13.2" x14ac:dyDescent="0.2"/>
    <row r="48" spans="2:34" ht="13.2" x14ac:dyDescent="0.2">
      <c r="W48" s="260"/>
      <c r="Y48" s="260"/>
      <c r="Z48" s="260"/>
      <c r="AA48" s="260"/>
      <c r="AB48" s="260"/>
      <c r="AC48" s="260"/>
      <c r="AD48" s="260"/>
      <c r="AE48" s="260"/>
      <c r="AF48" s="260"/>
      <c r="AG48" s="260"/>
      <c r="AH48" s="260"/>
    </row>
    <row r="49" spans="28:34" ht="13.2" x14ac:dyDescent="0.2"/>
    <row r="50" spans="28:34" ht="13.2" x14ac:dyDescent="0.2">
      <c r="AE50" s="260"/>
      <c r="AF50" s="260"/>
      <c r="AG50" s="260"/>
      <c r="AH50" s="260"/>
    </row>
    <row r="51" spans="28:34" ht="13.2" x14ac:dyDescent="0.2">
      <c r="AC51" s="260"/>
      <c r="AD51" s="260"/>
      <c r="AE51" s="260"/>
      <c r="AF51" s="260"/>
      <c r="AG51" s="260"/>
      <c r="AH51" s="260"/>
    </row>
    <row r="52" spans="28:34" ht="13.2" x14ac:dyDescent="0.2"/>
    <row r="53" spans="28:34" ht="13.2" x14ac:dyDescent="0.2">
      <c r="AF53" s="260"/>
      <c r="AG53" s="260"/>
      <c r="AH53" s="260"/>
    </row>
    <row r="54" spans="28:34" ht="13.2" x14ac:dyDescent="0.2">
      <c r="AH54" s="260"/>
    </row>
    <row r="55" spans="28:34" ht="13.2" x14ac:dyDescent="0.2"/>
    <row r="56" spans="28:34" ht="13.2" x14ac:dyDescent="0.2">
      <c r="AB56" s="260"/>
      <c r="AC56" s="260"/>
      <c r="AD56" s="260"/>
      <c r="AE56" s="260"/>
      <c r="AF56" s="260"/>
      <c r="AG56" s="260"/>
      <c r="AH56" s="260"/>
    </row>
    <row r="57" spans="28:34" ht="13.2" x14ac:dyDescent="0.2">
      <c r="AH57" s="260"/>
    </row>
    <row r="58" spans="28:34" ht="13.2" x14ac:dyDescent="0.2">
      <c r="AH58" s="260"/>
    </row>
    <row r="59" spans="28:34" ht="13.2" x14ac:dyDescent="0.2">
      <c r="AG59" s="260"/>
      <c r="AH59" s="260"/>
    </row>
    <row r="60" spans="28:34" ht="13.2" x14ac:dyDescent="0.2"/>
    <row r="61" spans="28:34" ht="13.2" x14ac:dyDescent="0.2"/>
    <row r="62" spans="28:34" ht="13.2" x14ac:dyDescent="0.2"/>
    <row r="63" spans="28:34" ht="13.2" x14ac:dyDescent="0.2">
      <c r="AH63" s="260"/>
    </row>
    <row r="64" spans="28:34" ht="13.2" x14ac:dyDescent="0.2">
      <c r="AG64" s="260"/>
      <c r="AH64" s="260"/>
    </row>
    <row r="65" spans="28:34" ht="13.2" x14ac:dyDescent="0.2"/>
    <row r="66" spans="28:34" ht="13.2" x14ac:dyDescent="0.2"/>
    <row r="67" spans="28:34" ht="13.2" x14ac:dyDescent="0.2"/>
    <row r="68" spans="28:34" ht="13.2" x14ac:dyDescent="0.2">
      <c r="AB68" s="260"/>
      <c r="AC68" s="260"/>
      <c r="AD68" s="260"/>
      <c r="AE68" s="260"/>
      <c r="AF68" s="260"/>
      <c r="AG68" s="260"/>
      <c r="AH68" s="260"/>
    </row>
    <row r="69" spans="28:34" ht="13.2" x14ac:dyDescent="0.2">
      <c r="AF69" s="260"/>
      <c r="AG69" s="260"/>
      <c r="AH69" s="260"/>
    </row>
    <row r="70" spans="28:34" ht="13.2" x14ac:dyDescent="0.2"/>
    <row r="71" spans="28:34" ht="13.2" x14ac:dyDescent="0.2"/>
    <row r="72" spans="28:34" ht="13.2" x14ac:dyDescent="0.2"/>
    <row r="73" spans="28:34" ht="13.2" x14ac:dyDescent="0.2"/>
    <row r="74" spans="28:34" ht="13.2" x14ac:dyDescent="0.2"/>
    <row r="75" spans="28:34" ht="13.2" x14ac:dyDescent="0.2">
      <c r="AH75" s="260"/>
    </row>
    <row r="76" spans="28:34" ht="13.2" x14ac:dyDescent="0.2">
      <c r="AF76" s="260"/>
      <c r="AG76" s="260"/>
      <c r="AH76" s="260"/>
    </row>
    <row r="77" spans="28:34" ht="13.2" x14ac:dyDescent="0.2">
      <c r="AG77" s="260"/>
      <c r="AH77" s="260"/>
    </row>
    <row r="78" spans="28:34" ht="13.2" x14ac:dyDescent="0.2"/>
    <row r="79" spans="28:34" ht="13.2" x14ac:dyDescent="0.2"/>
    <row r="80" spans="28:34" ht="13.2" x14ac:dyDescent="0.2"/>
    <row r="81" spans="25:34" ht="13.2" x14ac:dyDescent="0.2"/>
    <row r="82" spans="25:34" ht="13.2" x14ac:dyDescent="0.2">
      <c r="Y82" s="260"/>
    </row>
    <row r="83" spans="25:34" ht="13.2" x14ac:dyDescent="0.2">
      <c r="Y83" s="260"/>
      <c r="Z83" s="260"/>
      <c r="AA83" s="260"/>
      <c r="AB83" s="260"/>
      <c r="AC83" s="260"/>
      <c r="AD83" s="260"/>
      <c r="AE83" s="260"/>
      <c r="AF83" s="260"/>
      <c r="AG83" s="260"/>
      <c r="AH83" s="260"/>
    </row>
    <row r="84" spans="25:34" ht="13.2" x14ac:dyDescent="0.2"/>
    <row r="85" spans="25:34" ht="13.2" x14ac:dyDescent="0.2"/>
    <row r="86" spans="25:34" ht="13.2" x14ac:dyDescent="0.2"/>
    <row r="87" spans="25:34" ht="13.2" x14ac:dyDescent="0.2"/>
    <row r="88" spans="25:34" ht="13.2" x14ac:dyDescent="0.2">
      <c r="AH88" s="26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row r="125" spans="34:122" ht="13.5" customHeight="1" x14ac:dyDescent="0.2">
      <c r="DR125" s="260" t="s">
        <v>512</v>
      </c>
    </row>
  </sheetData>
  <sheetProtection algorithmName="SHA-512" hashValue="fHg91iBqKigo9u7LhIGCtuLgiY8WwMgJptMDLXuifiyOTtFsRzVHqlOEkD5a0+QzpFQo5Eb8hHf/yllNxrdOoQ==" saltValue="slmZoZmRRruOUXbYBwLod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0" customHeight="1" zeroHeight="1" x14ac:dyDescent="0.2"/>
  <cols>
    <col min="1" max="1" width="6.33203125" style="1241" customWidth="1"/>
    <col min="2" max="107" width="2.44140625" style="1241" customWidth="1"/>
    <col min="108" max="108" width="6.109375" style="1243" customWidth="1"/>
    <col min="109" max="109" width="5.88671875" style="1242" customWidth="1"/>
    <col min="110" max="16384" width="8.6640625" style="1241" hidden="1"/>
  </cols>
  <sheetData>
    <row r="1" spans="1:109" ht="42.75" customHeight="1" x14ac:dyDescent="0.2">
      <c r="A1" s="1298"/>
      <c r="B1" s="1297"/>
      <c r="DD1" s="1241"/>
      <c r="DE1" s="1241"/>
    </row>
    <row r="2" spans="1:109" ht="25.5" customHeight="1" x14ac:dyDescent="0.2">
      <c r="A2" s="1296"/>
      <c r="C2" s="1296"/>
      <c r="O2" s="1296"/>
      <c r="P2" s="1296"/>
      <c r="Q2" s="1296"/>
      <c r="R2" s="1296"/>
      <c r="S2" s="1296"/>
      <c r="T2" s="1296"/>
      <c r="U2" s="1296"/>
      <c r="V2" s="1296"/>
      <c r="W2" s="1296"/>
      <c r="X2" s="1296"/>
      <c r="Y2" s="1296"/>
      <c r="Z2" s="1296"/>
      <c r="AA2" s="1296"/>
      <c r="AB2" s="1296"/>
      <c r="AC2" s="1296"/>
      <c r="AD2" s="1296"/>
      <c r="AE2" s="1296"/>
      <c r="AF2" s="1296"/>
      <c r="AG2" s="1296"/>
      <c r="AH2" s="1296"/>
      <c r="AI2" s="1296"/>
      <c r="AU2" s="1296"/>
      <c r="BG2" s="1296"/>
      <c r="BS2" s="1296"/>
      <c r="CE2" s="1296"/>
      <c r="CQ2" s="1296"/>
      <c r="DD2" s="1241"/>
      <c r="DE2" s="1241"/>
    </row>
    <row r="3" spans="1:109" ht="25.5" customHeight="1" x14ac:dyDescent="0.2">
      <c r="A3" s="1296"/>
      <c r="C3" s="1296"/>
      <c r="O3" s="1296"/>
      <c r="P3" s="1296"/>
      <c r="Q3" s="1296"/>
      <c r="R3" s="1296"/>
      <c r="S3" s="1296"/>
      <c r="T3" s="1296"/>
      <c r="U3" s="1296"/>
      <c r="V3" s="1296"/>
      <c r="W3" s="1296"/>
      <c r="X3" s="1296"/>
      <c r="Y3" s="1296"/>
      <c r="Z3" s="1296"/>
      <c r="AA3" s="1296"/>
      <c r="AB3" s="1296"/>
      <c r="AC3" s="1296"/>
      <c r="AD3" s="1296"/>
      <c r="AE3" s="1296"/>
      <c r="AF3" s="1296"/>
      <c r="AG3" s="1296"/>
      <c r="AH3" s="1296"/>
      <c r="AI3" s="1296"/>
      <c r="AU3" s="1296"/>
      <c r="BG3" s="1296"/>
      <c r="BS3" s="1296"/>
      <c r="CE3" s="1296"/>
      <c r="CQ3" s="1296"/>
      <c r="DD3" s="1241"/>
      <c r="DE3" s="1241"/>
    </row>
    <row r="4" spans="1:109" s="260" customFormat="1" ht="13.2" x14ac:dyDescent="0.2">
      <c r="A4" s="1296"/>
      <c r="B4" s="1296"/>
      <c r="C4" s="1296"/>
      <c r="D4" s="1296"/>
      <c r="E4" s="1296"/>
      <c r="F4" s="1296"/>
      <c r="G4" s="1296"/>
      <c r="H4" s="1296"/>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296"/>
      <c r="AI4" s="1296"/>
      <c r="AJ4" s="1296"/>
      <c r="AK4" s="1296"/>
      <c r="AL4" s="1296"/>
      <c r="AM4" s="1296"/>
      <c r="AN4" s="1296"/>
      <c r="AO4" s="1296"/>
      <c r="AP4" s="1296"/>
      <c r="AQ4" s="1296"/>
      <c r="AR4" s="1296"/>
      <c r="AS4" s="1296"/>
      <c r="AT4" s="1296"/>
      <c r="AU4" s="1296"/>
      <c r="AV4" s="1296"/>
      <c r="AW4" s="1296"/>
      <c r="AX4" s="1296"/>
      <c r="AY4" s="1296"/>
      <c r="AZ4" s="1296"/>
      <c r="BA4" s="1296"/>
      <c r="BB4" s="1296"/>
      <c r="BC4" s="1296"/>
      <c r="BD4" s="1296"/>
      <c r="BE4" s="1296"/>
      <c r="BF4" s="1296"/>
      <c r="BG4" s="1296"/>
      <c r="BH4" s="1296"/>
      <c r="BI4" s="1296"/>
      <c r="BJ4" s="1296"/>
      <c r="BK4" s="1296"/>
      <c r="BL4" s="1296"/>
      <c r="BM4" s="1296"/>
      <c r="BN4" s="1296"/>
      <c r="BO4" s="1296"/>
      <c r="BP4" s="1296"/>
      <c r="BQ4" s="1296"/>
      <c r="BR4" s="1296"/>
      <c r="BS4" s="1296"/>
      <c r="BT4" s="1296"/>
      <c r="BU4" s="1296"/>
      <c r="BV4" s="1296"/>
      <c r="BW4" s="1296"/>
      <c r="BX4" s="1296"/>
      <c r="BY4" s="1296"/>
      <c r="BZ4" s="1296"/>
      <c r="CA4" s="1296"/>
      <c r="CB4" s="1296"/>
      <c r="CC4" s="1296"/>
      <c r="CD4" s="1296"/>
      <c r="CE4" s="1296"/>
      <c r="CF4" s="1296"/>
      <c r="CG4" s="1296"/>
      <c r="CH4" s="1296"/>
      <c r="CI4" s="1296"/>
      <c r="CJ4" s="1296"/>
      <c r="CK4" s="1296"/>
      <c r="CL4" s="1296"/>
      <c r="CM4" s="1296"/>
      <c r="CN4" s="1296"/>
      <c r="CO4" s="1296"/>
      <c r="CP4" s="1296"/>
      <c r="CQ4" s="1296"/>
      <c r="CR4" s="1296"/>
      <c r="CS4" s="1296"/>
      <c r="CT4" s="1296"/>
      <c r="CU4" s="1296"/>
      <c r="CV4" s="1296"/>
      <c r="CW4" s="1296"/>
      <c r="CX4" s="1296"/>
      <c r="CY4" s="1296"/>
      <c r="CZ4" s="1296"/>
      <c r="DA4" s="1296"/>
      <c r="DB4" s="1296"/>
      <c r="DC4" s="1296"/>
      <c r="DD4" s="1296"/>
      <c r="DE4" s="1296"/>
    </row>
    <row r="5" spans="1:109" s="260" customFormat="1" ht="13.2" x14ac:dyDescent="0.2">
      <c r="A5" s="1296"/>
      <c r="B5" s="1296"/>
      <c r="C5" s="1296"/>
      <c r="D5" s="1296"/>
      <c r="E5" s="1296"/>
      <c r="F5" s="1296"/>
      <c r="G5" s="1296"/>
      <c r="H5" s="1296"/>
      <c r="I5" s="1296"/>
      <c r="J5" s="1296"/>
      <c r="K5" s="1296"/>
      <c r="L5" s="1296"/>
      <c r="M5" s="1296"/>
      <c r="N5" s="1296"/>
      <c r="O5" s="1296"/>
      <c r="P5" s="1296"/>
      <c r="Q5" s="1296"/>
      <c r="R5" s="1296"/>
      <c r="S5" s="1296"/>
      <c r="T5" s="1296"/>
      <c r="U5" s="1296"/>
      <c r="V5" s="1296"/>
      <c r="W5" s="1296"/>
      <c r="X5" s="1296"/>
      <c r="Y5" s="1296"/>
      <c r="Z5" s="1296"/>
      <c r="AA5" s="1296"/>
      <c r="AB5" s="1296"/>
      <c r="AC5" s="1296"/>
      <c r="AD5" s="1296"/>
      <c r="AE5" s="1296"/>
      <c r="AF5" s="1296"/>
      <c r="AG5" s="1296"/>
      <c r="AH5" s="1296"/>
      <c r="AI5" s="1296"/>
      <c r="AJ5" s="1296"/>
      <c r="AK5" s="1296"/>
      <c r="AL5" s="1296"/>
      <c r="AM5" s="1296"/>
      <c r="AN5" s="1296"/>
      <c r="AO5" s="1296"/>
      <c r="AP5" s="1296"/>
      <c r="AQ5" s="1296"/>
      <c r="AR5" s="1296"/>
      <c r="AS5" s="1296"/>
      <c r="AT5" s="1296"/>
      <c r="AU5" s="1296"/>
      <c r="AV5" s="1296"/>
      <c r="AW5" s="1296"/>
      <c r="AX5" s="1296"/>
      <c r="AY5" s="1296"/>
      <c r="AZ5" s="1296"/>
      <c r="BA5" s="1296"/>
      <c r="BB5" s="1296"/>
      <c r="BC5" s="1296"/>
      <c r="BD5" s="1296"/>
      <c r="BE5" s="1296"/>
      <c r="BF5" s="1296"/>
      <c r="BG5" s="1296"/>
      <c r="BH5" s="1296"/>
      <c r="BI5" s="1296"/>
      <c r="BJ5" s="1296"/>
      <c r="BK5" s="1296"/>
      <c r="BL5" s="1296"/>
      <c r="BM5" s="1296"/>
      <c r="BN5" s="1296"/>
      <c r="BO5" s="1296"/>
      <c r="BP5" s="1296"/>
      <c r="BQ5" s="1296"/>
      <c r="BR5" s="1296"/>
      <c r="BS5" s="1296"/>
      <c r="BT5" s="1296"/>
      <c r="BU5" s="1296"/>
      <c r="BV5" s="1296"/>
      <c r="BW5" s="1296"/>
      <c r="BX5" s="1296"/>
      <c r="BY5" s="1296"/>
      <c r="BZ5" s="1296"/>
      <c r="CA5" s="1296"/>
      <c r="CB5" s="1296"/>
      <c r="CC5" s="1296"/>
      <c r="CD5" s="1296"/>
      <c r="CE5" s="1296"/>
      <c r="CF5" s="1296"/>
      <c r="CG5" s="1296"/>
      <c r="CH5" s="1296"/>
      <c r="CI5" s="1296"/>
      <c r="CJ5" s="1296"/>
      <c r="CK5" s="1296"/>
      <c r="CL5" s="1296"/>
      <c r="CM5" s="1296"/>
      <c r="CN5" s="1296"/>
      <c r="CO5" s="1296"/>
      <c r="CP5" s="1296"/>
      <c r="CQ5" s="1296"/>
      <c r="CR5" s="1296"/>
      <c r="CS5" s="1296"/>
      <c r="CT5" s="1296"/>
      <c r="CU5" s="1296"/>
      <c r="CV5" s="1296"/>
      <c r="CW5" s="1296"/>
      <c r="CX5" s="1296"/>
      <c r="CY5" s="1296"/>
      <c r="CZ5" s="1296"/>
      <c r="DA5" s="1296"/>
      <c r="DB5" s="1296"/>
      <c r="DC5" s="1296"/>
      <c r="DD5" s="1296"/>
      <c r="DE5" s="1296"/>
    </row>
    <row r="6" spans="1:109" s="260" customFormat="1" ht="13.2" x14ac:dyDescent="0.2">
      <c r="A6" s="1296"/>
      <c r="B6" s="1296"/>
      <c r="C6" s="1296"/>
      <c r="D6" s="1296"/>
      <c r="E6" s="1296"/>
      <c r="F6" s="1296"/>
      <c r="G6" s="1296"/>
      <c r="H6" s="1296"/>
      <c r="I6" s="1296"/>
      <c r="J6" s="1296"/>
      <c r="K6" s="1296"/>
      <c r="L6" s="1296"/>
      <c r="M6" s="1296"/>
      <c r="N6" s="1296"/>
      <c r="O6" s="1296"/>
      <c r="P6" s="1296"/>
      <c r="Q6" s="1296"/>
      <c r="R6" s="1296"/>
      <c r="S6" s="1296"/>
      <c r="T6" s="1296"/>
      <c r="U6" s="1296"/>
      <c r="V6" s="1296"/>
      <c r="W6" s="1296"/>
      <c r="X6" s="1296"/>
      <c r="Y6" s="1296"/>
      <c r="Z6" s="1296"/>
      <c r="AA6" s="1296"/>
      <c r="AB6" s="1296"/>
      <c r="AC6" s="1296"/>
      <c r="AD6" s="1296"/>
      <c r="AE6" s="1296"/>
      <c r="AF6" s="1296"/>
      <c r="AG6" s="1296"/>
      <c r="AH6" s="1296"/>
      <c r="AI6" s="1296"/>
      <c r="AJ6" s="1296"/>
      <c r="AK6" s="1296"/>
      <c r="AL6" s="1296"/>
      <c r="AM6" s="1296"/>
      <c r="AN6" s="1296"/>
      <c r="AO6" s="1296"/>
      <c r="AP6" s="1296"/>
      <c r="AQ6" s="1296"/>
      <c r="AR6" s="1296"/>
      <c r="AS6" s="1296"/>
      <c r="AT6" s="1296"/>
      <c r="AU6" s="1296"/>
      <c r="AV6" s="1296"/>
      <c r="AW6" s="1296"/>
      <c r="AX6" s="1296"/>
      <c r="AY6" s="1296"/>
      <c r="AZ6" s="1296"/>
      <c r="BA6" s="1296"/>
      <c r="BB6" s="1296"/>
      <c r="BC6" s="1296"/>
      <c r="BD6" s="1296"/>
      <c r="BE6" s="1296"/>
      <c r="BF6" s="1296"/>
      <c r="BG6" s="1296"/>
      <c r="BH6" s="1296"/>
      <c r="BI6" s="1296"/>
      <c r="BJ6" s="1296"/>
      <c r="BK6" s="1296"/>
      <c r="BL6" s="1296"/>
      <c r="BM6" s="1296"/>
      <c r="BN6" s="1296"/>
      <c r="BO6" s="1296"/>
      <c r="BP6" s="1296"/>
      <c r="BQ6" s="1296"/>
      <c r="BR6" s="1296"/>
      <c r="BS6" s="1296"/>
      <c r="BT6" s="1296"/>
      <c r="BU6" s="1296"/>
      <c r="BV6" s="1296"/>
      <c r="BW6" s="1296"/>
      <c r="BX6" s="1296"/>
      <c r="BY6" s="1296"/>
      <c r="BZ6" s="1296"/>
      <c r="CA6" s="1296"/>
      <c r="CB6" s="1296"/>
      <c r="CC6" s="1296"/>
      <c r="CD6" s="1296"/>
      <c r="CE6" s="1296"/>
      <c r="CF6" s="1296"/>
      <c r="CG6" s="1296"/>
      <c r="CH6" s="1296"/>
      <c r="CI6" s="1296"/>
      <c r="CJ6" s="1296"/>
      <c r="CK6" s="1296"/>
      <c r="CL6" s="1296"/>
      <c r="CM6" s="1296"/>
      <c r="CN6" s="1296"/>
      <c r="CO6" s="1296"/>
      <c r="CP6" s="1296"/>
      <c r="CQ6" s="1296"/>
      <c r="CR6" s="1296"/>
      <c r="CS6" s="1296"/>
      <c r="CT6" s="1296"/>
      <c r="CU6" s="1296"/>
      <c r="CV6" s="1296"/>
      <c r="CW6" s="1296"/>
      <c r="CX6" s="1296"/>
      <c r="CY6" s="1296"/>
      <c r="CZ6" s="1296"/>
      <c r="DA6" s="1296"/>
      <c r="DB6" s="1296"/>
      <c r="DC6" s="1296"/>
      <c r="DD6" s="1296"/>
      <c r="DE6" s="1296"/>
    </row>
    <row r="7" spans="1:109" s="260" customFormat="1" ht="13.2" x14ac:dyDescent="0.2">
      <c r="A7" s="1296"/>
      <c r="B7" s="1296"/>
      <c r="C7" s="1296"/>
      <c r="D7" s="1296"/>
      <c r="E7" s="1296"/>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1296"/>
      <c r="AK7" s="1296"/>
      <c r="AL7" s="1296"/>
      <c r="AM7" s="1296"/>
      <c r="AN7" s="1296"/>
      <c r="AO7" s="1296"/>
      <c r="AP7" s="1296"/>
      <c r="AQ7" s="1296"/>
      <c r="AR7" s="1296"/>
      <c r="AS7" s="1296"/>
      <c r="AT7" s="1296"/>
      <c r="AU7" s="1296"/>
      <c r="AV7" s="1296"/>
      <c r="AW7" s="1296"/>
      <c r="AX7" s="1296"/>
      <c r="AY7" s="1296"/>
      <c r="AZ7" s="1296"/>
      <c r="BA7" s="1296"/>
      <c r="BB7" s="1296"/>
      <c r="BC7" s="1296"/>
      <c r="BD7" s="1296"/>
      <c r="BE7" s="1296"/>
      <c r="BF7" s="1296"/>
      <c r="BG7" s="1296"/>
      <c r="BH7" s="1296"/>
      <c r="BI7" s="1296"/>
      <c r="BJ7" s="1296"/>
      <c r="BK7" s="1296"/>
      <c r="BL7" s="1296"/>
      <c r="BM7" s="1296"/>
      <c r="BN7" s="1296"/>
      <c r="BO7" s="1296"/>
      <c r="BP7" s="1296"/>
      <c r="BQ7" s="1296"/>
      <c r="BR7" s="1296"/>
      <c r="BS7" s="1296"/>
      <c r="BT7" s="1296"/>
      <c r="BU7" s="1296"/>
      <c r="BV7" s="1296"/>
      <c r="BW7" s="1296"/>
      <c r="BX7" s="1296"/>
      <c r="BY7" s="1296"/>
      <c r="BZ7" s="1296"/>
      <c r="CA7" s="1296"/>
      <c r="CB7" s="1296"/>
      <c r="CC7" s="1296"/>
      <c r="CD7" s="1296"/>
      <c r="CE7" s="1296"/>
      <c r="CF7" s="1296"/>
      <c r="CG7" s="1296"/>
      <c r="CH7" s="1296"/>
      <c r="CI7" s="1296"/>
      <c r="CJ7" s="1296"/>
      <c r="CK7" s="1296"/>
      <c r="CL7" s="1296"/>
      <c r="CM7" s="1296"/>
      <c r="CN7" s="1296"/>
      <c r="CO7" s="1296"/>
      <c r="CP7" s="1296"/>
      <c r="CQ7" s="1296"/>
      <c r="CR7" s="1296"/>
      <c r="CS7" s="1296"/>
      <c r="CT7" s="1296"/>
      <c r="CU7" s="1296"/>
      <c r="CV7" s="1296"/>
      <c r="CW7" s="1296"/>
      <c r="CX7" s="1296"/>
      <c r="CY7" s="1296"/>
      <c r="CZ7" s="1296"/>
      <c r="DA7" s="1296"/>
      <c r="DB7" s="1296"/>
      <c r="DC7" s="1296"/>
      <c r="DD7" s="1296"/>
      <c r="DE7" s="1296"/>
    </row>
    <row r="8" spans="1:109" s="260" customFormat="1" ht="13.2" x14ac:dyDescent="0.2">
      <c r="A8" s="1296"/>
      <c r="B8" s="1296"/>
      <c r="C8" s="1296"/>
      <c r="D8" s="1296"/>
      <c r="E8" s="1296"/>
      <c r="F8" s="1296"/>
      <c r="G8" s="1296"/>
      <c r="H8" s="1296"/>
      <c r="I8" s="1296"/>
      <c r="J8" s="1296"/>
      <c r="K8" s="1296"/>
      <c r="L8" s="1296"/>
      <c r="M8" s="1296"/>
      <c r="N8" s="1296"/>
      <c r="O8" s="1296"/>
      <c r="P8" s="1296"/>
      <c r="Q8" s="1296"/>
      <c r="R8" s="1296"/>
      <c r="S8" s="1296"/>
      <c r="T8" s="1296"/>
      <c r="U8" s="1296"/>
      <c r="V8" s="1296"/>
      <c r="W8" s="1296"/>
      <c r="X8" s="1296"/>
      <c r="Y8" s="1296"/>
      <c r="Z8" s="1296"/>
      <c r="AA8" s="1296"/>
      <c r="AB8" s="1296"/>
      <c r="AC8" s="1296"/>
      <c r="AD8" s="1296"/>
      <c r="AE8" s="1296"/>
      <c r="AF8" s="1296"/>
      <c r="AG8" s="1296"/>
      <c r="AH8" s="1296"/>
      <c r="AI8" s="1296"/>
      <c r="AJ8" s="1296"/>
      <c r="AK8" s="1296"/>
      <c r="AL8" s="1296"/>
      <c r="AM8" s="1296"/>
      <c r="AN8" s="1296"/>
      <c r="AO8" s="1296"/>
      <c r="AP8" s="1296"/>
      <c r="AQ8" s="1296"/>
      <c r="AR8" s="1296"/>
      <c r="AS8" s="1296"/>
      <c r="AT8" s="1296"/>
      <c r="AU8" s="1296"/>
      <c r="AV8" s="1296"/>
      <c r="AW8" s="1296"/>
      <c r="AX8" s="1296"/>
      <c r="AY8" s="1296"/>
      <c r="AZ8" s="1296"/>
      <c r="BA8" s="1296"/>
      <c r="BB8" s="1296"/>
      <c r="BC8" s="1296"/>
      <c r="BD8" s="1296"/>
      <c r="BE8" s="1296"/>
      <c r="BF8" s="1296"/>
      <c r="BG8" s="1296"/>
      <c r="BH8" s="1296"/>
      <c r="BI8" s="1296"/>
      <c r="BJ8" s="1296"/>
      <c r="BK8" s="1296"/>
      <c r="BL8" s="1296"/>
      <c r="BM8" s="1296"/>
      <c r="BN8" s="1296"/>
      <c r="BO8" s="1296"/>
      <c r="BP8" s="1296"/>
      <c r="BQ8" s="1296"/>
      <c r="BR8" s="1296"/>
      <c r="BS8" s="1296"/>
      <c r="BT8" s="1296"/>
      <c r="BU8" s="1296"/>
      <c r="BV8" s="1296"/>
      <c r="BW8" s="1296"/>
      <c r="BX8" s="1296"/>
      <c r="BY8" s="1296"/>
      <c r="BZ8" s="1296"/>
      <c r="CA8" s="1296"/>
      <c r="CB8" s="1296"/>
      <c r="CC8" s="1296"/>
      <c r="CD8" s="1296"/>
      <c r="CE8" s="1296"/>
      <c r="CF8" s="1296"/>
      <c r="CG8" s="1296"/>
      <c r="CH8" s="1296"/>
      <c r="CI8" s="1296"/>
      <c r="CJ8" s="1296"/>
      <c r="CK8" s="1296"/>
      <c r="CL8" s="1296"/>
      <c r="CM8" s="1296"/>
      <c r="CN8" s="1296"/>
      <c r="CO8" s="1296"/>
      <c r="CP8" s="1296"/>
      <c r="CQ8" s="1296"/>
      <c r="CR8" s="1296"/>
      <c r="CS8" s="1296"/>
      <c r="CT8" s="1296"/>
      <c r="CU8" s="1296"/>
      <c r="CV8" s="1296"/>
      <c r="CW8" s="1296"/>
      <c r="CX8" s="1296"/>
      <c r="CY8" s="1296"/>
      <c r="CZ8" s="1296"/>
      <c r="DA8" s="1296"/>
      <c r="DB8" s="1296"/>
      <c r="DC8" s="1296"/>
      <c r="DD8" s="1296"/>
      <c r="DE8" s="1296"/>
    </row>
    <row r="9" spans="1:109" s="260" customFormat="1" ht="13.2" x14ac:dyDescent="0.2">
      <c r="A9" s="1296"/>
      <c r="B9" s="1296"/>
      <c r="C9" s="1296"/>
      <c r="D9" s="1296"/>
      <c r="E9" s="1296"/>
      <c r="F9" s="1296"/>
      <c r="G9" s="1296"/>
      <c r="H9" s="1296"/>
      <c r="I9" s="1296"/>
      <c r="J9" s="1296"/>
      <c r="K9" s="1296"/>
      <c r="L9" s="1296"/>
      <c r="M9" s="1296"/>
      <c r="N9" s="1296"/>
      <c r="O9" s="1296"/>
      <c r="P9" s="1296"/>
      <c r="Q9" s="1296"/>
      <c r="R9" s="1296"/>
      <c r="S9" s="1296"/>
      <c r="T9" s="1296"/>
      <c r="U9" s="1296"/>
      <c r="V9" s="1296"/>
      <c r="W9" s="1296"/>
      <c r="X9" s="1296"/>
      <c r="Y9" s="1296"/>
      <c r="Z9" s="1296"/>
      <c r="AA9" s="1296"/>
      <c r="AB9" s="1296"/>
      <c r="AC9" s="1296"/>
      <c r="AD9" s="1296"/>
      <c r="AE9" s="1296"/>
      <c r="AF9" s="1296"/>
      <c r="AG9" s="1296"/>
      <c r="AH9" s="1296"/>
      <c r="AI9" s="1296"/>
      <c r="AJ9" s="1296"/>
      <c r="AK9" s="1296"/>
      <c r="AL9" s="1296"/>
      <c r="AM9" s="1296"/>
      <c r="AN9" s="1296"/>
      <c r="AO9" s="1296"/>
      <c r="AP9" s="1296"/>
      <c r="AQ9" s="1296"/>
      <c r="AR9" s="1296"/>
      <c r="AS9" s="1296"/>
      <c r="AT9" s="1296"/>
      <c r="AU9" s="1296"/>
      <c r="AV9" s="1296"/>
      <c r="AW9" s="1296"/>
      <c r="AX9" s="1296"/>
      <c r="AY9" s="1296"/>
      <c r="AZ9" s="1296"/>
      <c r="BA9" s="1296"/>
      <c r="BB9" s="1296"/>
      <c r="BC9" s="1296"/>
      <c r="BD9" s="1296"/>
      <c r="BE9" s="1296"/>
      <c r="BF9" s="1296"/>
      <c r="BG9" s="1296"/>
      <c r="BH9" s="1296"/>
      <c r="BI9" s="1296"/>
      <c r="BJ9" s="1296"/>
      <c r="BK9" s="1296"/>
      <c r="BL9" s="1296"/>
      <c r="BM9" s="1296"/>
      <c r="BN9" s="1296"/>
      <c r="BO9" s="1296"/>
      <c r="BP9" s="1296"/>
      <c r="BQ9" s="1296"/>
      <c r="BR9" s="1296"/>
      <c r="BS9" s="1296"/>
      <c r="BT9" s="1296"/>
      <c r="BU9" s="1296"/>
      <c r="BV9" s="1296"/>
      <c r="BW9" s="1296"/>
      <c r="BX9" s="1296"/>
      <c r="BY9" s="1296"/>
      <c r="BZ9" s="1296"/>
      <c r="CA9" s="1296"/>
      <c r="CB9" s="1296"/>
      <c r="CC9" s="1296"/>
      <c r="CD9" s="1296"/>
      <c r="CE9" s="1296"/>
      <c r="CF9" s="1296"/>
      <c r="CG9" s="1296"/>
      <c r="CH9" s="1296"/>
      <c r="CI9" s="1296"/>
      <c r="CJ9" s="1296"/>
      <c r="CK9" s="1296"/>
      <c r="CL9" s="1296"/>
      <c r="CM9" s="1296"/>
      <c r="CN9" s="1296"/>
      <c r="CO9" s="1296"/>
      <c r="CP9" s="1296"/>
      <c r="CQ9" s="1296"/>
      <c r="CR9" s="1296"/>
      <c r="CS9" s="1296"/>
      <c r="CT9" s="1296"/>
      <c r="CU9" s="1296"/>
      <c r="CV9" s="1296"/>
      <c r="CW9" s="1296"/>
      <c r="CX9" s="1296"/>
      <c r="CY9" s="1296"/>
      <c r="CZ9" s="1296"/>
      <c r="DA9" s="1296"/>
      <c r="DB9" s="1296"/>
      <c r="DC9" s="1296"/>
      <c r="DD9" s="1296"/>
      <c r="DE9" s="1296"/>
    </row>
    <row r="10" spans="1:109" s="260" customFormat="1" ht="13.2" x14ac:dyDescent="0.2">
      <c r="A10" s="1296"/>
      <c r="B10" s="1296"/>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1296"/>
      <c r="AA10" s="1296"/>
      <c r="AB10" s="1296"/>
      <c r="AC10" s="1296"/>
      <c r="AD10" s="1296"/>
      <c r="AE10" s="1296"/>
      <c r="AF10" s="1296"/>
      <c r="AG10" s="1296"/>
      <c r="AH10" s="1296"/>
      <c r="AI10" s="1296"/>
      <c r="AJ10" s="1296"/>
      <c r="AK10" s="1296"/>
      <c r="AL10" s="1296"/>
      <c r="AM10" s="1296"/>
      <c r="AN10" s="1296"/>
      <c r="AO10" s="1296"/>
      <c r="AP10" s="1296"/>
      <c r="AQ10" s="1296"/>
      <c r="AR10" s="1296"/>
      <c r="AS10" s="1296"/>
      <c r="AT10" s="1296"/>
      <c r="AU10" s="1296"/>
      <c r="AV10" s="1296"/>
      <c r="AW10" s="1296"/>
      <c r="AX10" s="1296"/>
      <c r="AY10" s="1296"/>
      <c r="AZ10" s="1296"/>
      <c r="BA10" s="1296"/>
      <c r="BB10" s="1296"/>
      <c r="BC10" s="1296"/>
      <c r="BD10" s="1296"/>
      <c r="BE10" s="1296"/>
      <c r="BF10" s="1296"/>
      <c r="BG10" s="1296"/>
      <c r="BH10" s="1296"/>
      <c r="BI10" s="1296"/>
      <c r="BJ10" s="1296"/>
      <c r="BK10" s="1296"/>
      <c r="BL10" s="1296"/>
      <c r="BM10" s="1296"/>
      <c r="BN10" s="1296"/>
      <c r="BO10" s="1296"/>
      <c r="BP10" s="1296"/>
      <c r="BQ10" s="1296"/>
      <c r="BR10" s="1296"/>
      <c r="BS10" s="1296"/>
      <c r="BT10" s="1296"/>
      <c r="BU10" s="1296"/>
      <c r="BV10" s="1296"/>
      <c r="BW10" s="1296"/>
      <c r="BX10" s="1296"/>
      <c r="BY10" s="1296"/>
      <c r="BZ10" s="1296"/>
      <c r="CA10" s="1296"/>
      <c r="CB10" s="1296"/>
      <c r="CC10" s="1296"/>
      <c r="CD10" s="1296"/>
      <c r="CE10" s="1296"/>
      <c r="CF10" s="1296"/>
      <c r="CG10" s="1296"/>
      <c r="CH10" s="1296"/>
      <c r="CI10" s="1296"/>
      <c r="CJ10" s="1296"/>
      <c r="CK10" s="1296"/>
      <c r="CL10" s="1296"/>
      <c r="CM10" s="1296"/>
      <c r="CN10" s="1296"/>
      <c r="CO10" s="1296"/>
      <c r="CP10" s="1296"/>
      <c r="CQ10" s="1296"/>
      <c r="CR10" s="1296"/>
      <c r="CS10" s="1296"/>
      <c r="CT10" s="1296"/>
      <c r="CU10" s="1296"/>
      <c r="CV10" s="1296"/>
      <c r="CW10" s="1296"/>
      <c r="CX10" s="1296"/>
      <c r="CY10" s="1296"/>
      <c r="CZ10" s="1296"/>
      <c r="DA10" s="1296"/>
      <c r="DB10" s="1296"/>
      <c r="DC10" s="1296"/>
      <c r="DD10" s="1296"/>
      <c r="DE10" s="1296"/>
    </row>
    <row r="11" spans="1:109" s="260" customFormat="1" ht="13.2" x14ac:dyDescent="0.2">
      <c r="A11" s="1296"/>
      <c r="B11" s="1296"/>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1296"/>
      <c r="AA11" s="1296"/>
      <c r="AB11" s="1296"/>
      <c r="AC11" s="1296"/>
      <c r="AD11" s="1296"/>
      <c r="AE11" s="1296"/>
      <c r="AF11" s="1296"/>
      <c r="AG11" s="1296"/>
      <c r="AH11" s="1296"/>
      <c r="AI11" s="1296"/>
      <c r="AJ11" s="1296"/>
      <c r="AK11" s="1296"/>
      <c r="AL11" s="1296"/>
      <c r="AM11" s="1296"/>
      <c r="AN11" s="1296"/>
      <c r="AO11" s="1296"/>
      <c r="AP11" s="1296"/>
      <c r="AQ11" s="1296"/>
      <c r="AR11" s="1296"/>
      <c r="AS11" s="1296"/>
      <c r="AT11" s="1296"/>
      <c r="AU11" s="1296"/>
      <c r="AV11" s="1296"/>
      <c r="AW11" s="1296"/>
      <c r="AX11" s="1296"/>
      <c r="AY11" s="1296"/>
      <c r="AZ11" s="1296"/>
      <c r="BA11" s="1296"/>
      <c r="BB11" s="1296"/>
      <c r="BC11" s="1296"/>
      <c r="BD11" s="1296"/>
      <c r="BE11" s="1296"/>
      <c r="BF11" s="1296"/>
      <c r="BG11" s="1296"/>
      <c r="BH11" s="1296"/>
      <c r="BI11" s="1296"/>
      <c r="BJ11" s="1296"/>
      <c r="BK11" s="1296"/>
      <c r="BL11" s="1296"/>
      <c r="BM11" s="1296"/>
      <c r="BN11" s="1296"/>
      <c r="BO11" s="1296"/>
      <c r="BP11" s="1296"/>
      <c r="BQ11" s="1296"/>
      <c r="BR11" s="1296"/>
      <c r="BS11" s="1296"/>
      <c r="BT11" s="1296"/>
      <c r="BU11" s="1296"/>
      <c r="BV11" s="1296"/>
      <c r="BW11" s="1296"/>
      <c r="BX11" s="1296"/>
      <c r="BY11" s="1296"/>
      <c r="BZ11" s="1296"/>
      <c r="CA11" s="1296"/>
      <c r="CB11" s="1296"/>
      <c r="CC11" s="1296"/>
      <c r="CD11" s="1296"/>
      <c r="CE11" s="1296"/>
      <c r="CF11" s="1296"/>
      <c r="CG11" s="1296"/>
      <c r="CH11" s="1296"/>
      <c r="CI11" s="1296"/>
      <c r="CJ11" s="1296"/>
      <c r="CK11" s="1296"/>
      <c r="CL11" s="1296"/>
      <c r="CM11" s="1296"/>
      <c r="CN11" s="1296"/>
      <c r="CO11" s="1296"/>
      <c r="CP11" s="1296"/>
      <c r="CQ11" s="1296"/>
      <c r="CR11" s="1296"/>
      <c r="CS11" s="1296"/>
      <c r="CT11" s="1296"/>
      <c r="CU11" s="1296"/>
      <c r="CV11" s="1296"/>
      <c r="CW11" s="1296"/>
      <c r="CX11" s="1296"/>
      <c r="CY11" s="1296"/>
      <c r="CZ11" s="1296"/>
      <c r="DA11" s="1296"/>
      <c r="DB11" s="1296"/>
      <c r="DC11" s="1296"/>
      <c r="DD11" s="1296"/>
      <c r="DE11" s="1296"/>
    </row>
    <row r="12" spans="1:109" s="260" customFormat="1" ht="13.2" x14ac:dyDescent="0.2">
      <c r="A12" s="1296"/>
      <c r="B12" s="1296"/>
      <c r="C12" s="1296"/>
      <c r="D12" s="1296"/>
      <c r="E12" s="1296"/>
      <c r="F12" s="1296"/>
      <c r="G12" s="1296"/>
      <c r="H12" s="1296"/>
      <c r="I12" s="1296"/>
      <c r="J12" s="1296"/>
      <c r="K12" s="1296"/>
      <c r="L12" s="1296"/>
      <c r="M12" s="1296"/>
      <c r="N12" s="1296"/>
      <c r="O12" s="1296"/>
      <c r="P12" s="1296"/>
      <c r="Q12" s="1296"/>
      <c r="R12" s="1296"/>
      <c r="S12" s="1296"/>
      <c r="T12" s="1296"/>
      <c r="U12" s="1296"/>
      <c r="V12" s="1296"/>
      <c r="W12" s="1296"/>
      <c r="X12" s="1296"/>
      <c r="Y12" s="1296"/>
      <c r="Z12" s="1296"/>
      <c r="AA12" s="1296"/>
      <c r="AB12" s="1296"/>
      <c r="AC12" s="1296"/>
      <c r="AD12" s="1296"/>
      <c r="AE12" s="1296"/>
      <c r="AF12" s="1296"/>
      <c r="AG12" s="1296"/>
      <c r="AH12" s="1296"/>
      <c r="AI12" s="1296"/>
      <c r="AJ12" s="1296"/>
      <c r="AK12" s="1296"/>
      <c r="AL12" s="1296"/>
      <c r="AM12" s="1296"/>
      <c r="AN12" s="1296"/>
      <c r="AO12" s="1296"/>
      <c r="AP12" s="1296"/>
      <c r="AQ12" s="1296"/>
      <c r="AR12" s="1296"/>
      <c r="AS12" s="1296"/>
      <c r="AT12" s="1296"/>
      <c r="AU12" s="1296"/>
      <c r="AV12" s="1296"/>
      <c r="AW12" s="1296"/>
      <c r="AX12" s="1296"/>
      <c r="AY12" s="1296"/>
      <c r="AZ12" s="1296"/>
      <c r="BA12" s="1296"/>
      <c r="BB12" s="1296"/>
      <c r="BC12" s="1296"/>
      <c r="BD12" s="1296"/>
      <c r="BE12" s="1296"/>
      <c r="BF12" s="1296"/>
      <c r="BG12" s="1296"/>
      <c r="BH12" s="1296"/>
      <c r="BI12" s="1296"/>
      <c r="BJ12" s="1296"/>
      <c r="BK12" s="1296"/>
      <c r="BL12" s="1296"/>
      <c r="BM12" s="1296"/>
      <c r="BN12" s="1296"/>
      <c r="BO12" s="1296"/>
      <c r="BP12" s="1296"/>
      <c r="BQ12" s="1296"/>
      <c r="BR12" s="1296"/>
      <c r="BS12" s="1296"/>
      <c r="BT12" s="1296"/>
      <c r="BU12" s="1296"/>
      <c r="BV12" s="1296"/>
      <c r="BW12" s="1296"/>
      <c r="BX12" s="1296"/>
      <c r="BY12" s="1296"/>
      <c r="BZ12" s="1296"/>
      <c r="CA12" s="1296"/>
      <c r="CB12" s="1296"/>
      <c r="CC12" s="1296"/>
      <c r="CD12" s="1296"/>
      <c r="CE12" s="1296"/>
      <c r="CF12" s="1296"/>
      <c r="CG12" s="1296"/>
      <c r="CH12" s="1296"/>
      <c r="CI12" s="1296"/>
      <c r="CJ12" s="1296"/>
      <c r="CK12" s="1296"/>
      <c r="CL12" s="1296"/>
      <c r="CM12" s="1296"/>
      <c r="CN12" s="1296"/>
      <c r="CO12" s="1296"/>
      <c r="CP12" s="1296"/>
      <c r="CQ12" s="1296"/>
      <c r="CR12" s="1296"/>
      <c r="CS12" s="1296"/>
      <c r="CT12" s="1296"/>
      <c r="CU12" s="1296"/>
      <c r="CV12" s="1296"/>
      <c r="CW12" s="1296"/>
      <c r="CX12" s="1296"/>
      <c r="CY12" s="1296"/>
      <c r="CZ12" s="1296"/>
      <c r="DA12" s="1296"/>
      <c r="DB12" s="1296"/>
      <c r="DC12" s="1296"/>
      <c r="DD12" s="1296"/>
      <c r="DE12" s="1296"/>
    </row>
    <row r="13" spans="1:109" s="260" customFormat="1" ht="13.2" x14ac:dyDescent="0.2">
      <c r="A13" s="1296"/>
      <c r="B13" s="1296"/>
      <c r="C13" s="1296"/>
      <c r="D13" s="1296"/>
      <c r="E13" s="1296"/>
      <c r="F13" s="1296"/>
      <c r="G13" s="1296"/>
      <c r="H13" s="1296"/>
      <c r="I13" s="1296"/>
      <c r="J13" s="1296"/>
      <c r="K13" s="1296"/>
      <c r="L13" s="1296"/>
      <c r="M13" s="1296"/>
      <c r="N13" s="1296"/>
      <c r="O13" s="1296"/>
      <c r="P13" s="1296"/>
      <c r="Q13" s="1296"/>
      <c r="R13" s="1296"/>
      <c r="S13" s="1296"/>
      <c r="T13" s="1296"/>
      <c r="U13" s="1296"/>
      <c r="V13" s="1296"/>
      <c r="W13" s="1296"/>
      <c r="X13" s="1296"/>
      <c r="Y13" s="1296"/>
      <c r="Z13" s="1296"/>
      <c r="AA13" s="1296"/>
      <c r="AB13" s="1296"/>
      <c r="AC13" s="1296"/>
      <c r="AD13" s="1296"/>
      <c r="AE13" s="1296"/>
      <c r="AF13" s="1296"/>
      <c r="AG13" s="1296"/>
      <c r="AH13" s="1296"/>
      <c r="AI13" s="1296"/>
      <c r="AJ13" s="1296"/>
      <c r="AK13" s="1296"/>
      <c r="AL13" s="1296"/>
      <c r="AM13" s="1296"/>
      <c r="AN13" s="1296"/>
      <c r="AO13" s="1296"/>
      <c r="AP13" s="1296"/>
      <c r="AQ13" s="1296"/>
      <c r="AR13" s="1296"/>
      <c r="AS13" s="1296"/>
      <c r="AT13" s="1296"/>
      <c r="AU13" s="1296"/>
      <c r="AV13" s="1296"/>
      <c r="AW13" s="1296"/>
      <c r="AX13" s="1296"/>
      <c r="AY13" s="1296"/>
      <c r="AZ13" s="1296"/>
      <c r="BA13" s="1296"/>
      <c r="BB13" s="1296"/>
      <c r="BC13" s="1296"/>
      <c r="BD13" s="1296"/>
      <c r="BE13" s="1296"/>
      <c r="BF13" s="1296"/>
      <c r="BG13" s="1296"/>
      <c r="BH13" s="1296"/>
      <c r="BI13" s="1296"/>
      <c r="BJ13" s="1296"/>
      <c r="BK13" s="1296"/>
      <c r="BL13" s="1296"/>
      <c r="BM13" s="1296"/>
      <c r="BN13" s="1296"/>
      <c r="BO13" s="1296"/>
      <c r="BP13" s="1296"/>
      <c r="BQ13" s="1296"/>
      <c r="BR13" s="1296"/>
      <c r="BS13" s="1296"/>
      <c r="BT13" s="1296"/>
      <c r="BU13" s="1296"/>
      <c r="BV13" s="1296"/>
      <c r="BW13" s="1296"/>
      <c r="BX13" s="1296"/>
      <c r="BY13" s="1296"/>
      <c r="BZ13" s="1296"/>
      <c r="CA13" s="1296"/>
      <c r="CB13" s="1296"/>
      <c r="CC13" s="1296"/>
      <c r="CD13" s="1296"/>
      <c r="CE13" s="1296"/>
      <c r="CF13" s="1296"/>
      <c r="CG13" s="1296"/>
      <c r="CH13" s="1296"/>
      <c r="CI13" s="1296"/>
      <c r="CJ13" s="1296"/>
      <c r="CK13" s="1296"/>
      <c r="CL13" s="1296"/>
      <c r="CM13" s="1296"/>
      <c r="CN13" s="1296"/>
      <c r="CO13" s="1296"/>
      <c r="CP13" s="1296"/>
      <c r="CQ13" s="1296"/>
      <c r="CR13" s="1296"/>
      <c r="CS13" s="1296"/>
      <c r="CT13" s="1296"/>
      <c r="CU13" s="1296"/>
      <c r="CV13" s="1296"/>
      <c r="CW13" s="1296"/>
      <c r="CX13" s="1296"/>
      <c r="CY13" s="1296"/>
      <c r="CZ13" s="1296"/>
      <c r="DA13" s="1296"/>
      <c r="DB13" s="1296"/>
      <c r="DC13" s="1296"/>
      <c r="DD13" s="1296"/>
      <c r="DE13" s="1296"/>
    </row>
    <row r="14" spans="1:109" s="260" customFormat="1" ht="13.2" x14ac:dyDescent="0.2">
      <c r="A14" s="1296"/>
      <c r="B14" s="1296"/>
      <c r="C14" s="1296"/>
      <c r="D14" s="1296"/>
      <c r="E14" s="1296"/>
      <c r="F14" s="1296"/>
      <c r="G14" s="1296"/>
      <c r="H14" s="1296"/>
      <c r="I14" s="1296"/>
      <c r="J14" s="1296"/>
      <c r="K14" s="1296"/>
      <c r="L14" s="1296"/>
      <c r="M14" s="1296"/>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6"/>
      <c r="AJ14" s="1296"/>
      <c r="AK14" s="1296"/>
      <c r="AL14" s="1296"/>
      <c r="AM14" s="1296"/>
      <c r="AN14" s="1296"/>
      <c r="AO14" s="1296"/>
      <c r="AP14" s="1296"/>
      <c r="AQ14" s="1296"/>
      <c r="AR14" s="1296"/>
      <c r="AS14" s="1296"/>
      <c r="AT14" s="1296"/>
      <c r="AU14" s="1296"/>
      <c r="AV14" s="1296"/>
      <c r="AW14" s="1296"/>
      <c r="AX14" s="1296"/>
      <c r="AY14" s="1296"/>
      <c r="AZ14" s="1296"/>
      <c r="BA14" s="1296"/>
      <c r="BB14" s="1296"/>
      <c r="BC14" s="1296"/>
      <c r="BD14" s="1296"/>
      <c r="BE14" s="1296"/>
      <c r="BF14" s="1296"/>
      <c r="BG14" s="1296"/>
      <c r="BH14" s="1296"/>
      <c r="BI14" s="1296"/>
      <c r="BJ14" s="1296"/>
      <c r="BK14" s="1296"/>
      <c r="BL14" s="1296"/>
      <c r="BM14" s="1296"/>
      <c r="BN14" s="1296"/>
      <c r="BO14" s="1296"/>
      <c r="BP14" s="1296"/>
      <c r="BQ14" s="1296"/>
      <c r="BR14" s="1296"/>
      <c r="BS14" s="1296"/>
      <c r="BT14" s="1296"/>
      <c r="BU14" s="1296"/>
      <c r="BV14" s="1296"/>
      <c r="BW14" s="1296"/>
      <c r="BX14" s="1296"/>
      <c r="BY14" s="1296"/>
      <c r="BZ14" s="1296"/>
      <c r="CA14" s="1296"/>
      <c r="CB14" s="1296"/>
      <c r="CC14" s="1296"/>
      <c r="CD14" s="1296"/>
      <c r="CE14" s="1296"/>
      <c r="CF14" s="1296"/>
      <c r="CG14" s="1296"/>
      <c r="CH14" s="1296"/>
      <c r="CI14" s="1296"/>
      <c r="CJ14" s="1296"/>
      <c r="CK14" s="1296"/>
      <c r="CL14" s="1296"/>
      <c r="CM14" s="1296"/>
      <c r="CN14" s="1296"/>
      <c r="CO14" s="1296"/>
      <c r="CP14" s="1296"/>
      <c r="CQ14" s="1296"/>
      <c r="CR14" s="1296"/>
      <c r="CS14" s="1296"/>
      <c r="CT14" s="1296"/>
      <c r="CU14" s="1296"/>
      <c r="CV14" s="1296"/>
      <c r="CW14" s="1296"/>
      <c r="CX14" s="1296"/>
      <c r="CY14" s="1296"/>
      <c r="CZ14" s="1296"/>
      <c r="DA14" s="1296"/>
      <c r="DB14" s="1296"/>
      <c r="DC14" s="1296"/>
      <c r="DD14" s="1296"/>
      <c r="DE14" s="1296"/>
    </row>
    <row r="15" spans="1:109" s="260" customFormat="1" ht="13.2" x14ac:dyDescent="0.2">
      <c r="A15" s="1241"/>
      <c r="B15" s="1296"/>
      <c r="C15" s="1296"/>
      <c r="D15" s="1296"/>
      <c r="E15" s="1296"/>
      <c r="F15" s="1296"/>
      <c r="G15" s="1296"/>
      <c r="H15" s="1296"/>
      <c r="I15" s="1296"/>
      <c r="J15" s="1296"/>
      <c r="K15" s="1296"/>
      <c r="L15" s="1296"/>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6"/>
      <c r="AL15" s="1296"/>
      <c r="AM15" s="1296"/>
      <c r="AN15" s="1296"/>
      <c r="AO15" s="1296"/>
      <c r="AP15" s="1296"/>
      <c r="AQ15" s="1296"/>
      <c r="AR15" s="1296"/>
      <c r="AS15" s="1296"/>
      <c r="AT15" s="1296"/>
      <c r="AU15" s="1296"/>
      <c r="AV15" s="1296"/>
      <c r="AW15" s="1296"/>
      <c r="AX15" s="1296"/>
      <c r="AY15" s="1296"/>
      <c r="AZ15" s="1296"/>
      <c r="BA15" s="1296"/>
      <c r="BB15" s="1296"/>
      <c r="BC15" s="1296"/>
      <c r="BD15" s="1296"/>
      <c r="BE15" s="1296"/>
      <c r="BF15" s="1296"/>
      <c r="BG15" s="1296"/>
      <c r="BH15" s="1296"/>
      <c r="BI15" s="1296"/>
      <c r="BJ15" s="1296"/>
      <c r="BK15" s="1296"/>
      <c r="BL15" s="1296"/>
      <c r="BM15" s="1296"/>
      <c r="BN15" s="1296"/>
      <c r="BO15" s="1296"/>
      <c r="BP15" s="1296"/>
      <c r="BQ15" s="1296"/>
      <c r="BR15" s="1296"/>
      <c r="BS15" s="1296"/>
      <c r="BT15" s="1296"/>
      <c r="BU15" s="1296"/>
      <c r="BV15" s="1296"/>
      <c r="BW15" s="1296"/>
      <c r="BX15" s="1296"/>
      <c r="BY15" s="1296"/>
      <c r="BZ15" s="1296"/>
      <c r="CA15" s="1296"/>
      <c r="CB15" s="1296"/>
      <c r="CC15" s="1296"/>
      <c r="CD15" s="1296"/>
      <c r="CE15" s="1296"/>
      <c r="CF15" s="1296"/>
      <c r="CG15" s="1296"/>
      <c r="CH15" s="1296"/>
      <c r="CI15" s="1296"/>
      <c r="CJ15" s="1296"/>
      <c r="CK15" s="1296"/>
      <c r="CL15" s="1296"/>
      <c r="CM15" s="1296"/>
      <c r="CN15" s="1296"/>
      <c r="CO15" s="1296"/>
      <c r="CP15" s="1296"/>
      <c r="CQ15" s="1296"/>
      <c r="CR15" s="1296"/>
      <c r="CS15" s="1296"/>
      <c r="CT15" s="1296"/>
      <c r="CU15" s="1296"/>
      <c r="CV15" s="1296"/>
      <c r="CW15" s="1296"/>
      <c r="CX15" s="1296"/>
      <c r="CY15" s="1296"/>
      <c r="CZ15" s="1296"/>
      <c r="DA15" s="1296"/>
      <c r="DB15" s="1296"/>
      <c r="DC15" s="1296"/>
      <c r="DD15" s="1296"/>
      <c r="DE15" s="1296"/>
    </row>
    <row r="16" spans="1:109" s="260" customFormat="1" ht="13.2" x14ac:dyDescent="0.2">
      <c r="A16" s="1241"/>
      <c r="B16" s="1296"/>
      <c r="C16" s="1296"/>
      <c r="D16" s="1296"/>
      <c r="E16" s="1296"/>
      <c r="F16" s="1296"/>
      <c r="G16" s="1296"/>
      <c r="H16" s="1296"/>
      <c r="I16" s="1296"/>
      <c r="J16" s="1296"/>
      <c r="K16" s="1296"/>
      <c r="L16" s="1296"/>
      <c r="M16" s="1296"/>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6"/>
      <c r="AJ16" s="1296"/>
      <c r="AK16" s="1296"/>
      <c r="AL16" s="1296"/>
      <c r="AM16" s="1296"/>
      <c r="AN16" s="1296"/>
      <c r="AO16" s="1296"/>
      <c r="AP16" s="1296"/>
      <c r="AQ16" s="1296"/>
      <c r="AR16" s="1296"/>
      <c r="AS16" s="1296"/>
      <c r="AT16" s="1296"/>
      <c r="AU16" s="1296"/>
      <c r="AV16" s="1296"/>
      <c r="AW16" s="1296"/>
      <c r="AX16" s="1296"/>
      <c r="AY16" s="1296"/>
      <c r="AZ16" s="1296"/>
      <c r="BA16" s="1296"/>
      <c r="BB16" s="1296"/>
      <c r="BC16" s="1296"/>
      <c r="BD16" s="1296"/>
      <c r="BE16" s="1296"/>
      <c r="BF16" s="1296"/>
      <c r="BG16" s="1296"/>
      <c r="BH16" s="1296"/>
      <c r="BI16" s="1296"/>
      <c r="BJ16" s="1296"/>
      <c r="BK16" s="1296"/>
      <c r="BL16" s="1296"/>
      <c r="BM16" s="1296"/>
      <c r="BN16" s="1296"/>
      <c r="BO16" s="1296"/>
      <c r="BP16" s="1296"/>
      <c r="BQ16" s="1296"/>
      <c r="BR16" s="1296"/>
      <c r="BS16" s="1296"/>
      <c r="BT16" s="1296"/>
      <c r="BU16" s="1296"/>
      <c r="BV16" s="1296"/>
      <c r="BW16" s="1296"/>
      <c r="BX16" s="1296"/>
      <c r="BY16" s="1296"/>
      <c r="BZ16" s="1296"/>
      <c r="CA16" s="1296"/>
      <c r="CB16" s="1296"/>
      <c r="CC16" s="1296"/>
      <c r="CD16" s="1296"/>
      <c r="CE16" s="1296"/>
      <c r="CF16" s="1296"/>
      <c r="CG16" s="1296"/>
      <c r="CH16" s="1296"/>
      <c r="CI16" s="1296"/>
      <c r="CJ16" s="1296"/>
      <c r="CK16" s="1296"/>
      <c r="CL16" s="1296"/>
      <c r="CM16" s="1296"/>
      <c r="CN16" s="1296"/>
      <c r="CO16" s="1296"/>
      <c r="CP16" s="1296"/>
      <c r="CQ16" s="1296"/>
      <c r="CR16" s="1296"/>
      <c r="CS16" s="1296"/>
      <c r="CT16" s="1296"/>
      <c r="CU16" s="1296"/>
      <c r="CV16" s="1296"/>
      <c r="CW16" s="1296"/>
      <c r="CX16" s="1296"/>
      <c r="CY16" s="1296"/>
      <c r="CZ16" s="1296"/>
      <c r="DA16" s="1296"/>
      <c r="DB16" s="1296"/>
      <c r="DC16" s="1296"/>
      <c r="DD16" s="1296"/>
      <c r="DE16" s="1296"/>
    </row>
    <row r="17" spans="1:109" s="260" customFormat="1" ht="13.2" x14ac:dyDescent="0.2">
      <c r="A17" s="1241"/>
      <c r="B17" s="1296"/>
      <c r="C17" s="1296"/>
      <c r="D17" s="1296"/>
      <c r="E17" s="1296"/>
      <c r="F17" s="1296"/>
      <c r="G17" s="1296"/>
      <c r="H17" s="1296"/>
      <c r="I17" s="1296"/>
      <c r="J17" s="1296"/>
      <c r="K17" s="1296"/>
      <c r="L17" s="1296"/>
      <c r="M17" s="1296"/>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6"/>
      <c r="AJ17" s="1296"/>
      <c r="AK17" s="1296"/>
      <c r="AL17" s="1296"/>
      <c r="AM17" s="1296"/>
      <c r="AN17" s="1296"/>
      <c r="AO17" s="1296"/>
      <c r="AP17" s="1296"/>
      <c r="AQ17" s="1296"/>
      <c r="AR17" s="1296"/>
      <c r="AS17" s="1296"/>
      <c r="AT17" s="1296"/>
      <c r="AU17" s="1296"/>
      <c r="AV17" s="1296"/>
      <c r="AW17" s="1296"/>
      <c r="AX17" s="1296"/>
      <c r="AY17" s="1296"/>
      <c r="AZ17" s="1296"/>
      <c r="BA17" s="1296"/>
      <c r="BB17" s="1296"/>
      <c r="BC17" s="1296"/>
      <c r="BD17" s="1296"/>
      <c r="BE17" s="1296"/>
      <c r="BF17" s="1296"/>
      <c r="BG17" s="1296"/>
      <c r="BH17" s="1296"/>
      <c r="BI17" s="1296"/>
      <c r="BJ17" s="1296"/>
      <c r="BK17" s="1296"/>
      <c r="BL17" s="1296"/>
      <c r="BM17" s="1296"/>
      <c r="BN17" s="1296"/>
      <c r="BO17" s="1296"/>
      <c r="BP17" s="1296"/>
      <c r="BQ17" s="1296"/>
      <c r="BR17" s="1296"/>
      <c r="BS17" s="1296"/>
      <c r="BT17" s="1296"/>
      <c r="BU17" s="1296"/>
      <c r="BV17" s="1296"/>
      <c r="BW17" s="1296"/>
      <c r="BX17" s="1296"/>
      <c r="BY17" s="1296"/>
      <c r="BZ17" s="1296"/>
      <c r="CA17" s="1296"/>
      <c r="CB17" s="1296"/>
      <c r="CC17" s="1296"/>
      <c r="CD17" s="1296"/>
      <c r="CE17" s="1296"/>
      <c r="CF17" s="1296"/>
      <c r="CG17" s="1296"/>
      <c r="CH17" s="1296"/>
      <c r="CI17" s="1296"/>
      <c r="CJ17" s="1296"/>
      <c r="CK17" s="1296"/>
      <c r="CL17" s="1296"/>
      <c r="CM17" s="1296"/>
      <c r="CN17" s="1296"/>
      <c r="CO17" s="1296"/>
      <c r="CP17" s="1296"/>
      <c r="CQ17" s="1296"/>
      <c r="CR17" s="1296"/>
      <c r="CS17" s="1296"/>
      <c r="CT17" s="1296"/>
      <c r="CU17" s="1296"/>
      <c r="CV17" s="1296"/>
      <c r="CW17" s="1296"/>
      <c r="CX17" s="1296"/>
      <c r="CY17" s="1296"/>
      <c r="CZ17" s="1296"/>
      <c r="DA17" s="1296"/>
      <c r="DB17" s="1296"/>
      <c r="DC17" s="1296"/>
      <c r="DD17" s="1296"/>
      <c r="DE17" s="1296"/>
    </row>
    <row r="18" spans="1:109" s="260" customFormat="1" ht="13.2" x14ac:dyDescent="0.2">
      <c r="A18" s="1241"/>
      <c r="B18" s="1296"/>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6"/>
      <c r="AJ18" s="1296"/>
      <c r="AK18" s="1296"/>
      <c r="AL18" s="1296"/>
      <c r="AM18" s="1296"/>
      <c r="AN18" s="1296"/>
      <c r="AO18" s="1296"/>
      <c r="AP18" s="1296"/>
      <c r="AQ18" s="1296"/>
      <c r="AR18" s="1296"/>
      <c r="AS18" s="1296"/>
      <c r="AT18" s="1296"/>
      <c r="AU18" s="1296"/>
      <c r="AV18" s="1296"/>
      <c r="AW18" s="1296"/>
      <c r="AX18" s="1296"/>
      <c r="AY18" s="1296"/>
      <c r="AZ18" s="1296"/>
      <c r="BA18" s="1296"/>
      <c r="BB18" s="1296"/>
      <c r="BC18" s="1296"/>
      <c r="BD18" s="1296"/>
      <c r="BE18" s="1296"/>
      <c r="BF18" s="1296"/>
      <c r="BG18" s="1296"/>
      <c r="BH18" s="1296"/>
      <c r="BI18" s="1296"/>
      <c r="BJ18" s="1296"/>
      <c r="BK18" s="1296"/>
      <c r="BL18" s="1296"/>
      <c r="BM18" s="1296"/>
      <c r="BN18" s="1296"/>
      <c r="BO18" s="1296"/>
      <c r="BP18" s="1296"/>
      <c r="BQ18" s="1296"/>
      <c r="BR18" s="1296"/>
      <c r="BS18" s="1296"/>
      <c r="BT18" s="1296"/>
      <c r="BU18" s="1296"/>
      <c r="BV18" s="1296"/>
      <c r="BW18" s="1296"/>
      <c r="BX18" s="1296"/>
      <c r="BY18" s="1296"/>
      <c r="BZ18" s="1296"/>
      <c r="CA18" s="1296"/>
      <c r="CB18" s="1296"/>
      <c r="CC18" s="1296"/>
      <c r="CD18" s="1296"/>
      <c r="CE18" s="1296"/>
      <c r="CF18" s="1296"/>
      <c r="CG18" s="1296"/>
      <c r="CH18" s="1296"/>
      <c r="CI18" s="1296"/>
      <c r="CJ18" s="1296"/>
      <c r="CK18" s="1296"/>
      <c r="CL18" s="1296"/>
      <c r="CM18" s="1296"/>
      <c r="CN18" s="1296"/>
      <c r="CO18" s="1296"/>
      <c r="CP18" s="1296"/>
      <c r="CQ18" s="1296"/>
      <c r="CR18" s="1296"/>
      <c r="CS18" s="1296"/>
      <c r="CT18" s="1296"/>
      <c r="CU18" s="1296"/>
      <c r="CV18" s="1296"/>
      <c r="CW18" s="1296"/>
      <c r="CX18" s="1296"/>
      <c r="CY18" s="1296"/>
      <c r="CZ18" s="1296"/>
      <c r="DA18" s="1296"/>
      <c r="DB18" s="1296"/>
      <c r="DC18" s="1296"/>
      <c r="DD18" s="1296"/>
      <c r="DE18" s="1296"/>
    </row>
    <row r="19" spans="1:109" ht="13.2" x14ac:dyDescent="0.2">
      <c r="DD19" s="1241"/>
      <c r="DE19" s="1241"/>
    </row>
    <row r="20" spans="1:109" ht="13.2" x14ac:dyDescent="0.2">
      <c r="DD20" s="1241"/>
      <c r="DE20" s="1241"/>
    </row>
    <row r="21" spans="1:109" ht="17.25" customHeight="1" x14ac:dyDescent="0.2">
      <c r="B21" s="1295"/>
      <c r="C21" s="1292"/>
      <c r="D21" s="1292"/>
      <c r="E21" s="1292"/>
      <c r="F21" s="1292"/>
      <c r="G21" s="1292"/>
      <c r="H21" s="1292"/>
      <c r="I21" s="1292"/>
      <c r="J21" s="1292"/>
      <c r="K21" s="1292"/>
      <c r="L21" s="1292"/>
      <c r="M21" s="1292"/>
      <c r="N21" s="1294"/>
      <c r="O21" s="1292"/>
      <c r="P21" s="1292"/>
      <c r="Q21" s="1292"/>
      <c r="R21" s="1292"/>
      <c r="S21" s="1292"/>
      <c r="T21" s="1292"/>
      <c r="U21" s="1292"/>
      <c r="V21" s="1292"/>
      <c r="W21" s="1292"/>
      <c r="X21" s="1292"/>
      <c r="Y21" s="1292"/>
      <c r="Z21" s="1292"/>
      <c r="AA21" s="1292"/>
      <c r="AB21" s="1292"/>
      <c r="AC21" s="1292"/>
      <c r="AD21" s="1292"/>
      <c r="AE21" s="1292"/>
      <c r="AF21" s="1292"/>
      <c r="AG21" s="1292"/>
      <c r="AH21" s="1292"/>
      <c r="AI21" s="1292"/>
      <c r="AJ21" s="1292"/>
      <c r="AK21" s="1292"/>
      <c r="AL21" s="1292"/>
      <c r="AM21" s="1292"/>
      <c r="AN21" s="1292"/>
      <c r="AO21" s="1292"/>
      <c r="AP21" s="1292"/>
      <c r="AQ21" s="1292"/>
      <c r="AR21" s="1292"/>
      <c r="AS21" s="1292"/>
      <c r="AT21" s="1294"/>
      <c r="AU21" s="1292"/>
      <c r="AV21" s="1292"/>
      <c r="AW21" s="1292"/>
      <c r="AX21" s="1292"/>
      <c r="AY21" s="1292"/>
      <c r="AZ21" s="1292"/>
      <c r="BA21" s="1292"/>
      <c r="BB21" s="1292"/>
      <c r="BC21" s="1292"/>
      <c r="BD21" s="1292"/>
      <c r="BE21" s="1292"/>
      <c r="BF21" s="1294"/>
      <c r="BG21" s="1292"/>
      <c r="BH21" s="1292"/>
      <c r="BI21" s="1292"/>
      <c r="BJ21" s="1292"/>
      <c r="BK21" s="1292"/>
      <c r="BL21" s="1292"/>
      <c r="BM21" s="1292"/>
      <c r="BN21" s="1292"/>
      <c r="BO21" s="1292"/>
      <c r="BP21" s="1292"/>
      <c r="BQ21" s="1292"/>
      <c r="BR21" s="1294"/>
      <c r="BS21" s="1292"/>
      <c r="BT21" s="1292"/>
      <c r="BU21" s="1292"/>
      <c r="BV21" s="1292"/>
      <c r="BW21" s="1292"/>
      <c r="BX21" s="1292"/>
      <c r="BY21" s="1292"/>
      <c r="BZ21" s="1292"/>
      <c r="CA21" s="1292"/>
      <c r="CB21" s="1292"/>
      <c r="CC21" s="1292"/>
      <c r="CD21" s="1294"/>
      <c r="CE21" s="1292"/>
      <c r="CF21" s="1292"/>
      <c r="CG21" s="1292"/>
      <c r="CH21" s="1292"/>
      <c r="CI21" s="1292"/>
      <c r="CJ21" s="1292"/>
      <c r="CK21" s="1292"/>
      <c r="CL21" s="1292"/>
      <c r="CM21" s="1292"/>
      <c r="CN21" s="1292"/>
      <c r="CO21" s="1292"/>
      <c r="CP21" s="1294"/>
      <c r="CQ21" s="1292"/>
      <c r="CR21" s="1292"/>
      <c r="CS21" s="1292"/>
      <c r="CT21" s="1292"/>
      <c r="CU21" s="1292"/>
      <c r="CV21" s="1292"/>
      <c r="CW21" s="1292"/>
      <c r="CX21" s="1292"/>
      <c r="CY21" s="1292"/>
      <c r="CZ21" s="1292"/>
      <c r="DA21" s="1292"/>
      <c r="DB21" s="1294"/>
      <c r="DC21" s="1292"/>
      <c r="DD21" s="1291"/>
      <c r="DE21" s="1241"/>
    </row>
    <row r="22" spans="1:109" ht="17.25" customHeight="1" x14ac:dyDescent="0.2">
      <c r="B22" s="1242"/>
    </row>
    <row r="23" spans="1:109" ht="13.2" x14ac:dyDescent="0.2">
      <c r="B23" s="1242"/>
    </row>
    <row r="24" spans="1:109" ht="13.2" x14ac:dyDescent="0.2">
      <c r="B24" s="1242"/>
    </row>
    <row r="25" spans="1:109" ht="13.2" x14ac:dyDescent="0.2">
      <c r="B25" s="1242"/>
    </row>
    <row r="26" spans="1:109" ht="13.2" x14ac:dyDescent="0.2">
      <c r="B26" s="1242"/>
    </row>
    <row r="27" spans="1:109" ht="13.2" x14ac:dyDescent="0.2">
      <c r="B27" s="1242"/>
    </row>
    <row r="28" spans="1:109" ht="13.2" x14ac:dyDescent="0.2">
      <c r="B28" s="1242"/>
    </row>
    <row r="29" spans="1:109" ht="13.2" x14ac:dyDescent="0.2">
      <c r="B29" s="1242"/>
    </row>
    <row r="30" spans="1:109" ht="13.2" x14ac:dyDescent="0.2">
      <c r="B30" s="1242"/>
    </row>
    <row r="31" spans="1:109" ht="13.2" x14ac:dyDescent="0.2">
      <c r="B31" s="1242"/>
    </row>
    <row r="32" spans="1:109" ht="13.2" x14ac:dyDescent="0.2">
      <c r="B32" s="1242"/>
    </row>
    <row r="33" spans="2:109" ht="13.2" x14ac:dyDescent="0.2">
      <c r="B33" s="1242"/>
    </row>
    <row r="34" spans="2:109" ht="13.2" x14ac:dyDescent="0.2">
      <c r="B34" s="1242"/>
    </row>
    <row r="35" spans="2:109" ht="13.2" x14ac:dyDescent="0.2">
      <c r="B35" s="1242"/>
    </row>
    <row r="36" spans="2:109" ht="13.2" x14ac:dyDescent="0.2">
      <c r="B36" s="1242"/>
    </row>
    <row r="37" spans="2:109" ht="13.2" x14ac:dyDescent="0.2">
      <c r="B37" s="1242"/>
    </row>
    <row r="38" spans="2:109" ht="13.2" x14ac:dyDescent="0.2">
      <c r="B38" s="1242"/>
    </row>
    <row r="39" spans="2:109" ht="13.2" x14ac:dyDescent="0.2">
      <c r="B39" s="1246"/>
      <c r="C39" s="1245"/>
      <c r="D39" s="1245"/>
      <c r="E39" s="1245"/>
      <c r="F39" s="1245"/>
      <c r="G39" s="1245"/>
      <c r="H39" s="1245"/>
      <c r="I39" s="1245"/>
      <c r="J39" s="1245"/>
      <c r="K39" s="1245"/>
      <c r="L39" s="1245"/>
      <c r="M39" s="1245"/>
      <c r="N39" s="1245"/>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c r="CB39" s="1245"/>
      <c r="CC39" s="1245"/>
      <c r="CD39" s="1245"/>
      <c r="CE39" s="1245"/>
      <c r="CF39" s="1245"/>
      <c r="CG39" s="1245"/>
      <c r="CH39" s="1245"/>
      <c r="CI39" s="1245"/>
      <c r="CJ39" s="1245"/>
      <c r="CK39" s="1245"/>
      <c r="CL39" s="1245"/>
      <c r="CM39" s="1245"/>
      <c r="CN39" s="1245"/>
      <c r="CO39" s="1245"/>
      <c r="CP39" s="1245"/>
      <c r="CQ39" s="1245"/>
      <c r="CR39" s="1245"/>
      <c r="CS39" s="1245"/>
      <c r="CT39" s="1245"/>
      <c r="CU39" s="1245"/>
      <c r="CV39" s="1245"/>
      <c r="CW39" s="1245"/>
      <c r="CX39" s="1245"/>
      <c r="CY39" s="1245"/>
      <c r="CZ39" s="1245"/>
      <c r="DA39" s="1245"/>
      <c r="DB39" s="1245"/>
      <c r="DC39" s="1245"/>
      <c r="DD39" s="1244"/>
    </row>
    <row r="40" spans="2:109" ht="13.2" x14ac:dyDescent="0.2">
      <c r="B40" s="1282"/>
      <c r="DD40" s="1282"/>
      <c r="DE40" s="1241"/>
    </row>
    <row r="41" spans="2:109" ht="16.2" x14ac:dyDescent="0.2">
      <c r="B41" s="1293" t="s">
        <v>623</v>
      </c>
      <c r="C41" s="1292"/>
      <c r="D41" s="1292"/>
      <c r="E41" s="1292"/>
      <c r="F41" s="1292"/>
      <c r="G41" s="1292"/>
      <c r="H41" s="1292"/>
      <c r="I41" s="1292"/>
      <c r="J41" s="1292"/>
      <c r="K41" s="1292"/>
      <c r="L41" s="1292"/>
      <c r="M41" s="1292"/>
      <c r="N41" s="1292"/>
      <c r="O41" s="1292"/>
      <c r="P41" s="1292"/>
      <c r="Q41" s="1292"/>
      <c r="R41" s="1292"/>
      <c r="S41" s="1292"/>
      <c r="T41" s="1292"/>
      <c r="U41" s="1292"/>
      <c r="V41" s="1292"/>
      <c r="W41" s="1292"/>
      <c r="X41" s="1292"/>
      <c r="Y41" s="1292"/>
      <c r="Z41" s="1292"/>
      <c r="AA41" s="1292"/>
      <c r="AB41" s="1292"/>
      <c r="AC41" s="1292"/>
      <c r="AD41" s="1292"/>
      <c r="AE41" s="1292"/>
      <c r="AF41" s="1292"/>
      <c r="AG41" s="1292"/>
      <c r="AH41" s="1292"/>
      <c r="AI41" s="1292"/>
      <c r="AJ41" s="1292"/>
      <c r="AK41" s="1292"/>
      <c r="AL41" s="1292"/>
      <c r="AM41" s="1292"/>
      <c r="AN41" s="1292"/>
      <c r="AO41" s="1292"/>
      <c r="AP41" s="1292"/>
      <c r="AQ41" s="1292"/>
      <c r="AR41" s="1292"/>
      <c r="AS41" s="1292"/>
      <c r="AT41" s="1292"/>
      <c r="AU41" s="1292"/>
      <c r="AV41" s="1292"/>
      <c r="AW41" s="1292"/>
      <c r="AX41" s="1292"/>
      <c r="AY41" s="1292"/>
      <c r="AZ41" s="1292"/>
      <c r="BA41" s="1292"/>
      <c r="BB41" s="1292"/>
      <c r="BC41" s="1292"/>
      <c r="BD41" s="1292"/>
      <c r="BE41" s="1292"/>
      <c r="BF41" s="1292"/>
      <c r="BG41" s="1292"/>
      <c r="BH41" s="1292"/>
      <c r="BI41" s="1292"/>
      <c r="BJ41" s="1292"/>
      <c r="BK41" s="1292"/>
      <c r="BL41" s="1292"/>
      <c r="BM41" s="1292"/>
      <c r="BN41" s="1292"/>
      <c r="BO41" s="1292"/>
      <c r="BP41" s="1292"/>
      <c r="BQ41" s="1292"/>
      <c r="BR41" s="1292"/>
      <c r="BS41" s="1292"/>
      <c r="BT41" s="1292"/>
      <c r="BU41" s="1292"/>
      <c r="BV41" s="1292"/>
      <c r="BW41" s="1292"/>
      <c r="BX41" s="1292"/>
      <c r="BY41" s="1292"/>
      <c r="BZ41" s="1292"/>
      <c r="CA41" s="1292"/>
      <c r="CB41" s="1292"/>
      <c r="CC41" s="1292"/>
      <c r="CD41" s="1292"/>
      <c r="CE41" s="1292"/>
      <c r="CF41" s="1292"/>
      <c r="CG41" s="1292"/>
      <c r="CH41" s="1292"/>
      <c r="CI41" s="1292"/>
      <c r="CJ41" s="1292"/>
      <c r="CK41" s="1292"/>
      <c r="CL41" s="1292"/>
      <c r="CM41" s="1292"/>
      <c r="CN41" s="1292"/>
      <c r="CO41" s="1292"/>
      <c r="CP41" s="1292"/>
      <c r="CQ41" s="1292"/>
      <c r="CR41" s="1292"/>
      <c r="CS41" s="1292"/>
      <c r="CT41" s="1292"/>
      <c r="CU41" s="1292"/>
      <c r="CV41" s="1292"/>
      <c r="CW41" s="1292"/>
      <c r="CX41" s="1292"/>
      <c r="CY41" s="1292"/>
      <c r="CZ41" s="1292"/>
      <c r="DA41" s="1292"/>
      <c r="DB41" s="1292"/>
      <c r="DC41" s="1292"/>
      <c r="DD41" s="1291"/>
    </row>
    <row r="42" spans="2:109" ht="13.2" x14ac:dyDescent="0.2">
      <c r="B42" s="1242"/>
      <c r="G42" s="1278"/>
      <c r="I42" s="1277"/>
      <c r="J42" s="1277"/>
      <c r="K42" s="1277"/>
      <c r="AM42" s="1278"/>
      <c r="AN42" s="1278" t="s">
        <v>619</v>
      </c>
      <c r="AP42" s="1277"/>
      <c r="AQ42" s="1277"/>
      <c r="AR42" s="1277"/>
      <c r="AY42" s="1278"/>
      <c r="BA42" s="1277"/>
      <c r="BB42" s="1277"/>
      <c r="BC42" s="1277"/>
      <c r="BK42" s="1278"/>
      <c r="BM42" s="1277"/>
      <c r="BN42" s="1277"/>
      <c r="BO42" s="1277"/>
      <c r="BW42" s="1278"/>
      <c r="BY42" s="1277"/>
      <c r="BZ42" s="1277"/>
      <c r="CA42" s="1277"/>
      <c r="CI42" s="1278"/>
      <c r="CK42" s="1277"/>
      <c r="CL42" s="1277"/>
      <c r="CM42" s="1277"/>
      <c r="CU42" s="1278"/>
      <c r="CW42" s="1277"/>
      <c r="CX42" s="1277"/>
      <c r="CY42" s="1277"/>
    </row>
    <row r="43" spans="2:109" ht="13.5" customHeight="1" x14ac:dyDescent="0.2">
      <c r="B43" s="1242"/>
      <c r="AN43" s="1276" t="s">
        <v>622</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4"/>
    </row>
    <row r="44" spans="2:109" ht="13.2" x14ac:dyDescent="0.2">
      <c r="B44" s="1242"/>
      <c r="AN44" s="1273"/>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1"/>
    </row>
    <row r="45" spans="2:109" ht="13.2" x14ac:dyDescent="0.2">
      <c r="B45" s="1242"/>
      <c r="AN45" s="1273"/>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1"/>
    </row>
    <row r="46" spans="2:109" ht="13.2" x14ac:dyDescent="0.2">
      <c r="B46" s="1242"/>
      <c r="AN46" s="1273"/>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1"/>
    </row>
    <row r="47" spans="2:109" ht="13.2" x14ac:dyDescent="0.2">
      <c r="B47" s="1242"/>
      <c r="AN47" s="1270"/>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68"/>
    </row>
    <row r="48" spans="2:109" ht="13.2" x14ac:dyDescent="0.2">
      <c r="B48" s="1242"/>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ht="13.2" x14ac:dyDescent="0.2">
      <c r="B49" s="1242"/>
      <c r="AN49" s="1241" t="s">
        <v>617</v>
      </c>
    </row>
    <row r="50" spans="1:109" ht="13.2" x14ac:dyDescent="0.2">
      <c r="B50" s="1242"/>
      <c r="G50" s="1253"/>
      <c r="H50" s="1253"/>
      <c r="I50" s="1253"/>
      <c r="J50" s="1253"/>
      <c r="K50" s="1262"/>
      <c r="L50" s="1262"/>
      <c r="M50" s="1261"/>
      <c r="N50" s="1261"/>
      <c r="AN50" s="1260"/>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8"/>
      <c r="BP50" s="1250" t="s">
        <v>565</v>
      </c>
      <c r="BQ50" s="1250"/>
      <c r="BR50" s="1250"/>
      <c r="BS50" s="1250"/>
      <c r="BT50" s="1250"/>
      <c r="BU50" s="1250"/>
      <c r="BV50" s="1250"/>
      <c r="BW50" s="1250"/>
      <c r="BX50" s="1250" t="s">
        <v>566</v>
      </c>
      <c r="BY50" s="1250"/>
      <c r="BZ50" s="1250"/>
      <c r="CA50" s="1250"/>
      <c r="CB50" s="1250"/>
      <c r="CC50" s="1250"/>
      <c r="CD50" s="1250"/>
      <c r="CE50" s="1250"/>
      <c r="CF50" s="1250" t="s">
        <v>567</v>
      </c>
      <c r="CG50" s="1250"/>
      <c r="CH50" s="1250"/>
      <c r="CI50" s="1250"/>
      <c r="CJ50" s="1250"/>
      <c r="CK50" s="1250"/>
      <c r="CL50" s="1250"/>
      <c r="CM50" s="1250"/>
      <c r="CN50" s="1250" t="s">
        <v>568</v>
      </c>
      <c r="CO50" s="1250"/>
      <c r="CP50" s="1250"/>
      <c r="CQ50" s="1250"/>
      <c r="CR50" s="1250"/>
      <c r="CS50" s="1250"/>
      <c r="CT50" s="1250"/>
      <c r="CU50" s="1250"/>
      <c r="CV50" s="1250" t="s">
        <v>569</v>
      </c>
      <c r="CW50" s="1250"/>
      <c r="CX50" s="1250"/>
      <c r="CY50" s="1250"/>
      <c r="CZ50" s="1250"/>
      <c r="DA50" s="1250"/>
      <c r="DB50" s="1250"/>
      <c r="DC50" s="1250"/>
    </row>
    <row r="51" spans="1:109" ht="13.5" customHeight="1" x14ac:dyDescent="0.2">
      <c r="B51" s="1242"/>
      <c r="G51" s="1257"/>
      <c r="H51" s="1257"/>
      <c r="I51" s="1290"/>
      <c r="J51" s="1290"/>
      <c r="K51" s="1256"/>
      <c r="L51" s="1256"/>
      <c r="M51" s="1256"/>
      <c r="N51" s="1256"/>
      <c r="AM51" s="1255"/>
      <c r="AN51" s="1249" t="s">
        <v>616</v>
      </c>
      <c r="AO51" s="1249"/>
      <c r="AP51" s="1249"/>
      <c r="AQ51" s="1249"/>
      <c r="AR51" s="1249"/>
      <c r="AS51" s="1249"/>
      <c r="AT51" s="1249"/>
      <c r="AU51" s="1249"/>
      <c r="AV51" s="1249"/>
      <c r="AW51" s="1249"/>
      <c r="AX51" s="1249"/>
      <c r="AY51" s="1249"/>
      <c r="AZ51" s="1249"/>
      <c r="BA51" s="1249"/>
      <c r="BB51" s="1249" t="s">
        <v>614</v>
      </c>
      <c r="BC51" s="1249"/>
      <c r="BD51" s="1249"/>
      <c r="BE51" s="1249"/>
      <c r="BF51" s="1249"/>
      <c r="BG51" s="1249"/>
      <c r="BH51" s="1249"/>
      <c r="BI51" s="1249"/>
      <c r="BJ51" s="1249"/>
      <c r="BK51" s="1249"/>
      <c r="BL51" s="1249"/>
      <c r="BM51" s="1249"/>
      <c r="BN51" s="1249"/>
      <c r="BO51" s="1249"/>
      <c r="BP51" s="1248"/>
      <c r="BQ51" s="1248"/>
      <c r="BR51" s="1248"/>
      <c r="BS51" s="1248"/>
      <c r="BT51" s="1248"/>
      <c r="BU51" s="1248"/>
      <c r="BV51" s="1248"/>
      <c r="BW51" s="1248"/>
      <c r="BX51" s="1248"/>
      <c r="BY51" s="1248"/>
      <c r="BZ51" s="1248"/>
      <c r="CA51" s="1248"/>
      <c r="CB51" s="1248"/>
      <c r="CC51" s="1248"/>
      <c r="CD51" s="1248"/>
      <c r="CE51" s="1248"/>
      <c r="CF51" s="1248"/>
      <c r="CG51" s="1248"/>
      <c r="CH51" s="1248"/>
      <c r="CI51" s="1248"/>
      <c r="CJ51" s="1248"/>
      <c r="CK51" s="1248"/>
      <c r="CL51" s="1248"/>
      <c r="CM51" s="1248"/>
      <c r="CN51" s="1248"/>
      <c r="CO51" s="1248"/>
      <c r="CP51" s="1248"/>
      <c r="CQ51" s="1248"/>
      <c r="CR51" s="1248"/>
      <c r="CS51" s="1248"/>
      <c r="CT51" s="1248"/>
      <c r="CU51" s="1248"/>
      <c r="CV51" s="1248"/>
      <c r="CW51" s="1248"/>
      <c r="CX51" s="1248"/>
      <c r="CY51" s="1248"/>
      <c r="CZ51" s="1248"/>
      <c r="DA51" s="1248"/>
      <c r="DB51" s="1248"/>
      <c r="DC51" s="1248"/>
    </row>
    <row r="52" spans="1:109" ht="13.2" x14ac:dyDescent="0.2">
      <c r="B52" s="1242"/>
      <c r="G52" s="1257"/>
      <c r="H52" s="1257"/>
      <c r="I52" s="1290"/>
      <c r="J52" s="1290"/>
      <c r="K52" s="1256"/>
      <c r="L52" s="1256"/>
      <c r="M52" s="1256"/>
      <c r="N52" s="1256"/>
      <c r="AM52" s="1255"/>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ht="13.2" x14ac:dyDescent="0.2">
      <c r="A53" s="1277"/>
      <c r="B53" s="1242"/>
      <c r="G53" s="1257"/>
      <c r="H53" s="1257"/>
      <c r="I53" s="1253"/>
      <c r="J53" s="1253"/>
      <c r="K53" s="1256"/>
      <c r="L53" s="1256"/>
      <c r="M53" s="1256"/>
      <c r="N53" s="1256"/>
      <c r="AM53" s="1255"/>
      <c r="AN53" s="1249"/>
      <c r="AO53" s="1249"/>
      <c r="AP53" s="1249"/>
      <c r="AQ53" s="1249"/>
      <c r="AR53" s="1249"/>
      <c r="AS53" s="1249"/>
      <c r="AT53" s="1249"/>
      <c r="AU53" s="1249"/>
      <c r="AV53" s="1249"/>
      <c r="AW53" s="1249"/>
      <c r="AX53" s="1249"/>
      <c r="AY53" s="1249"/>
      <c r="AZ53" s="1249"/>
      <c r="BA53" s="1249"/>
      <c r="BB53" s="1249" t="s">
        <v>621</v>
      </c>
      <c r="BC53" s="1249"/>
      <c r="BD53" s="1249"/>
      <c r="BE53" s="1249"/>
      <c r="BF53" s="1249"/>
      <c r="BG53" s="1249"/>
      <c r="BH53" s="1249"/>
      <c r="BI53" s="1249"/>
      <c r="BJ53" s="1249"/>
      <c r="BK53" s="1249"/>
      <c r="BL53" s="1249"/>
      <c r="BM53" s="1249"/>
      <c r="BN53" s="1249"/>
      <c r="BO53" s="1249"/>
      <c r="BP53" s="1248">
        <v>70.400000000000006</v>
      </c>
      <c r="BQ53" s="1248"/>
      <c r="BR53" s="1248"/>
      <c r="BS53" s="1248"/>
      <c r="BT53" s="1248"/>
      <c r="BU53" s="1248"/>
      <c r="BV53" s="1248"/>
      <c r="BW53" s="1248"/>
      <c r="BX53" s="1248">
        <v>71.8</v>
      </c>
      <c r="BY53" s="1248"/>
      <c r="BZ53" s="1248"/>
      <c r="CA53" s="1248"/>
      <c r="CB53" s="1248"/>
      <c r="CC53" s="1248"/>
      <c r="CD53" s="1248"/>
      <c r="CE53" s="1248"/>
      <c r="CF53" s="1248">
        <v>72.900000000000006</v>
      </c>
      <c r="CG53" s="1248"/>
      <c r="CH53" s="1248"/>
      <c r="CI53" s="1248"/>
      <c r="CJ53" s="1248"/>
      <c r="CK53" s="1248"/>
      <c r="CL53" s="1248"/>
      <c r="CM53" s="1248"/>
      <c r="CN53" s="1248">
        <v>74.7</v>
      </c>
      <c r="CO53" s="1248"/>
      <c r="CP53" s="1248"/>
      <c r="CQ53" s="1248"/>
      <c r="CR53" s="1248"/>
      <c r="CS53" s="1248"/>
      <c r="CT53" s="1248"/>
      <c r="CU53" s="1248"/>
      <c r="CV53" s="1248">
        <v>75.8</v>
      </c>
      <c r="CW53" s="1248"/>
      <c r="CX53" s="1248"/>
      <c r="CY53" s="1248"/>
      <c r="CZ53" s="1248"/>
      <c r="DA53" s="1248"/>
      <c r="DB53" s="1248"/>
      <c r="DC53" s="1248"/>
    </row>
    <row r="54" spans="1:109" ht="13.2" x14ac:dyDescent="0.2">
      <c r="A54" s="1277"/>
      <c r="B54" s="1242"/>
      <c r="G54" s="1257"/>
      <c r="H54" s="1257"/>
      <c r="I54" s="1253"/>
      <c r="J54" s="1253"/>
      <c r="K54" s="1256"/>
      <c r="L54" s="1256"/>
      <c r="M54" s="1256"/>
      <c r="N54" s="1256"/>
      <c r="AM54" s="1255"/>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ht="13.2" x14ac:dyDescent="0.2">
      <c r="A55" s="1277"/>
      <c r="B55" s="1242"/>
      <c r="G55" s="1253"/>
      <c r="H55" s="1253"/>
      <c r="I55" s="1253"/>
      <c r="J55" s="1253"/>
      <c r="K55" s="1256"/>
      <c r="L55" s="1256"/>
      <c r="M55" s="1256"/>
      <c r="N55" s="1256"/>
      <c r="AN55" s="1250" t="s">
        <v>615</v>
      </c>
      <c r="AO55" s="1250"/>
      <c r="AP55" s="1250"/>
      <c r="AQ55" s="1250"/>
      <c r="AR55" s="1250"/>
      <c r="AS55" s="1250"/>
      <c r="AT55" s="1250"/>
      <c r="AU55" s="1250"/>
      <c r="AV55" s="1250"/>
      <c r="AW55" s="1250"/>
      <c r="AX55" s="1250"/>
      <c r="AY55" s="1250"/>
      <c r="AZ55" s="1250"/>
      <c r="BA55" s="1250"/>
      <c r="BB55" s="1249" t="s">
        <v>614</v>
      </c>
      <c r="BC55" s="1249"/>
      <c r="BD55" s="1249"/>
      <c r="BE55" s="1249"/>
      <c r="BF55" s="1249"/>
      <c r="BG55" s="1249"/>
      <c r="BH55" s="1249"/>
      <c r="BI55" s="1249"/>
      <c r="BJ55" s="1249"/>
      <c r="BK55" s="1249"/>
      <c r="BL55" s="1249"/>
      <c r="BM55" s="1249"/>
      <c r="BN55" s="1249"/>
      <c r="BO55" s="1249"/>
      <c r="BP55" s="1248">
        <v>0</v>
      </c>
      <c r="BQ55" s="1248"/>
      <c r="BR55" s="1248"/>
      <c r="BS55" s="1248"/>
      <c r="BT55" s="1248"/>
      <c r="BU55" s="1248"/>
      <c r="BV55" s="1248"/>
      <c r="BW55" s="1248"/>
      <c r="BX55" s="1248">
        <v>0</v>
      </c>
      <c r="BY55" s="1248"/>
      <c r="BZ55" s="1248"/>
      <c r="CA55" s="1248"/>
      <c r="CB55" s="1248"/>
      <c r="CC55" s="1248"/>
      <c r="CD55" s="1248"/>
      <c r="CE55" s="1248"/>
      <c r="CF55" s="1248">
        <v>0</v>
      </c>
      <c r="CG55" s="1248"/>
      <c r="CH55" s="1248"/>
      <c r="CI55" s="1248"/>
      <c r="CJ55" s="1248"/>
      <c r="CK55" s="1248"/>
      <c r="CL55" s="1248"/>
      <c r="CM55" s="1248"/>
      <c r="CN55" s="1248">
        <v>0</v>
      </c>
      <c r="CO55" s="1248"/>
      <c r="CP55" s="1248"/>
      <c r="CQ55" s="1248"/>
      <c r="CR55" s="1248"/>
      <c r="CS55" s="1248"/>
      <c r="CT55" s="1248"/>
      <c r="CU55" s="1248"/>
      <c r="CV55" s="1248">
        <v>0</v>
      </c>
      <c r="CW55" s="1248"/>
      <c r="CX55" s="1248"/>
      <c r="CY55" s="1248"/>
      <c r="CZ55" s="1248"/>
      <c r="DA55" s="1248"/>
      <c r="DB55" s="1248"/>
      <c r="DC55" s="1248"/>
    </row>
    <row r="56" spans="1:109" ht="13.2" x14ac:dyDescent="0.2">
      <c r="A56" s="1277"/>
      <c r="B56" s="1242"/>
      <c r="G56" s="1253"/>
      <c r="H56" s="1253"/>
      <c r="I56" s="1253"/>
      <c r="J56" s="1253"/>
      <c r="K56" s="1256"/>
      <c r="L56" s="1256"/>
      <c r="M56" s="1256"/>
      <c r="N56" s="1256"/>
      <c r="AN56" s="1250"/>
      <c r="AO56" s="1250"/>
      <c r="AP56" s="1250"/>
      <c r="AQ56" s="1250"/>
      <c r="AR56" s="1250"/>
      <c r="AS56" s="1250"/>
      <c r="AT56" s="1250"/>
      <c r="AU56" s="1250"/>
      <c r="AV56" s="1250"/>
      <c r="AW56" s="1250"/>
      <c r="AX56" s="1250"/>
      <c r="AY56" s="1250"/>
      <c r="AZ56" s="1250"/>
      <c r="BA56" s="1250"/>
      <c r="BB56" s="1249"/>
      <c r="BC56" s="1249"/>
      <c r="BD56" s="1249"/>
      <c r="BE56" s="1249"/>
      <c r="BF56" s="1249"/>
      <c r="BG56" s="1249"/>
      <c r="BH56" s="1249"/>
      <c r="BI56" s="1249"/>
      <c r="BJ56" s="1249"/>
      <c r="BK56" s="1249"/>
      <c r="BL56" s="1249"/>
      <c r="BM56" s="1249"/>
      <c r="BN56" s="1249"/>
      <c r="BO56" s="1249"/>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1277" customFormat="1" ht="13.2" x14ac:dyDescent="0.2">
      <c r="B57" s="1283"/>
      <c r="G57" s="1253"/>
      <c r="H57" s="1253"/>
      <c r="I57" s="1252"/>
      <c r="J57" s="1252"/>
      <c r="K57" s="1256"/>
      <c r="L57" s="1256"/>
      <c r="M57" s="1256"/>
      <c r="N57" s="1256"/>
      <c r="AM57" s="1241"/>
      <c r="AN57" s="1250"/>
      <c r="AO57" s="1250"/>
      <c r="AP57" s="1250"/>
      <c r="AQ57" s="1250"/>
      <c r="AR57" s="1250"/>
      <c r="AS57" s="1250"/>
      <c r="AT57" s="1250"/>
      <c r="AU57" s="1250"/>
      <c r="AV57" s="1250"/>
      <c r="AW57" s="1250"/>
      <c r="AX57" s="1250"/>
      <c r="AY57" s="1250"/>
      <c r="AZ57" s="1250"/>
      <c r="BA57" s="1250"/>
      <c r="BB57" s="1249" t="s">
        <v>621</v>
      </c>
      <c r="BC57" s="1249"/>
      <c r="BD57" s="1249"/>
      <c r="BE57" s="1249"/>
      <c r="BF57" s="1249"/>
      <c r="BG57" s="1249"/>
      <c r="BH57" s="1249"/>
      <c r="BI57" s="1249"/>
      <c r="BJ57" s="1249"/>
      <c r="BK57" s="1249"/>
      <c r="BL57" s="1249"/>
      <c r="BM57" s="1249"/>
      <c r="BN57" s="1249"/>
      <c r="BO57" s="1249"/>
      <c r="BP57" s="1248">
        <v>59.1</v>
      </c>
      <c r="BQ57" s="1248"/>
      <c r="BR57" s="1248"/>
      <c r="BS57" s="1248"/>
      <c r="BT57" s="1248"/>
      <c r="BU57" s="1248"/>
      <c r="BV57" s="1248"/>
      <c r="BW57" s="1248"/>
      <c r="BX57" s="1248">
        <v>61.2</v>
      </c>
      <c r="BY57" s="1248"/>
      <c r="BZ57" s="1248"/>
      <c r="CA57" s="1248"/>
      <c r="CB57" s="1248"/>
      <c r="CC57" s="1248"/>
      <c r="CD57" s="1248"/>
      <c r="CE57" s="1248"/>
      <c r="CF57" s="1248">
        <v>62.8</v>
      </c>
      <c r="CG57" s="1248"/>
      <c r="CH57" s="1248"/>
      <c r="CI57" s="1248"/>
      <c r="CJ57" s="1248"/>
      <c r="CK57" s="1248"/>
      <c r="CL57" s="1248"/>
      <c r="CM57" s="1248"/>
      <c r="CN57" s="1248">
        <v>64.099999999999994</v>
      </c>
      <c r="CO57" s="1248"/>
      <c r="CP57" s="1248"/>
      <c r="CQ57" s="1248"/>
      <c r="CR57" s="1248"/>
      <c r="CS57" s="1248"/>
      <c r="CT57" s="1248"/>
      <c r="CU57" s="1248"/>
      <c r="CV57" s="1248">
        <v>66.3</v>
      </c>
      <c r="CW57" s="1248"/>
      <c r="CX57" s="1248"/>
      <c r="CY57" s="1248"/>
      <c r="CZ57" s="1248"/>
      <c r="DA57" s="1248"/>
      <c r="DB57" s="1248"/>
      <c r="DC57" s="1248"/>
      <c r="DD57" s="1288"/>
      <c r="DE57" s="1283"/>
    </row>
    <row r="58" spans="1:109" s="1277" customFormat="1" ht="13.2" x14ac:dyDescent="0.2">
      <c r="A58" s="1241"/>
      <c r="B58" s="1283"/>
      <c r="G58" s="1253"/>
      <c r="H58" s="1253"/>
      <c r="I58" s="1252"/>
      <c r="J58" s="1252"/>
      <c r="K58" s="1256"/>
      <c r="L58" s="1256"/>
      <c r="M58" s="1256"/>
      <c r="N58" s="1256"/>
      <c r="AM58" s="1241"/>
      <c r="AN58" s="1250"/>
      <c r="AO58" s="1250"/>
      <c r="AP58" s="1250"/>
      <c r="AQ58" s="1250"/>
      <c r="AR58" s="1250"/>
      <c r="AS58" s="1250"/>
      <c r="AT58" s="1250"/>
      <c r="AU58" s="1250"/>
      <c r="AV58" s="1250"/>
      <c r="AW58" s="1250"/>
      <c r="AX58" s="1250"/>
      <c r="AY58" s="1250"/>
      <c r="AZ58" s="1250"/>
      <c r="BA58" s="1250"/>
      <c r="BB58" s="1249"/>
      <c r="BC58" s="1249"/>
      <c r="BD58" s="1249"/>
      <c r="BE58" s="1249"/>
      <c r="BF58" s="1249"/>
      <c r="BG58" s="1249"/>
      <c r="BH58" s="1249"/>
      <c r="BI58" s="1249"/>
      <c r="BJ58" s="1249"/>
      <c r="BK58" s="1249"/>
      <c r="BL58" s="1249"/>
      <c r="BM58" s="1249"/>
      <c r="BN58" s="1249"/>
      <c r="BO58" s="1249"/>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1288"/>
      <c r="DE58" s="1283"/>
    </row>
    <row r="59" spans="1:109" s="1277" customFormat="1" ht="13.2" x14ac:dyDescent="0.2">
      <c r="A59" s="1241"/>
      <c r="B59" s="1283"/>
      <c r="K59" s="1289"/>
      <c r="L59" s="1289"/>
      <c r="M59" s="1289"/>
      <c r="N59" s="1289"/>
      <c r="AQ59" s="1289"/>
      <c r="AR59" s="1289"/>
      <c r="AS59" s="1289"/>
      <c r="AT59" s="1289"/>
      <c r="BC59" s="1289"/>
      <c r="BD59" s="1289"/>
      <c r="BE59" s="1289"/>
      <c r="BF59" s="1289"/>
      <c r="BO59" s="1289"/>
      <c r="BP59" s="1289"/>
      <c r="BQ59" s="1289"/>
      <c r="BR59" s="1289"/>
      <c r="CA59" s="1289"/>
      <c r="CB59" s="1289"/>
      <c r="CC59" s="1289"/>
      <c r="CD59" s="1289"/>
      <c r="CM59" s="1289"/>
      <c r="CN59" s="1289"/>
      <c r="CO59" s="1289"/>
      <c r="CP59" s="1289"/>
      <c r="CY59" s="1289"/>
      <c r="CZ59" s="1289"/>
      <c r="DA59" s="1289"/>
      <c r="DB59" s="1289"/>
      <c r="DC59" s="1289"/>
      <c r="DD59" s="1288"/>
      <c r="DE59" s="1283"/>
    </row>
    <row r="60" spans="1:109" s="1277" customFormat="1" ht="13.2" x14ac:dyDescent="0.2">
      <c r="A60" s="1241"/>
      <c r="B60" s="1283"/>
      <c r="K60" s="1289"/>
      <c r="L60" s="1289"/>
      <c r="M60" s="1289"/>
      <c r="N60" s="1289"/>
      <c r="AQ60" s="1289"/>
      <c r="AR60" s="1289"/>
      <c r="AS60" s="1289"/>
      <c r="AT60" s="1289"/>
      <c r="BC60" s="1289"/>
      <c r="BD60" s="1289"/>
      <c r="BE60" s="1289"/>
      <c r="BF60" s="1289"/>
      <c r="BO60" s="1289"/>
      <c r="BP60" s="1289"/>
      <c r="BQ60" s="1289"/>
      <c r="BR60" s="1289"/>
      <c r="CA60" s="1289"/>
      <c r="CB60" s="1289"/>
      <c r="CC60" s="1289"/>
      <c r="CD60" s="1289"/>
      <c r="CM60" s="1289"/>
      <c r="CN60" s="1289"/>
      <c r="CO60" s="1289"/>
      <c r="CP60" s="1289"/>
      <c r="CY60" s="1289"/>
      <c r="CZ60" s="1289"/>
      <c r="DA60" s="1289"/>
      <c r="DB60" s="1289"/>
      <c r="DC60" s="1289"/>
      <c r="DD60" s="1288"/>
      <c r="DE60" s="1283"/>
    </row>
    <row r="61" spans="1:109" s="1277" customFormat="1" ht="13.2" x14ac:dyDescent="0.2">
      <c r="A61" s="1241"/>
      <c r="B61" s="1287"/>
      <c r="C61" s="1286"/>
      <c r="D61" s="1286"/>
      <c r="E61" s="1286"/>
      <c r="F61" s="1286"/>
      <c r="G61" s="1286"/>
      <c r="H61" s="1286"/>
      <c r="I61" s="1286"/>
      <c r="J61" s="1286"/>
      <c r="K61" s="1286"/>
      <c r="L61" s="1286"/>
      <c r="M61" s="1285"/>
      <c r="N61" s="1285"/>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5"/>
      <c r="AT61" s="1285"/>
      <c r="AU61" s="1286"/>
      <c r="AV61" s="1286"/>
      <c r="AW61" s="1286"/>
      <c r="AX61" s="1286"/>
      <c r="AY61" s="1286"/>
      <c r="AZ61" s="1286"/>
      <c r="BA61" s="1286"/>
      <c r="BB61" s="1286"/>
      <c r="BC61" s="1286"/>
      <c r="BD61" s="1286"/>
      <c r="BE61" s="1285"/>
      <c r="BF61" s="1285"/>
      <c r="BG61" s="1286"/>
      <c r="BH61" s="1286"/>
      <c r="BI61" s="1286"/>
      <c r="BJ61" s="1286"/>
      <c r="BK61" s="1286"/>
      <c r="BL61" s="1286"/>
      <c r="BM61" s="1286"/>
      <c r="BN61" s="1286"/>
      <c r="BO61" s="1286"/>
      <c r="BP61" s="1286"/>
      <c r="BQ61" s="1285"/>
      <c r="BR61" s="1285"/>
      <c r="BS61" s="1286"/>
      <c r="BT61" s="1286"/>
      <c r="BU61" s="1286"/>
      <c r="BV61" s="1286"/>
      <c r="BW61" s="1286"/>
      <c r="BX61" s="1286"/>
      <c r="BY61" s="1286"/>
      <c r="BZ61" s="1286"/>
      <c r="CA61" s="1286"/>
      <c r="CB61" s="1286"/>
      <c r="CC61" s="1285"/>
      <c r="CD61" s="1285"/>
      <c r="CE61" s="1286"/>
      <c r="CF61" s="1286"/>
      <c r="CG61" s="1286"/>
      <c r="CH61" s="1286"/>
      <c r="CI61" s="1286"/>
      <c r="CJ61" s="1286"/>
      <c r="CK61" s="1286"/>
      <c r="CL61" s="1286"/>
      <c r="CM61" s="1286"/>
      <c r="CN61" s="1286"/>
      <c r="CO61" s="1285"/>
      <c r="CP61" s="1285"/>
      <c r="CQ61" s="1286"/>
      <c r="CR61" s="1286"/>
      <c r="CS61" s="1286"/>
      <c r="CT61" s="1286"/>
      <c r="CU61" s="1286"/>
      <c r="CV61" s="1286"/>
      <c r="CW61" s="1286"/>
      <c r="CX61" s="1286"/>
      <c r="CY61" s="1286"/>
      <c r="CZ61" s="1286"/>
      <c r="DA61" s="1285"/>
      <c r="DB61" s="1285"/>
      <c r="DC61" s="1285"/>
      <c r="DD61" s="1284"/>
      <c r="DE61" s="1283"/>
    </row>
    <row r="62" spans="1:109" ht="13.2" x14ac:dyDescent="0.2">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41"/>
    </row>
    <row r="63" spans="1:109" ht="16.2" x14ac:dyDescent="0.2">
      <c r="B63" s="1281" t="s">
        <v>620</v>
      </c>
    </row>
    <row r="64" spans="1:109" ht="13.2" x14ac:dyDescent="0.2">
      <c r="B64" s="1242"/>
      <c r="G64" s="1278"/>
      <c r="I64" s="1280"/>
      <c r="J64" s="1280"/>
      <c r="K64" s="1280"/>
      <c r="L64" s="1280"/>
      <c r="M64" s="1280"/>
      <c r="N64" s="1279"/>
      <c r="AM64" s="1278"/>
      <c r="AN64" s="1278" t="s">
        <v>619</v>
      </c>
      <c r="AP64" s="1277"/>
      <c r="AQ64" s="1277"/>
      <c r="AR64" s="1277"/>
      <c r="AY64" s="1278"/>
      <c r="BA64" s="1277"/>
      <c r="BB64" s="1277"/>
      <c r="BC64" s="1277"/>
      <c r="BK64" s="1278"/>
      <c r="BM64" s="1277"/>
      <c r="BN64" s="1277"/>
      <c r="BO64" s="1277"/>
      <c r="BW64" s="1278"/>
      <c r="BY64" s="1277"/>
      <c r="BZ64" s="1277"/>
      <c r="CA64" s="1277"/>
      <c r="CI64" s="1278"/>
      <c r="CK64" s="1277"/>
      <c r="CL64" s="1277"/>
      <c r="CM64" s="1277"/>
      <c r="CU64" s="1278"/>
      <c r="CW64" s="1277"/>
      <c r="CX64" s="1277"/>
      <c r="CY64" s="1277"/>
    </row>
    <row r="65" spans="2:107" ht="13.2" x14ac:dyDescent="0.2">
      <c r="B65" s="1242"/>
      <c r="AN65" s="1276" t="s">
        <v>618</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4"/>
    </row>
    <row r="66" spans="2:107" ht="13.2" x14ac:dyDescent="0.2">
      <c r="B66" s="1242"/>
      <c r="AN66" s="1273"/>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1"/>
    </row>
    <row r="67" spans="2:107" ht="13.2" x14ac:dyDescent="0.2">
      <c r="B67" s="1242"/>
      <c r="AN67" s="1273"/>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1"/>
    </row>
    <row r="68" spans="2:107" ht="13.2" x14ac:dyDescent="0.2">
      <c r="B68" s="1242"/>
      <c r="AN68" s="1273"/>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1"/>
    </row>
    <row r="69" spans="2:107" ht="13.2" x14ac:dyDescent="0.2">
      <c r="B69" s="1242"/>
      <c r="AN69" s="1270"/>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68"/>
    </row>
    <row r="70" spans="2:107" ht="13.2" x14ac:dyDescent="0.2">
      <c r="B70" s="1242"/>
      <c r="H70" s="1267"/>
      <c r="I70" s="1267"/>
      <c r="J70" s="1265"/>
      <c r="K70" s="1265"/>
      <c r="L70" s="1264"/>
      <c r="M70" s="1265"/>
      <c r="N70" s="1264"/>
      <c r="AN70" s="1255"/>
      <c r="AO70" s="1255"/>
      <c r="AP70" s="1255"/>
      <c r="AZ70" s="1255"/>
      <c r="BA70" s="1255"/>
      <c r="BB70" s="1255"/>
      <c r="BL70" s="1255"/>
      <c r="BM70" s="1255"/>
      <c r="BN70" s="1255"/>
      <c r="BX70" s="1255"/>
      <c r="BY70" s="1255"/>
      <c r="BZ70" s="1255"/>
      <c r="CJ70" s="1255"/>
      <c r="CK70" s="1255"/>
      <c r="CL70" s="1255"/>
      <c r="CV70" s="1255"/>
      <c r="CW70" s="1255"/>
      <c r="CX70" s="1255"/>
    </row>
    <row r="71" spans="2:107" ht="13.2" x14ac:dyDescent="0.2">
      <c r="B71" s="1242"/>
      <c r="G71" s="1263"/>
      <c r="I71" s="1266"/>
      <c r="J71" s="1265"/>
      <c r="K71" s="1265"/>
      <c r="L71" s="1264"/>
      <c r="M71" s="1265"/>
      <c r="N71" s="1264"/>
      <c r="AM71" s="1263"/>
      <c r="AN71" s="1241" t="s">
        <v>617</v>
      </c>
    </row>
    <row r="72" spans="2:107" ht="13.2" x14ac:dyDescent="0.2">
      <c r="B72" s="1242"/>
      <c r="G72" s="1253"/>
      <c r="H72" s="1253"/>
      <c r="I72" s="1253"/>
      <c r="J72" s="1253"/>
      <c r="K72" s="1262"/>
      <c r="L72" s="1262"/>
      <c r="M72" s="1261"/>
      <c r="N72" s="1261"/>
      <c r="AN72" s="1260"/>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8"/>
      <c r="BP72" s="1250" t="s">
        <v>565</v>
      </c>
      <c r="BQ72" s="1250"/>
      <c r="BR72" s="1250"/>
      <c r="BS72" s="1250"/>
      <c r="BT72" s="1250"/>
      <c r="BU72" s="1250"/>
      <c r="BV72" s="1250"/>
      <c r="BW72" s="1250"/>
      <c r="BX72" s="1250" t="s">
        <v>566</v>
      </c>
      <c r="BY72" s="1250"/>
      <c r="BZ72" s="1250"/>
      <c r="CA72" s="1250"/>
      <c r="CB72" s="1250"/>
      <c r="CC72" s="1250"/>
      <c r="CD72" s="1250"/>
      <c r="CE72" s="1250"/>
      <c r="CF72" s="1250" t="s">
        <v>567</v>
      </c>
      <c r="CG72" s="1250"/>
      <c r="CH72" s="1250"/>
      <c r="CI72" s="1250"/>
      <c r="CJ72" s="1250"/>
      <c r="CK72" s="1250"/>
      <c r="CL72" s="1250"/>
      <c r="CM72" s="1250"/>
      <c r="CN72" s="1250" t="s">
        <v>568</v>
      </c>
      <c r="CO72" s="1250"/>
      <c r="CP72" s="1250"/>
      <c r="CQ72" s="1250"/>
      <c r="CR72" s="1250"/>
      <c r="CS72" s="1250"/>
      <c r="CT72" s="1250"/>
      <c r="CU72" s="1250"/>
      <c r="CV72" s="1250" t="s">
        <v>569</v>
      </c>
      <c r="CW72" s="1250"/>
      <c r="CX72" s="1250"/>
      <c r="CY72" s="1250"/>
      <c r="CZ72" s="1250"/>
      <c r="DA72" s="1250"/>
      <c r="DB72" s="1250"/>
      <c r="DC72" s="1250"/>
    </row>
    <row r="73" spans="2:107" ht="13.2" x14ac:dyDescent="0.2">
      <c r="B73" s="1242"/>
      <c r="G73" s="1257"/>
      <c r="H73" s="1257"/>
      <c r="I73" s="1257"/>
      <c r="J73" s="1257"/>
      <c r="K73" s="1254"/>
      <c r="L73" s="1254"/>
      <c r="M73" s="1254"/>
      <c r="N73" s="1254"/>
      <c r="AM73" s="1255"/>
      <c r="AN73" s="1249" t="s">
        <v>616</v>
      </c>
      <c r="AO73" s="1249"/>
      <c r="AP73" s="1249"/>
      <c r="AQ73" s="1249"/>
      <c r="AR73" s="1249"/>
      <c r="AS73" s="1249"/>
      <c r="AT73" s="1249"/>
      <c r="AU73" s="1249"/>
      <c r="AV73" s="1249"/>
      <c r="AW73" s="1249"/>
      <c r="AX73" s="1249"/>
      <c r="AY73" s="1249"/>
      <c r="AZ73" s="1249"/>
      <c r="BA73" s="1249"/>
      <c r="BB73" s="1249" t="s">
        <v>614</v>
      </c>
      <c r="BC73" s="1249"/>
      <c r="BD73" s="1249"/>
      <c r="BE73" s="1249"/>
      <c r="BF73" s="1249"/>
      <c r="BG73" s="1249"/>
      <c r="BH73" s="1249"/>
      <c r="BI73" s="1249"/>
      <c r="BJ73" s="1249"/>
      <c r="BK73" s="1249"/>
      <c r="BL73" s="1249"/>
      <c r="BM73" s="1249"/>
      <c r="BN73" s="1249"/>
      <c r="BO73" s="1249"/>
      <c r="BP73" s="1248"/>
      <c r="BQ73" s="1248"/>
      <c r="BR73" s="1248"/>
      <c r="BS73" s="1248"/>
      <c r="BT73" s="1248"/>
      <c r="BU73" s="1248"/>
      <c r="BV73" s="1248"/>
      <c r="BW73" s="1248"/>
      <c r="BX73" s="1248"/>
      <c r="BY73" s="1248"/>
      <c r="BZ73" s="1248"/>
      <c r="CA73" s="1248"/>
      <c r="CB73" s="1248"/>
      <c r="CC73" s="1248"/>
      <c r="CD73" s="1248"/>
      <c r="CE73" s="1248"/>
      <c r="CF73" s="1248"/>
      <c r="CG73" s="1248"/>
      <c r="CH73" s="1248"/>
      <c r="CI73" s="1248"/>
      <c r="CJ73" s="1248"/>
      <c r="CK73" s="1248"/>
      <c r="CL73" s="1248"/>
      <c r="CM73" s="1248"/>
      <c r="CN73" s="1248"/>
      <c r="CO73" s="1248"/>
      <c r="CP73" s="1248"/>
      <c r="CQ73" s="1248"/>
      <c r="CR73" s="1248"/>
      <c r="CS73" s="1248"/>
      <c r="CT73" s="1248"/>
      <c r="CU73" s="1248"/>
      <c r="CV73" s="1248"/>
      <c r="CW73" s="1248"/>
      <c r="CX73" s="1248"/>
      <c r="CY73" s="1248"/>
      <c r="CZ73" s="1248"/>
      <c r="DA73" s="1248"/>
      <c r="DB73" s="1248"/>
      <c r="DC73" s="1248"/>
    </row>
    <row r="74" spans="2:107" ht="13.2" x14ac:dyDescent="0.2">
      <c r="B74" s="1242"/>
      <c r="G74" s="1257"/>
      <c r="H74" s="1257"/>
      <c r="I74" s="1257"/>
      <c r="J74" s="1257"/>
      <c r="K74" s="1254"/>
      <c r="L74" s="1254"/>
      <c r="M74" s="1254"/>
      <c r="N74" s="1254"/>
      <c r="AM74" s="1255"/>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ht="13.2" x14ac:dyDescent="0.2">
      <c r="B75" s="1242"/>
      <c r="G75" s="1257"/>
      <c r="H75" s="1257"/>
      <c r="I75" s="1253"/>
      <c r="J75" s="1253"/>
      <c r="K75" s="1256"/>
      <c r="L75" s="1256"/>
      <c r="M75" s="1256"/>
      <c r="N75" s="1256"/>
      <c r="AM75" s="1255"/>
      <c r="AN75" s="1249"/>
      <c r="AO75" s="1249"/>
      <c r="AP75" s="1249"/>
      <c r="AQ75" s="1249"/>
      <c r="AR75" s="1249"/>
      <c r="AS75" s="1249"/>
      <c r="AT75" s="1249"/>
      <c r="AU75" s="1249"/>
      <c r="AV75" s="1249"/>
      <c r="AW75" s="1249"/>
      <c r="AX75" s="1249"/>
      <c r="AY75" s="1249"/>
      <c r="AZ75" s="1249"/>
      <c r="BA75" s="1249"/>
      <c r="BB75" s="1249" t="s">
        <v>613</v>
      </c>
      <c r="BC75" s="1249"/>
      <c r="BD75" s="1249"/>
      <c r="BE75" s="1249"/>
      <c r="BF75" s="1249"/>
      <c r="BG75" s="1249"/>
      <c r="BH75" s="1249"/>
      <c r="BI75" s="1249"/>
      <c r="BJ75" s="1249"/>
      <c r="BK75" s="1249"/>
      <c r="BL75" s="1249"/>
      <c r="BM75" s="1249"/>
      <c r="BN75" s="1249"/>
      <c r="BO75" s="1249"/>
      <c r="BP75" s="1248">
        <v>3.7</v>
      </c>
      <c r="BQ75" s="1248"/>
      <c r="BR75" s="1248"/>
      <c r="BS75" s="1248"/>
      <c r="BT75" s="1248"/>
      <c r="BU75" s="1248"/>
      <c r="BV75" s="1248"/>
      <c r="BW75" s="1248"/>
      <c r="BX75" s="1248">
        <v>2.2000000000000002</v>
      </c>
      <c r="BY75" s="1248"/>
      <c r="BZ75" s="1248"/>
      <c r="CA75" s="1248"/>
      <c r="CB75" s="1248"/>
      <c r="CC75" s="1248"/>
      <c r="CD75" s="1248"/>
      <c r="CE75" s="1248"/>
      <c r="CF75" s="1248">
        <v>2.2000000000000002</v>
      </c>
      <c r="CG75" s="1248"/>
      <c r="CH75" s="1248"/>
      <c r="CI75" s="1248"/>
      <c r="CJ75" s="1248"/>
      <c r="CK75" s="1248"/>
      <c r="CL75" s="1248"/>
      <c r="CM75" s="1248"/>
      <c r="CN75" s="1248">
        <v>2.7</v>
      </c>
      <c r="CO75" s="1248"/>
      <c r="CP75" s="1248"/>
      <c r="CQ75" s="1248"/>
      <c r="CR75" s="1248"/>
      <c r="CS75" s="1248"/>
      <c r="CT75" s="1248"/>
      <c r="CU75" s="1248"/>
      <c r="CV75" s="1248">
        <v>3.7</v>
      </c>
      <c r="CW75" s="1248"/>
      <c r="CX75" s="1248"/>
      <c r="CY75" s="1248"/>
      <c r="CZ75" s="1248"/>
      <c r="DA75" s="1248"/>
      <c r="DB75" s="1248"/>
      <c r="DC75" s="1248"/>
    </row>
    <row r="76" spans="2:107" ht="13.2" x14ac:dyDescent="0.2">
      <c r="B76" s="1242"/>
      <c r="G76" s="1257"/>
      <c r="H76" s="1257"/>
      <c r="I76" s="1253"/>
      <c r="J76" s="1253"/>
      <c r="K76" s="1256"/>
      <c r="L76" s="1256"/>
      <c r="M76" s="1256"/>
      <c r="N76" s="1256"/>
      <c r="AM76" s="1255"/>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ht="13.2" x14ac:dyDescent="0.2">
      <c r="B77" s="1242"/>
      <c r="G77" s="1253"/>
      <c r="H77" s="1253"/>
      <c r="I77" s="1253"/>
      <c r="J77" s="1253"/>
      <c r="K77" s="1254"/>
      <c r="L77" s="1254"/>
      <c r="M77" s="1254"/>
      <c r="N77" s="1254"/>
      <c r="AN77" s="1250" t="s">
        <v>615</v>
      </c>
      <c r="AO77" s="1250"/>
      <c r="AP77" s="1250"/>
      <c r="AQ77" s="1250"/>
      <c r="AR77" s="1250"/>
      <c r="AS77" s="1250"/>
      <c r="AT77" s="1250"/>
      <c r="AU77" s="1250"/>
      <c r="AV77" s="1250"/>
      <c r="AW77" s="1250"/>
      <c r="AX77" s="1250"/>
      <c r="AY77" s="1250"/>
      <c r="AZ77" s="1250"/>
      <c r="BA77" s="1250"/>
      <c r="BB77" s="1249" t="s">
        <v>614</v>
      </c>
      <c r="BC77" s="1249"/>
      <c r="BD77" s="1249"/>
      <c r="BE77" s="1249"/>
      <c r="BF77" s="1249"/>
      <c r="BG77" s="1249"/>
      <c r="BH77" s="1249"/>
      <c r="BI77" s="1249"/>
      <c r="BJ77" s="1249"/>
      <c r="BK77" s="1249"/>
      <c r="BL77" s="1249"/>
      <c r="BM77" s="1249"/>
      <c r="BN77" s="1249"/>
      <c r="BO77" s="1249"/>
      <c r="BP77" s="1248">
        <v>0</v>
      </c>
      <c r="BQ77" s="1248"/>
      <c r="BR77" s="1248"/>
      <c r="BS77" s="1248"/>
      <c r="BT77" s="1248"/>
      <c r="BU77" s="1248"/>
      <c r="BV77" s="1248"/>
      <c r="BW77" s="1248"/>
      <c r="BX77" s="1248">
        <v>0</v>
      </c>
      <c r="BY77" s="1248"/>
      <c r="BZ77" s="1248"/>
      <c r="CA77" s="1248"/>
      <c r="CB77" s="1248"/>
      <c r="CC77" s="1248"/>
      <c r="CD77" s="1248"/>
      <c r="CE77" s="1248"/>
      <c r="CF77" s="1248">
        <v>0</v>
      </c>
      <c r="CG77" s="1248"/>
      <c r="CH77" s="1248"/>
      <c r="CI77" s="1248"/>
      <c r="CJ77" s="1248"/>
      <c r="CK77" s="1248"/>
      <c r="CL77" s="1248"/>
      <c r="CM77" s="1248"/>
      <c r="CN77" s="1248">
        <v>0</v>
      </c>
      <c r="CO77" s="1248"/>
      <c r="CP77" s="1248"/>
      <c r="CQ77" s="1248"/>
      <c r="CR77" s="1248"/>
      <c r="CS77" s="1248"/>
      <c r="CT77" s="1248"/>
      <c r="CU77" s="1248"/>
      <c r="CV77" s="1248">
        <v>0</v>
      </c>
      <c r="CW77" s="1248"/>
      <c r="CX77" s="1248"/>
      <c r="CY77" s="1248"/>
      <c r="CZ77" s="1248"/>
      <c r="DA77" s="1248"/>
      <c r="DB77" s="1248"/>
      <c r="DC77" s="1248"/>
    </row>
    <row r="78" spans="2:107" ht="13.2" x14ac:dyDescent="0.2">
      <c r="B78" s="1242"/>
      <c r="G78" s="1253"/>
      <c r="H78" s="1253"/>
      <c r="I78" s="1253"/>
      <c r="J78" s="1253"/>
      <c r="K78" s="1254"/>
      <c r="L78" s="1254"/>
      <c r="M78" s="1254"/>
      <c r="N78" s="1254"/>
      <c r="AN78" s="1250"/>
      <c r="AO78" s="1250"/>
      <c r="AP78" s="1250"/>
      <c r="AQ78" s="1250"/>
      <c r="AR78" s="1250"/>
      <c r="AS78" s="1250"/>
      <c r="AT78" s="1250"/>
      <c r="AU78" s="1250"/>
      <c r="AV78" s="1250"/>
      <c r="AW78" s="1250"/>
      <c r="AX78" s="1250"/>
      <c r="AY78" s="1250"/>
      <c r="AZ78" s="1250"/>
      <c r="BA78" s="1250"/>
      <c r="BB78" s="1249"/>
      <c r="BC78" s="1249"/>
      <c r="BD78" s="1249"/>
      <c r="BE78" s="1249"/>
      <c r="BF78" s="1249"/>
      <c r="BG78" s="1249"/>
      <c r="BH78" s="1249"/>
      <c r="BI78" s="1249"/>
      <c r="BJ78" s="1249"/>
      <c r="BK78" s="1249"/>
      <c r="BL78" s="1249"/>
      <c r="BM78" s="1249"/>
      <c r="BN78" s="1249"/>
      <c r="BO78" s="1249"/>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ht="13.2" x14ac:dyDescent="0.2">
      <c r="B79" s="1242"/>
      <c r="G79" s="1253"/>
      <c r="H79" s="1253"/>
      <c r="I79" s="1252"/>
      <c r="J79" s="1252"/>
      <c r="K79" s="1251"/>
      <c r="L79" s="1251"/>
      <c r="M79" s="1251"/>
      <c r="N79" s="1251"/>
      <c r="AN79" s="1250"/>
      <c r="AO79" s="1250"/>
      <c r="AP79" s="1250"/>
      <c r="AQ79" s="1250"/>
      <c r="AR79" s="1250"/>
      <c r="AS79" s="1250"/>
      <c r="AT79" s="1250"/>
      <c r="AU79" s="1250"/>
      <c r="AV79" s="1250"/>
      <c r="AW79" s="1250"/>
      <c r="AX79" s="1250"/>
      <c r="AY79" s="1250"/>
      <c r="AZ79" s="1250"/>
      <c r="BA79" s="1250"/>
      <c r="BB79" s="1249" t="s">
        <v>613</v>
      </c>
      <c r="BC79" s="1249"/>
      <c r="BD79" s="1249"/>
      <c r="BE79" s="1249"/>
      <c r="BF79" s="1249"/>
      <c r="BG79" s="1249"/>
      <c r="BH79" s="1249"/>
      <c r="BI79" s="1249"/>
      <c r="BJ79" s="1249"/>
      <c r="BK79" s="1249"/>
      <c r="BL79" s="1249"/>
      <c r="BM79" s="1249"/>
      <c r="BN79" s="1249"/>
      <c r="BO79" s="1249"/>
      <c r="BP79" s="1248">
        <v>7.2</v>
      </c>
      <c r="BQ79" s="1248"/>
      <c r="BR79" s="1248"/>
      <c r="BS79" s="1248"/>
      <c r="BT79" s="1248"/>
      <c r="BU79" s="1248"/>
      <c r="BV79" s="1248"/>
      <c r="BW79" s="1248"/>
      <c r="BX79" s="1248">
        <v>7.2</v>
      </c>
      <c r="BY79" s="1248"/>
      <c r="BZ79" s="1248"/>
      <c r="CA79" s="1248"/>
      <c r="CB79" s="1248"/>
      <c r="CC79" s="1248"/>
      <c r="CD79" s="1248"/>
      <c r="CE79" s="1248"/>
      <c r="CF79" s="1248">
        <v>7.7</v>
      </c>
      <c r="CG79" s="1248"/>
      <c r="CH79" s="1248"/>
      <c r="CI79" s="1248"/>
      <c r="CJ79" s="1248"/>
      <c r="CK79" s="1248"/>
      <c r="CL79" s="1248"/>
      <c r="CM79" s="1248"/>
      <c r="CN79" s="1248">
        <v>8</v>
      </c>
      <c r="CO79" s="1248"/>
      <c r="CP79" s="1248"/>
      <c r="CQ79" s="1248"/>
      <c r="CR79" s="1248"/>
      <c r="CS79" s="1248"/>
      <c r="CT79" s="1248"/>
      <c r="CU79" s="1248"/>
      <c r="CV79" s="1248">
        <v>8</v>
      </c>
      <c r="CW79" s="1248"/>
      <c r="CX79" s="1248"/>
      <c r="CY79" s="1248"/>
      <c r="CZ79" s="1248"/>
      <c r="DA79" s="1248"/>
      <c r="DB79" s="1248"/>
      <c r="DC79" s="1248"/>
    </row>
    <row r="80" spans="2:107" ht="13.2" x14ac:dyDescent="0.2">
      <c r="B80" s="1242"/>
      <c r="G80" s="1253"/>
      <c r="H80" s="1253"/>
      <c r="I80" s="1252"/>
      <c r="J80" s="1252"/>
      <c r="K80" s="1251"/>
      <c r="L80" s="1251"/>
      <c r="M80" s="1251"/>
      <c r="N80" s="1251"/>
      <c r="AN80" s="1250"/>
      <c r="AO80" s="1250"/>
      <c r="AP80" s="1250"/>
      <c r="AQ80" s="1250"/>
      <c r="AR80" s="1250"/>
      <c r="AS80" s="1250"/>
      <c r="AT80" s="1250"/>
      <c r="AU80" s="1250"/>
      <c r="AV80" s="1250"/>
      <c r="AW80" s="1250"/>
      <c r="AX80" s="1250"/>
      <c r="AY80" s="1250"/>
      <c r="AZ80" s="1250"/>
      <c r="BA80" s="1250"/>
      <c r="BB80" s="1249"/>
      <c r="BC80" s="1249"/>
      <c r="BD80" s="1249"/>
      <c r="BE80" s="1249"/>
      <c r="BF80" s="1249"/>
      <c r="BG80" s="1249"/>
      <c r="BH80" s="1249"/>
      <c r="BI80" s="1249"/>
      <c r="BJ80" s="1249"/>
      <c r="BK80" s="1249"/>
      <c r="BL80" s="1249"/>
      <c r="BM80" s="1249"/>
      <c r="BN80" s="1249"/>
      <c r="BO80" s="1249"/>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ht="13.2" x14ac:dyDescent="0.2">
      <c r="B81" s="1242"/>
    </row>
    <row r="82" spans="2:109" ht="16.2" x14ac:dyDescent="0.2">
      <c r="B82" s="1242"/>
      <c r="K82" s="1247"/>
      <c r="L82" s="1247"/>
      <c r="M82" s="1247"/>
      <c r="N82" s="1247"/>
      <c r="AQ82" s="1247"/>
      <c r="AR82" s="1247"/>
      <c r="AS82" s="1247"/>
      <c r="AT82" s="1247"/>
      <c r="BC82" s="1247"/>
      <c r="BD82" s="1247"/>
      <c r="BE82" s="1247"/>
      <c r="BF82" s="1247"/>
      <c r="BO82" s="1247"/>
      <c r="BP82" s="1247"/>
      <c r="BQ82" s="1247"/>
      <c r="BR82" s="1247"/>
      <c r="CA82" s="1247"/>
      <c r="CB82" s="1247"/>
      <c r="CC82" s="1247"/>
      <c r="CD82" s="1247"/>
      <c r="CM82" s="1247"/>
      <c r="CN82" s="1247"/>
      <c r="CO82" s="1247"/>
      <c r="CP82" s="1247"/>
      <c r="CY82" s="1247"/>
      <c r="CZ82" s="1247"/>
      <c r="DA82" s="1247"/>
      <c r="DB82" s="1247"/>
      <c r="DC82" s="1247"/>
    </row>
    <row r="83" spans="2:109" ht="13.2" x14ac:dyDescent="0.2">
      <c r="B83" s="1246"/>
      <c r="C83" s="1245"/>
      <c r="D83" s="1245"/>
      <c r="E83" s="1245"/>
      <c r="F83" s="1245"/>
      <c r="G83" s="1245"/>
      <c r="H83" s="1245"/>
      <c r="I83" s="1245"/>
      <c r="J83" s="1245"/>
      <c r="K83" s="1245"/>
      <c r="L83" s="1245"/>
      <c r="M83" s="1245"/>
      <c r="N83" s="1245"/>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c r="AL83" s="1245"/>
      <c r="AM83" s="1245"/>
      <c r="AN83" s="1245"/>
      <c r="AO83" s="1245"/>
      <c r="AP83" s="1245"/>
      <c r="AQ83" s="1245"/>
      <c r="AR83" s="1245"/>
      <c r="AS83" s="1245"/>
      <c r="AT83" s="1245"/>
      <c r="AU83" s="1245"/>
      <c r="AV83" s="1245"/>
      <c r="AW83" s="1245"/>
      <c r="AX83" s="1245"/>
      <c r="AY83" s="1245"/>
      <c r="AZ83" s="1245"/>
      <c r="BA83" s="1245"/>
      <c r="BB83" s="1245"/>
      <c r="BC83" s="1245"/>
      <c r="BD83" s="1245"/>
      <c r="BE83" s="1245"/>
      <c r="BF83" s="1245"/>
      <c r="BG83" s="1245"/>
      <c r="BH83" s="1245"/>
      <c r="BI83" s="1245"/>
      <c r="BJ83" s="1245"/>
      <c r="BK83" s="1245"/>
      <c r="BL83" s="1245"/>
      <c r="BM83" s="1245"/>
      <c r="BN83" s="1245"/>
      <c r="BO83" s="1245"/>
      <c r="BP83" s="1245"/>
      <c r="BQ83" s="1245"/>
      <c r="BR83" s="1245"/>
      <c r="BS83" s="1245"/>
      <c r="BT83" s="1245"/>
      <c r="BU83" s="1245"/>
      <c r="BV83" s="1245"/>
      <c r="BW83" s="1245"/>
      <c r="BX83" s="1245"/>
      <c r="BY83" s="1245"/>
      <c r="BZ83" s="1245"/>
      <c r="CA83" s="1245"/>
      <c r="CB83" s="1245"/>
      <c r="CC83" s="1245"/>
      <c r="CD83" s="1245"/>
      <c r="CE83" s="1245"/>
      <c r="CF83" s="1245"/>
      <c r="CG83" s="1245"/>
      <c r="CH83" s="1245"/>
      <c r="CI83" s="1245"/>
      <c r="CJ83" s="1245"/>
      <c r="CK83" s="1245"/>
      <c r="CL83" s="1245"/>
      <c r="CM83" s="1245"/>
      <c r="CN83" s="1245"/>
      <c r="CO83" s="1245"/>
      <c r="CP83" s="1245"/>
      <c r="CQ83" s="1245"/>
      <c r="CR83" s="1245"/>
      <c r="CS83" s="1245"/>
      <c r="CT83" s="1245"/>
      <c r="CU83" s="1245"/>
      <c r="CV83" s="1245"/>
      <c r="CW83" s="1245"/>
      <c r="CX83" s="1245"/>
      <c r="CY83" s="1245"/>
      <c r="CZ83" s="1245"/>
      <c r="DA83" s="1245"/>
      <c r="DB83" s="1245"/>
      <c r="DC83" s="1245"/>
      <c r="DD83" s="1244"/>
    </row>
    <row r="84" spans="2:109" ht="13.2" x14ac:dyDescent="0.2">
      <c r="DD84" s="1241"/>
      <c r="DE84" s="1241"/>
    </row>
    <row r="85" spans="2:109" ht="13.2" x14ac:dyDescent="0.2">
      <c r="DD85" s="1241"/>
      <c r="DE85" s="1241"/>
    </row>
  </sheetData>
  <sheetProtection algorithmName="SHA-512" hashValue="97SvD4G+w3IG3K1DsQLAsqKugfPPJ4/idamW7RtppaYtIuojvUSLhvb0nBGbbhxuJuw4ptXSzPt+pdj+PSJs8g==" saltValue="rztPE2B+E01YhX1jub05rQ=="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562</v>
      </c>
      <c r="G2" s="146"/>
      <c r="H2" s="147"/>
    </row>
    <row r="3" spans="1:8" x14ac:dyDescent="0.2">
      <c r="A3" s="143" t="s">
        <v>555</v>
      </c>
      <c r="B3" s="148"/>
      <c r="C3" s="149"/>
      <c r="D3" s="150">
        <v>44086</v>
      </c>
      <c r="E3" s="151"/>
      <c r="F3" s="152">
        <v>122882</v>
      </c>
      <c r="G3" s="153"/>
      <c r="H3" s="154"/>
    </row>
    <row r="4" spans="1:8" x14ac:dyDescent="0.2">
      <c r="A4" s="155"/>
      <c r="B4" s="156"/>
      <c r="C4" s="157"/>
      <c r="D4" s="158">
        <v>29571</v>
      </c>
      <c r="E4" s="159"/>
      <c r="F4" s="160">
        <v>65785</v>
      </c>
      <c r="G4" s="161"/>
      <c r="H4" s="162"/>
    </row>
    <row r="5" spans="1:8" x14ac:dyDescent="0.2">
      <c r="A5" s="143" t="s">
        <v>557</v>
      </c>
      <c r="B5" s="148"/>
      <c r="C5" s="149"/>
      <c r="D5" s="150">
        <v>41099</v>
      </c>
      <c r="E5" s="151"/>
      <c r="F5" s="152">
        <v>114790</v>
      </c>
      <c r="G5" s="153"/>
      <c r="H5" s="154"/>
    </row>
    <row r="6" spans="1:8" x14ac:dyDescent="0.2">
      <c r="A6" s="155"/>
      <c r="B6" s="156"/>
      <c r="C6" s="157"/>
      <c r="D6" s="158">
        <v>34846</v>
      </c>
      <c r="E6" s="159"/>
      <c r="F6" s="160">
        <v>55601</v>
      </c>
      <c r="G6" s="161"/>
      <c r="H6" s="162"/>
    </row>
    <row r="7" spans="1:8" x14ac:dyDescent="0.2">
      <c r="A7" s="143" t="s">
        <v>558</v>
      </c>
      <c r="B7" s="148"/>
      <c r="C7" s="149"/>
      <c r="D7" s="150">
        <v>40760</v>
      </c>
      <c r="E7" s="151"/>
      <c r="F7" s="152">
        <v>126262</v>
      </c>
      <c r="G7" s="153"/>
      <c r="H7" s="154"/>
    </row>
    <row r="8" spans="1:8" x14ac:dyDescent="0.2">
      <c r="A8" s="155"/>
      <c r="B8" s="156"/>
      <c r="C8" s="157"/>
      <c r="D8" s="158">
        <v>33180</v>
      </c>
      <c r="E8" s="159"/>
      <c r="F8" s="160">
        <v>56769</v>
      </c>
      <c r="G8" s="161"/>
      <c r="H8" s="162"/>
    </row>
    <row r="9" spans="1:8" x14ac:dyDescent="0.2">
      <c r="A9" s="143" t="s">
        <v>559</v>
      </c>
      <c r="B9" s="148"/>
      <c r="C9" s="149"/>
      <c r="D9" s="150">
        <v>40161</v>
      </c>
      <c r="E9" s="151"/>
      <c r="F9" s="152">
        <v>126525</v>
      </c>
      <c r="G9" s="153"/>
      <c r="H9" s="154"/>
    </row>
    <row r="10" spans="1:8" x14ac:dyDescent="0.2">
      <c r="A10" s="155"/>
      <c r="B10" s="156"/>
      <c r="C10" s="157"/>
      <c r="D10" s="158">
        <v>21220</v>
      </c>
      <c r="E10" s="159"/>
      <c r="F10" s="160">
        <v>67052</v>
      </c>
      <c r="G10" s="161"/>
      <c r="H10" s="162"/>
    </row>
    <row r="11" spans="1:8" x14ac:dyDescent="0.2">
      <c r="A11" s="143" t="s">
        <v>560</v>
      </c>
      <c r="B11" s="148"/>
      <c r="C11" s="149"/>
      <c r="D11" s="150">
        <v>51769</v>
      </c>
      <c r="E11" s="151"/>
      <c r="F11" s="152">
        <v>122054</v>
      </c>
      <c r="G11" s="153"/>
      <c r="H11" s="154"/>
    </row>
    <row r="12" spans="1:8" x14ac:dyDescent="0.2">
      <c r="A12" s="155"/>
      <c r="B12" s="156"/>
      <c r="C12" s="163"/>
      <c r="D12" s="158">
        <v>22605</v>
      </c>
      <c r="E12" s="159"/>
      <c r="F12" s="160">
        <v>68298</v>
      </c>
      <c r="G12" s="161"/>
      <c r="H12" s="162"/>
    </row>
    <row r="13" spans="1:8" x14ac:dyDescent="0.2">
      <c r="A13" s="143"/>
      <c r="B13" s="148"/>
      <c r="C13" s="164"/>
      <c r="D13" s="165">
        <v>43575</v>
      </c>
      <c r="E13" s="166"/>
      <c r="F13" s="167">
        <v>122503</v>
      </c>
      <c r="G13" s="168"/>
      <c r="H13" s="154"/>
    </row>
    <row r="14" spans="1:8" x14ac:dyDescent="0.2">
      <c r="A14" s="155"/>
      <c r="B14" s="156"/>
      <c r="C14" s="157"/>
      <c r="D14" s="158">
        <v>28284</v>
      </c>
      <c r="E14" s="159"/>
      <c r="F14" s="160">
        <v>62701</v>
      </c>
      <c r="G14" s="161"/>
      <c r="H14" s="162"/>
    </row>
    <row r="17" spans="1:11" x14ac:dyDescent="0.2">
      <c r="A17" s="139" t="s">
        <v>53</v>
      </c>
    </row>
    <row r="18" spans="1:11" x14ac:dyDescent="0.2">
      <c r="A18" s="169"/>
      <c r="B18" s="169" t="str">
        <f>実質収支比率等に係る経年分析!F$46</f>
        <v>H29</v>
      </c>
      <c r="C18" s="169" t="str">
        <f>実質収支比率等に係る経年分析!G$46</f>
        <v>H30</v>
      </c>
      <c r="D18" s="169" t="str">
        <f>実質収支比率等に係る経年分析!H$46</f>
        <v>R01</v>
      </c>
      <c r="E18" s="169" t="str">
        <f>実質収支比率等に係る経年分析!I$46</f>
        <v>R02</v>
      </c>
      <c r="F18" s="169" t="str">
        <f>実質収支比率等に係る経年分析!J$46</f>
        <v>R03</v>
      </c>
    </row>
    <row r="19" spans="1:11" x14ac:dyDescent="0.2">
      <c r="A19" s="169" t="s">
        <v>54</v>
      </c>
      <c r="B19" s="169">
        <f>ROUND(VALUE(SUBSTITUTE(実質収支比率等に係る経年分析!F$48,"▲","-")),2)</f>
        <v>3.05</v>
      </c>
      <c r="C19" s="169">
        <f>ROUND(VALUE(SUBSTITUTE(実質収支比率等に係る経年分析!G$48,"▲","-")),2)</f>
        <v>4.24</v>
      </c>
      <c r="D19" s="169">
        <f>ROUND(VALUE(SUBSTITUTE(実質収支比率等に係る経年分析!H$48,"▲","-")),2)</f>
        <v>4.93</v>
      </c>
      <c r="E19" s="169">
        <f>ROUND(VALUE(SUBSTITUTE(実質収支比率等に係る経年分析!I$48,"▲","-")),2)</f>
        <v>8.34</v>
      </c>
      <c r="F19" s="169">
        <f>ROUND(VALUE(SUBSTITUTE(実質収支比率等に係る経年分析!J$48,"▲","-")),2)</f>
        <v>8.2899999999999991</v>
      </c>
    </row>
    <row r="20" spans="1:11" x14ac:dyDescent="0.2">
      <c r="A20" s="169" t="s">
        <v>55</v>
      </c>
      <c r="B20" s="169">
        <f>ROUND(VALUE(SUBSTITUTE(実質収支比率等に係る経年分析!F$47,"▲","-")),2)</f>
        <v>52.84</v>
      </c>
      <c r="C20" s="169">
        <f>ROUND(VALUE(SUBSTITUTE(実質収支比率等に係る経年分析!G$47,"▲","-")),2)</f>
        <v>43.43</v>
      </c>
      <c r="D20" s="169">
        <f>ROUND(VALUE(SUBSTITUTE(実質収支比率等に係る経年分析!H$47,"▲","-")),2)</f>
        <v>39.020000000000003</v>
      </c>
      <c r="E20" s="169">
        <f>ROUND(VALUE(SUBSTITUTE(実質収支比率等に係る経年分析!I$47,"▲","-")),2)</f>
        <v>42.02</v>
      </c>
      <c r="F20" s="169">
        <f>ROUND(VALUE(SUBSTITUTE(実質収支比率等に係る経年分析!J$47,"▲","-")),2)</f>
        <v>46.11</v>
      </c>
    </row>
    <row r="21" spans="1:11" x14ac:dyDescent="0.2">
      <c r="A21" s="169" t="s">
        <v>56</v>
      </c>
      <c r="B21" s="169">
        <f>IF(ISNUMBER(VALUE(SUBSTITUTE(実質収支比率等に係る経年分析!F$49,"▲","-"))),ROUND(VALUE(SUBSTITUTE(実質収支比率等に係る経年分析!F$49,"▲","-")),2),NA())</f>
        <v>-6.34</v>
      </c>
      <c r="C21" s="169">
        <f>IF(ISNUMBER(VALUE(SUBSTITUTE(実質収支比率等に係る経年分析!G$49,"▲","-"))),ROUND(VALUE(SUBSTITUTE(実質収支比率等に係る経年分析!G$49,"▲","-")),2),NA())</f>
        <v>-7.73</v>
      </c>
      <c r="D21" s="169">
        <f>IF(ISNUMBER(VALUE(SUBSTITUTE(実質収支比率等に係る経年分析!H$49,"▲","-"))),ROUND(VALUE(SUBSTITUTE(実質収支比率等に係る経年分析!H$49,"▲","-")),2),NA())</f>
        <v>-3.79</v>
      </c>
      <c r="E21" s="169">
        <f>IF(ISNUMBER(VALUE(SUBSTITUTE(実質収支比率等に係る経年分析!I$49,"▲","-"))),ROUND(VALUE(SUBSTITUTE(実質収支比率等に係る経年分析!I$49,"▲","-")),2),NA())</f>
        <v>9.02</v>
      </c>
      <c r="F21" s="169">
        <f>IF(ISNUMBER(VALUE(SUBSTITUTE(実質収支比率等に係る経年分析!J$49,"▲","-"))),ROUND(VALUE(SUBSTITUTE(実質収支比率等に係る経年分析!J$49,"▲","-")),2),NA())</f>
        <v>7.47</v>
      </c>
    </row>
    <row r="24" spans="1:11" x14ac:dyDescent="0.2">
      <c r="A24" s="139" t="s">
        <v>57</v>
      </c>
    </row>
    <row r="25" spans="1:11" x14ac:dyDescent="0.2">
      <c r="A25" s="170"/>
      <c r="B25" s="170" t="str">
        <f>連結実質赤字比率に係る赤字・黒字の構成分析!F$33</f>
        <v>H29</v>
      </c>
      <c r="C25" s="170"/>
      <c r="D25" s="170" t="str">
        <f>連結実質赤字比率に係る赤字・黒字の構成分析!G$33</f>
        <v>H30</v>
      </c>
      <c r="E25" s="170"/>
      <c r="F25" s="170" t="str">
        <f>連結実質赤字比率に係る赤字・黒字の構成分析!H$33</f>
        <v>R01</v>
      </c>
      <c r="G25" s="170"/>
      <c r="H25" s="170" t="str">
        <f>連結実質赤字比率に係る赤字・黒字の構成分析!I$33</f>
        <v>R02</v>
      </c>
      <c r="I25" s="170"/>
      <c r="J25" s="170" t="str">
        <f>連結実質赤字比率に係る赤字・黒字の構成分析!J$33</f>
        <v>R03</v>
      </c>
      <c r="K25" s="170"/>
    </row>
    <row r="26" spans="1:11" x14ac:dyDescent="0.2">
      <c r="A26" s="170"/>
      <c r="B26" s="170" t="s">
        <v>58</v>
      </c>
      <c r="C26" s="170" t="s">
        <v>59</v>
      </c>
      <c r="D26" s="170" t="s">
        <v>58</v>
      </c>
      <c r="E26" s="170" t="s">
        <v>59</v>
      </c>
      <c r="F26" s="170" t="s">
        <v>58</v>
      </c>
      <c r="G26" s="170" t="s">
        <v>59</v>
      </c>
      <c r="H26" s="170" t="s">
        <v>58</v>
      </c>
      <c r="I26" s="170" t="s">
        <v>59</v>
      </c>
      <c r="J26" s="170" t="s">
        <v>58</v>
      </c>
      <c r="K26" s="170" t="s">
        <v>59</v>
      </c>
    </row>
    <row r="27" spans="1:11" x14ac:dyDescent="0.2">
      <c r="A27" s="170" t="str">
        <f>IF(連結実質赤字比率に係る赤字・黒字の構成分析!C$43="",NA(),連結実質赤字比率に係る赤字・黒字の構成分析!C$43)</f>
        <v>その他会計（黒字）</v>
      </c>
      <c r="B27" s="170" t="e">
        <f>IF(ROUND(VALUE(SUBSTITUTE(連結実質赤字比率に係る赤字・黒字の構成分析!F$43,"▲", "-")), 2) &lt; 0, ABS(ROUND(VALUE(SUBSTITUTE(連結実質赤字比率に係る赤字・黒字の構成分析!F$43,"▲", "-")), 2)), NA())</f>
        <v>#N/A</v>
      </c>
      <c r="C27" s="170">
        <f>IF(ROUND(VALUE(SUBSTITUTE(連結実質赤字比率に係る赤字・黒字の構成分析!F$43,"▲", "-")), 2) &gt;= 0, ABS(ROUND(VALUE(SUBSTITUTE(連結実質赤字比率に係る赤字・黒字の構成分析!F$43,"▲", "-")), 2)), NA())</f>
        <v>0.87</v>
      </c>
      <c r="D27" s="170" t="e">
        <f>IF(ROUND(VALUE(SUBSTITUTE(連結実質赤字比率に係る赤字・黒字の構成分析!G$43,"▲", "-")), 2) &lt; 0, ABS(ROUND(VALUE(SUBSTITUTE(連結実質赤字比率に係る赤字・黒字の構成分析!G$43,"▲", "-")), 2)), NA())</f>
        <v>#N/A</v>
      </c>
      <c r="E27" s="170">
        <f>IF(ROUND(VALUE(SUBSTITUTE(連結実質赤字比率に係る赤字・黒字の構成分析!G$43,"▲", "-")), 2) &gt;= 0, ABS(ROUND(VALUE(SUBSTITUTE(連結実質赤字比率に係る赤字・黒字の構成分析!G$43,"▲", "-")), 2)), NA())</f>
        <v>1.7</v>
      </c>
      <c r="F27" s="170" t="e">
        <f>IF(ROUND(VALUE(SUBSTITUTE(連結実質赤字比率に係る赤字・黒字の構成分析!H$43,"▲", "-")), 2) &lt; 0, ABS(ROUND(VALUE(SUBSTITUTE(連結実質赤字比率に係る赤字・黒字の構成分析!H$43,"▲", "-")), 2)), NA())</f>
        <v>#VALUE!</v>
      </c>
      <c r="G27" s="170" t="e">
        <f>IF(ROUND(VALUE(SUBSTITUTE(連結実質赤字比率に係る赤字・黒字の構成分析!H$43,"▲", "-")), 2) &gt;= 0, ABS(ROUND(VALUE(SUBSTITUTE(連結実質赤字比率に係る赤字・黒字の構成分析!H$43,"▲", "-")), 2)), NA())</f>
        <v>#VALUE!</v>
      </c>
      <c r="H27" s="170" t="e">
        <f>IF(ROUND(VALUE(SUBSTITUTE(連結実質赤字比率に係る赤字・黒字の構成分析!I$43,"▲", "-")), 2) &lt; 0, ABS(ROUND(VALUE(SUBSTITUTE(連結実質赤字比率に係る赤字・黒字の構成分析!I$43,"▲", "-")), 2)), NA())</f>
        <v>#VALUE!</v>
      </c>
      <c r="I27" s="170" t="e">
        <f>IF(ROUND(VALUE(SUBSTITUTE(連結実質赤字比率に係る赤字・黒字の構成分析!I$43,"▲", "-")), 2) &gt;= 0, ABS(ROUND(VALUE(SUBSTITUTE(連結実質赤字比率に係る赤字・黒字の構成分析!I$43,"▲", "-")), 2)), NA())</f>
        <v>#VALUE!</v>
      </c>
      <c r="J27" s="170" t="e">
        <f>IF(ROUND(VALUE(SUBSTITUTE(連結実質赤字比率に係る赤字・黒字の構成分析!J$43,"▲", "-")), 2) &lt; 0, ABS(ROUND(VALUE(SUBSTITUTE(連結実質赤字比率に係る赤字・黒字の構成分析!J$43,"▲", "-")), 2)), NA())</f>
        <v>#VALUE!</v>
      </c>
      <c r="K27" s="170" t="e">
        <f>IF(ROUND(VALUE(SUBSTITUTE(連結実質赤字比率に係る赤字・黒字の構成分析!J$43,"▲", "-")), 2) &gt;= 0, ABS(ROUND(VALUE(SUBSTITUTE(連結実質赤字比率に係る赤字・黒字の構成分析!J$43,"▲", "-")), 2)), NA())</f>
        <v>#VALUE!</v>
      </c>
    </row>
    <row r="28" spans="1:11" x14ac:dyDescent="0.2">
      <c r="A28" s="170" t="str">
        <f>IF(連結実質赤字比率に係る赤字・黒字の構成分析!C$42="",NA(),連結実質赤字比率に係る赤字・黒字の構成分析!C$42)</f>
        <v>その他会計（赤字）</v>
      </c>
      <c r="B28" s="170" t="e">
        <f>IF(ROUND(VALUE(SUBSTITUTE(連結実質赤字比率に係る赤字・黒字の構成分析!F$42,"▲", "-")), 2) &lt; 0, ABS(ROUND(VALUE(SUBSTITUTE(連結実質赤字比率に係る赤字・黒字の構成分析!F$42,"▲", "-")), 2)), NA())</f>
        <v>#VALUE!</v>
      </c>
      <c r="C28" s="170" t="e">
        <f>IF(ROUND(VALUE(SUBSTITUTE(連結実質赤字比率に係る赤字・黒字の構成分析!F$42,"▲", "-")), 2) &gt;= 0, ABS(ROUND(VALUE(SUBSTITUTE(連結実質赤字比率に係る赤字・黒字の構成分析!F$42,"▲", "-")), 2)), NA())</f>
        <v>#VALUE!</v>
      </c>
      <c r="D28" s="170" t="e">
        <f>IF(ROUND(VALUE(SUBSTITUTE(連結実質赤字比率に係る赤字・黒字の構成分析!G$42,"▲", "-")), 2) &lt; 0, ABS(ROUND(VALUE(SUBSTITUTE(連結実質赤字比率に係る赤字・黒字の構成分析!G$42,"▲", "-")), 2)), NA())</f>
        <v>#VALUE!</v>
      </c>
      <c r="E28" s="170" t="e">
        <f>IF(ROUND(VALUE(SUBSTITUTE(連結実質赤字比率に係る赤字・黒字の構成分析!G$42,"▲", "-")), 2) &gt;= 0, ABS(ROUND(VALUE(SUBSTITUTE(連結実質赤字比率に係る赤字・黒字の構成分析!G$42,"▲", "-")), 2)), NA())</f>
        <v>#VALUE!</v>
      </c>
      <c r="F28" s="170" t="e">
        <f>IF(ROUND(VALUE(SUBSTITUTE(連結実質赤字比率に係る赤字・黒字の構成分析!H$42,"▲", "-")), 2) &lt; 0, ABS(ROUND(VALUE(SUBSTITUTE(連結実質赤字比率に係る赤字・黒字の構成分析!H$42,"▲", "-")), 2)), NA())</f>
        <v>#VALUE!</v>
      </c>
      <c r="G28" s="170" t="e">
        <f>IF(ROUND(VALUE(SUBSTITUTE(連結実質赤字比率に係る赤字・黒字の構成分析!H$42,"▲", "-")), 2) &gt;= 0, ABS(ROUND(VALUE(SUBSTITUTE(連結実質赤字比率に係る赤字・黒字の構成分析!H$42,"▲", "-")), 2)), NA())</f>
        <v>#VALUE!</v>
      </c>
      <c r="H28" s="170" t="e">
        <f>IF(ROUND(VALUE(SUBSTITUTE(連結実質赤字比率に係る赤字・黒字の構成分析!I$42,"▲", "-")), 2) &lt; 0, ABS(ROUND(VALUE(SUBSTITUTE(連結実質赤字比率に係る赤字・黒字の構成分析!I$42,"▲", "-")), 2)), NA())</f>
        <v>#VALUE!</v>
      </c>
      <c r="I28" s="170" t="e">
        <f>IF(ROUND(VALUE(SUBSTITUTE(連結実質赤字比率に係る赤字・黒字の構成分析!I$42,"▲", "-")), 2) &gt;= 0, ABS(ROUND(VALUE(SUBSTITUTE(連結実質赤字比率に係る赤字・黒字の構成分析!I$42,"▲", "-")), 2)), NA())</f>
        <v>#VALUE!</v>
      </c>
      <c r="J28" s="170" t="e">
        <f>IF(ROUND(VALUE(SUBSTITUTE(連結実質赤字比率に係る赤字・黒字の構成分析!J$42,"▲", "-")), 2) &lt; 0, ABS(ROUND(VALUE(SUBSTITUTE(連結実質赤字比率に係る赤字・黒字の構成分析!J$42,"▲", "-")), 2)), NA())</f>
        <v>#VALUE!</v>
      </c>
      <c r="K28" s="170" t="e">
        <f>IF(ROUND(VALUE(SUBSTITUTE(連結実質赤字比率に係る赤字・黒字の構成分析!J$42,"▲", "-")), 2) &gt;= 0, ABS(ROUND(VALUE(SUBSTITUTE(連結実質赤字比率に係る赤字・黒字の構成分析!J$42,"▲", "-")), 2)), NA())</f>
        <v>#VALUE!</v>
      </c>
    </row>
    <row r="29" spans="1:11" x14ac:dyDescent="0.2">
      <c r="A29" s="170" t="e">
        <f>IF(連結実質赤字比率に係る赤字・黒字の構成分析!C$41="",NA(),連結実質赤字比率に係る赤字・黒字の構成分析!C$41)</f>
        <v>#N/A</v>
      </c>
      <c r="B29" s="170" t="e">
        <f>IF(ROUND(VALUE(SUBSTITUTE(連結実質赤字比率に係る赤字・黒字の構成分析!F$41,"▲", "-")), 2) &lt; 0, ABS(ROUND(VALUE(SUBSTITUTE(連結実質赤字比率に係る赤字・黒字の構成分析!F$41,"▲", "-")), 2)), NA())</f>
        <v>#VALUE!</v>
      </c>
      <c r="C29" s="170" t="e">
        <f>IF(ROUND(VALUE(SUBSTITUTE(連結実質赤字比率に係る赤字・黒字の構成分析!F$41,"▲", "-")), 2) &gt;= 0, ABS(ROUND(VALUE(SUBSTITUTE(連結実質赤字比率に係る赤字・黒字の構成分析!F$41,"▲", "-")), 2)), NA())</f>
        <v>#VALUE!</v>
      </c>
      <c r="D29" s="170" t="e">
        <f>IF(ROUND(VALUE(SUBSTITUTE(連結実質赤字比率に係る赤字・黒字の構成分析!G$41,"▲", "-")), 2) &lt; 0, ABS(ROUND(VALUE(SUBSTITUTE(連結実質赤字比率に係る赤字・黒字の構成分析!G$41,"▲", "-")), 2)), NA())</f>
        <v>#VALUE!</v>
      </c>
      <c r="E29" s="170" t="e">
        <f>IF(ROUND(VALUE(SUBSTITUTE(連結実質赤字比率に係る赤字・黒字の構成分析!G$41,"▲", "-")), 2) &gt;= 0, ABS(ROUND(VALUE(SUBSTITUTE(連結実質赤字比率に係る赤字・黒字の構成分析!G$41,"▲", "-")), 2)), NA())</f>
        <v>#VALUE!</v>
      </c>
      <c r="F29" s="170" t="e">
        <f>IF(ROUND(VALUE(SUBSTITUTE(連結実質赤字比率に係る赤字・黒字の構成分析!H$41,"▲", "-")), 2) &lt; 0, ABS(ROUND(VALUE(SUBSTITUTE(連結実質赤字比率に係る赤字・黒字の構成分析!H$41,"▲", "-")), 2)), NA())</f>
        <v>#VALUE!</v>
      </c>
      <c r="G29" s="170" t="e">
        <f>IF(ROUND(VALUE(SUBSTITUTE(連結実質赤字比率に係る赤字・黒字の構成分析!H$41,"▲", "-")), 2) &gt;= 0, ABS(ROUND(VALUE(SUBSTITUTE(連結実質赤字比率に係る赤字・黒字の構成分析!H$41,"▲", "-")), 2)), NA())</f>
        <v>#VALUE!</v>
      </c>
      <c r="H29" s="170" t="e">
        <f>IF(ROUND(VALUE(SUBSTITUTE(連結実質赤字比率に係る赤字・黒字の構成分析!I$41,"▲", "-")), 2) &lt; 0, ABS(ROUND(VALUE(SUBSTITUTE(連結実質赤字比率に係る赤字・黒字の構成分析!I$41,"▲", "-")), 2)), NA())</f>
        <v>#VALUE!</v>
      </c>
      <c r="I29" s="170" t="e">
        <f>IF(ROUND(VALUE(SUBSTITUTE(連結実質赤字比率に係る赤字・黒字の構成分析!I$41,"▲", "-")), 2) &gt;= 0, ABS(ROUND(VALUE(SUBSTITUTE(連結実質赤字比率に係る赤字・黒字の構成分析!I$41,"▲", "-")), 2)), NA())</f>
        <v>#VALUE!</v>
      </c>
      <c r="J29" s="170" t="e">
        <f>IF(ROUND(VALUE(SUBSTITUTE(連結実質赤字比率に係る赤字・黒字の構成分析!J$41,"▲", "-")), 2) &lt; 0, ABS(ROUND(VALUE(SUBSTITUTE(連結実質赤字比率に係る赤字・黒字の構成分析!J$41,"▲", "-")), 2)), NA())</f>
        <v>#VALUE!</v>
      </c>
      <c r="K29" s="170" t="e">
        <f>IF(ROUND(VALUE(SUBSTITUTE(連結実質赤字比率に係る赤字・黒字の構成分析!J$41,"▲", "-")), 2) &gt;= 0, ABS(ROUND(VALUE(SUBSTITUTE(連結実質赤字比率に係る赤字・黒字の構成分析!J$41,"▲", "-")), 2)), NA())</f>
        <v>#VALUE!</v>
      </c>
    </row>
    <row r="30" spans="1:11" x14ac:dyDescent="0.2">
      <c r="A30" s="170" t="e">
        <f>IF(連結実質赤字比率に係る赤字・黒字の構成分析!C$40="",NA(),連結実質赤字比率に係る赤字・黒字の構成分析!C$40)</f>
        <v>#N/A</v>
      </c>
      <c r="B30" s="170" t="e">
        <f>IF(ROUND(VALUE(SUBSTITUTE(連結実質赤字比率に係る赤字・黒字の構成分析!F$40,"▲", "-")), 2) &lt; 0, ABS(ROUND(VALUE(SUBSTITUTE(連結実質赤字比率に係る赤字・黒字の構成分析!F$40,"▲", "-")), 2)), NA())</f>
        <v>#VALUE!</v>
      </c>
      <c r="C30" s="170" t="e">
        <f>IF(ROUND(VALUE(SUBSTITUTE(連結実質赤字比率に係る赤字・黒字の構成分析!F$40,"▲", "-")), 2) &gt;= 0, ABS(ROUND(VALUE(SUBSTITUTE(連結実質赤字比率に係る赤字・黒字の構成分析!F$40,"▲", "-")), 2)), NA())</f>
        <v>#VALUE!</v>
      </c>
      <c r="D30" s="170" t="e">
        <f>IF(ROUND(VALUE(SUBSTITUTE(連結実質赤字比率に係る赤字・黒字の構成分析!G$40,"▲", "-")), 2) &lt; 0, ABS(ROUND(VALUE(SUBSTITUTE(連結実質赤字比率に係る赤字・黒字の構成分析!G$40,"▲", "-")), 2)), NA())</f>
        <v>#VALUE!</v>
      </c>
      <c r="E30" s="170" t="e">
        <f>IF(ROUND(VALUE(SUBSTITUTE(連結実質赤字比率に係る赤字・黒字の構成分析!G$40,"▲", "-")), 2) &gt;= 0, ABS(ROUND(VALUE(SUBSTITUTE(連結実質赤字比率に係る赤字・黒字の構成分析!G$40,"▲", "-")), 2)), NA())</f>
        <v>#VALUE!</v>
      </c>
      <c r="F30" s="170" t="e">
        <f>IF(ROUND(VALUE(SUBSTITUTE(連結実質赤字比率に係る赤字・黒字の構成分析!H$40,"▲", "-")), 2) &lt; 0, ABS(ROUND(VALUE(SUBSTITUTE(連結実質赤字比率に係る赤字・黒字の構成分析!H$40,"▲", "-")), 2)), NA())</f>
        <v>#VALUE!</v>
      </c>
      <c r="G30" s="170" t="e">
        <f>IF(ROUND(VALUE(SUBSTITUTE(連結実質赤字比率に係る赤字・黒字の構成分析!H$40,"▲", "-")), 2) &gt;= 0, ABS(ROUND(VALUE(SUBSTITUTE(連結実質赤字比率に係る赤字・黒字の構成分析!H$40,"▲", "-")), 2)), NA())</f>
        <v>#VALUE!</v>
      </c>
      <c r="H30" s="170" t="e">
        <f>IF(ROUND(VALUE(SUBSTITUTE(連結実質赤字比率に係る赤字・黒字の構成分析!I$40,"▲", "-")), 2) &lt; 0, ABS(ROUND(VALUE(SUBSTITUTE(連結実質赤字比率に係る赤字・黒字の構成分析!I$40,"▲", "-")), 2)), NA())</f>
        <v>#VALUE!</v>
      </c>
      <c r="I30" s="170" t="e">
        <f>IF(ROUND(VALUE(SUBSTITUTE(連結実質赤字比率に係る赤字・黒字の構成分析!I$40,"▲", "-")), 2) &gt;= 0, ABS(ROUND(VALUE(SUBSTITUTE(連結実質赤字比率に係る赤字・黒字の構成分析!I$40,"▲", "-")), 2)), NA())</f>
        <v>#VALUE!</v>
      </c>
      <c r="J30" s="170" t="e">
        <f>IF(ROUND(VALUE(SUBSTITUTE(連結実質赤字比率に係る赤字・黒字の構成分析!J$40,"▲", "-")), 2) &lt; 0, ABS(ROUND(VALUE(SUBSTITUTE(連結実質赤字比率に係る赤字・黒字の構成分析!J$40,"▲", "-")), 2)), NA())</f>
        <v>#VALUE!</v>
      </c>
      <c r="K30" s="170" t="e">
        <f>IF(ROUND(VALUE(SUBSTITUTE(連結実質赤字比率に係る赤字・黒字の構成分析!J$40,"▲", "-")), 2) &gt;= 0, ABS(ROUND(VALUE(SUBSTITUTE(連結実質赤字比率に係る赤字・黒字の構成分析!J$40,"▲", "-")), 2)), NA())</f>
        <v>#VALUE!</v>
      </c>
    </row>
    <row r="31" spans="1:11" x14ac:dyDescent="0.2">
      <c r="A31" s="170" t="str">
        <f>IF(連結実質赤字比率に係る赤字・黒字の構成分析!C$39="",NA(),連結実質赤字比率に係る赤字・黒字の構成分析!C$39)</f>
        <v>介護保険特別会計</v>
      </c>
      <c r="B31" s="170" t="e">
        <f>IF(ROUND(VALUE(SUBSTITUTE(連結実質赤字比率に係る赤字・黒字の構成分析!F$39,"▲", "-")), 2) &lt; 0, ABS(ROUND(VALUE(SUBSTITUTE(連結実質赤字比率に係る赤字・黒字の構成分析!F$39,"▲", "-")), 2)), NA())</f>
        <v>#N/A</v>
      </c>
      <c r="C31" s="170">
        <f>IF(ROUND(VALUE(SUBSTITUTE(連結実質赤字比率に係る赤字・黒字の構成分析!F$39,"▲", "-")), 2) &gt;= 0, ABS(ROUND(VALUE(SUBSTITUTE(連結実質赤字比率に係る赤字・黒字の構成分析!F$39,"▲", "-")), 2)), NA())</f>
        <v>1.27</v>
      </c>
      <c r="D31" s="170" t="e">
        <f>IF(ROUND(VALUE(SUBSTITUTE(連結実質赤字比率に係る赤字・黒字の構成分析!G$39,"▲", "-")), 2) &lt; 0, ABS(ROUND(VALUE(SUBSTITUTE(連結実質赤字比率に係る赤字・黒字の構成分析!G$39,"▲", "-")), 2)), NA())</f>
        <v>#N/A</v>
      </c>
      <c r="E31" s="170">
        <f>IF(ROUND(VALUE(SUBSTITUTE(連結実質赤字比率に係る赤字・黒字の構成分析!G$39,"▲", "-")), 2) &gt;= 0, ABS(ROUND(VALUE(SUBSTITUTE(連結実質赤字比率に係る赤字・黒字の構成分析!G$39,"▲", "-")), 2)), NA())</f>
        <v>1.34</v>
      </c>
      <c r="F31" s="170" t="e">
        <f>IF(ROUND(VALUE(SUBSTITUTE(連結実質赤字比率に係る赤字・黒字の構成分析!H$39,"▲", "-")), 2) &lt; 0, ABS(ROUND(VALUE(SUBSTITUTE(連結実質赤字比率に係る赤字・黒字の構成分析!H$39,"▲", "-")), 2)), NA())</f>
        <v>#N/A</v>
      </c>
      <c r="G31" s="170">
        <f>IF(ROUND(VALUE(SUBSTITUTE(連結実質赤字比率に係る赤字・黒字の構成分析!H$39,"▲", "-")), 2) &gt;= 0, ABS(ROUND(VALUE(SUBSTITUTE(連結実質赤字比率に係る赤字・黒字の構成分析!H$39,"▲", "-")), 2)), NA())</f>
        <v>0.72</v>
      </c>
      <c r="H31" s="170" t="e">
        <f>IF(ROUND(VALUE(SUBSTITUTE(連結実質赤字比率に係る赤字・黒字の構成分析!I$39,"▲", "-")), 2) &lt; 0, ABS(ROUND(VALUE(SUBSTITUTE(連結実質赤字比率に係る赤字・黒字の構成分析!I$39,"▲", "-")), 2)), NA())</f>
        <v>#N/A</v>
      </c>
      <c r="I31" s="170">
        <f>IF(ROUND(VALUE(SUBSTITUTE(連結実質赤字比率に係る赤字・黒字の構成分析!I$39,"▲", "-")), 2) &gt;= 0, ABS(ROUND(VALUE(SUBSTITUTE(連結実質赤字比率に係る赤字・黒字の構成分析!I$39,"▲", "-")), 2)), NA())</f>
        <v>0.62</v>
      </c>
      <c r="J31" s="170" t="e">
        <f>IF(ROUND(VALUE(SUBSTITUTE(連結実質赤字比率に係る赤字・黒字の構成分析!J$39,"▲", "-")), 2) &lt; 0, ABS(ROUND(VALUE(SUBSTITUTE(連結実質赤字比率に係る赤字・黒字の構成分析!J$39,"▲", "-")), 2)), NA())</f>
        <v>#N/A</v>
      </c>
      <c r="K31" s="170">
        <f>IF(ROUND(VALUE(SUBSTITUTE(連結実質赤字比率に係る赤字・黒字の構成分析!J$39,"▲", "-")), 2) &gt;= 0, ABS(ROUND(VALUE(SUBSTITUTE(連結実質赤字比率に係る赤字・黒字の構成分析!J$39,"▲", "-")), 2)), NA())</f>
        <v>0.06</v>
      </c>
    </row>
    <row r="32" spans="1:11" x14ac:dyDescent="0.2">
      <c r="A32" s="170" t="str">
        <f>IF(連結実質赤字比率に係る赤字・黒字の構成分析!C$38="",NA(),連結実質赤字比率に係る赤字・黒字の構成分析!C$38)</f>
        <v>後期高齢者医療特別会計</v>
      </c>
      <c r="B32" s="170" t="e">
        <f>IF(ROUND(VALUE(SUBSTITUTE(連結実質赤字比率に係る赤字・黒字の構成分析!F$38,"▲", "-")), 2) &lt; 0, ABS(ROUND(VALUE(SUBSTITUTE(連結実質赤字比率に係る赤字・黒字の構成分析!F$38,"▲", "-")), 2)), NA())</f>
        <v>#N/A</v>
      </c>
      <c r="C32" s="170">
        <f>IF(ROUND(VALUE(SUBSTITUTE(連結実質赤字比率に係る赤字・黒字の構成分析!F$38,"▲", "-")), 2) &gt;= 0, ABS(ROUND(VALUE(SUBSTITUTE(連結実質赤字比率に係る赤字・黒字の構成分析!F$38,"▲", "-")), 2)), NA())</f>
        <v>0.11</v>
      </c>
      <c r="D32" s="170" t="e">
        <f>IF(ROUND(VALUE(SUBSTITUTE(連結実質赤字比率に係る赤字・黒字の構成分析!G$38,"▲", "-")), 2) &lt; 0, ABS(ROUND(VALUE(SUBSTITUTE(連結実質赤字比率に係る赤字・黒字の構成分析!G$38,"▲", "-")), 2)), NA())</f>
        <v>#N/A</v>
      </c>
      <c r="E32" s="170">
        <f>IF(ROUND(VALUE(SUBSTITUTE(連結実質赤字比率に係る赤字・黒字の構成分析!G$38,"▲", "-")), 2) &gt;= 0, ABS(ROUND(VALUE(SUBSTITUTE(連結実質赤字比率に係る赤字・黒字の構成分析!G$38,"▲", "-")), 2)), NA())</f>
        <v>0.1</v>
      </c>
      <c r="F32" s="170" t="e">
        <f>IF(ROUND(VALUE(SUBSTITUTE(連結実質赤字比率に係る赤字・黒字の構成分析!H$38,"▲", "-")), 2) &lt; 0, ABS(ROUND(VALUE(SUBSTITUTE(連結実質赤字比率に係る赤字・黒字の構成分析!H$38,"▲", "-")), 2)), NA())</f>
        <v>#N/A</v>
      </c>
      <c r="G32" s="170">
        <f>IF(ROUND(VALUE(SUBSTITUTE(連結実質赤字比率に係る赤字・黒字の構成分析!H$38,"▲", "-")), 2) &gt;= 0, ABS(ROUND(VALUE(SUBSTITUTE(連結実質赤字比率に係る赤字・黒字の構成分析!H$38,"▲", "-")), 2)), NA())</f>
        <v>0.1</v>
      </c>
      <c r="H32" s="170" t="e">
        <f>IF(ROUND(VALUE(SUBSTITUTE(連結実質赤字比率に係る赤字・黒字の構成分析!I$38,"▲", "-")), 2) &lt; 0, ABS(ROUND(VALUE(SUBSTITUTE(連結実質赤字比率に係る赤字・黒字の構成分析!I$38,"▲", "-")), 2)), NA())</f>
        <v>#N/A</v>
      </c>
      <c r="I32" s="170">
        <f>IF(ROUND(VALUE(SUBSTITUTE(連結実質赤字比率に係る赤字・黒字の構成分析!I$38,"▲", "-")), 2) &gt;= 0, ABS(ROUND(VALUE(SUBSTITUTE(連結実質赤字比率に係る赤字・黒字の構成分析!I$38,"▲", "-")), 2)), NA())</f>
        <v>0.14000000000000001</v>
      </c>
      <c r="J32" s="170" t="e">
        <f>IF(ROUND(VALUE(SUBSTITUTE(連結実質赤字比率に係る赤字・黒字の構成分析!J$38,"▲", "-")), 2) &lt; 0, ABS(ROUND(VALUE(SUBSTITUTE(連結実質赤字比率に係る赤字・黒字の構成分析!J$38,"▲", "-")), 2)), NA())</f>
        <v>#N/A</v>
      </c>
      <c r="K32" s="170">
        <f>IF(ROUND(VALUE(SUBSTITUTE(連結実質赤字比率に係る赤字・黒字の構成分析!J$38,"▲", "-")), 2) &gt;= 0, ABS(ROUND(VALUE(SUBSTITUTE(連結実質赤字比率に係る赤字・黒字の構成分析!J$38,"▲", "-")), 2)), NA())</f>
        <v>0.1</v>
      </c>
    </row>
    <row r="33" spans="1:16" x14ac:dyDescent="0.2">
      <c r="A33" s="170" t="str">
        <f>IF(連結実質赤字比率に係る赤字・黒字の構成分析!C$37="",NA(),連結実質赤字比率に係る赤字・黒字の構成分析!C$37)</f>
        <v>国民健康保険特別会計</v>
      </c>
      <c r="B33" s="170" t="e">
        <f>IF(ROUND(VALUE(SUBSTITUTE(連結実質赤字比率に係る赤字・黒字の構成分析!F$37,"▲", "-")), 2) &lt; 0, ABS(ROUND(VALUE(SUBSTITUTE(連結実質赤字比率に係る赤字・黒字の構成分析!F$37,"▲", "-")), 2)), NA())</f>
        <v>#N/A</v>
      </c>
      <c r="C33" s="170">
        <f>IF(ROUND(VALUE(SUBSTITUTE(連結実質赤字比率に係る赤字・黒字の構成分析!F$37,"▲", "-")), 2) &gt;= 0, ABS(ROUND(VALUE(SUBSTITUTE(連結実質赤字比率に係る赤字・黒字の構成分析!F$37,"▲", "-")), 2)), NA())</f>
        <v>6.66</v>
      </c>
      <c r="D33" s="170" t="e">
        <f>IF(ROUND(VALUE(SUBSTITUTE(連結実質赤字比率に係る赤字・黒字の構成分析!G$37,"▲", "-")), 2) &lt; 0, ABS(ROUND(VALUE(SUBSTITUTE(連結実質赤字比率に係る赤字・黒字の構成分析!G$37,"▲", "-")), 2)), NA())</f>
        <v>#N/A</v>
      </c>
      <c r="E33" s="170">
        <f>IF(ROUND(VALUE(SUBSTITUTE(連結実質赤字比率に係る赤字・黒字の構成分析!G$37,"▲", "-")), 2) &gt;= 0, ABS(ROUND(VALUE(SUBSTITUTE(連結実質赤字比率に係る赤字・黒字の構成分析!G$37,"▲", "-")), 2)), NA())</f>
        <v>7.17</v>
      </c>
      <c r="F33" s="170" t="e">
        <f>IF(ROUND(VALUE(SUBSTITUTE(連結実質赤字比率に係る赤字・黒字の構成分析!H$37,"▲", "-")), 2) &lt; 0, ABS(ROUND(VALUE(SUBSTITUTE(連結実質赤字比率に係る赤字・黒字の構成分析!H$37,"▲", "-")), 2)), NA())</f>
        <v>#N/A</v>
      </c>
      <c r="G33" s="170">
        <f>IF(ROUND(VALUE(SUBSTITUTE(連結実質赤字比率に係る赤字・黒字の構成分析!H$37,"▲", "-")), 2) &gt;= 0, ABS(ROUND(VALUE(SUBSTITUTE(連結実質赤字比率に係る赤字・黒字の構成分析!H$37,"▲", "-")), 2)), NA())</f>
        <v>3.31</v>
      </c>
      <c r="H33" s="170" t="e">
        <f>IF(ROUND(VALUE(SUBSTITUTE(連結実質赤字比率に係る赤字・黒字の構成分析!I$37,"▲", "-")), 2) &lt; 0, ABS(ROUND(VALUE(SUBSTITUTE(連結実質赤字比率に係る赤字・黒字の構成分析!I$37,"▲", "-")), 2)), NA())</f>
        <v>#N/A</v>
      </c>
      <c r="I33" s="170">
        <f>IF(ROUND(VALUE(SUBSTITUTE(連結実質赤字比率に係る赤字・黒字の構成分析!I$37,"▲", "-")), 2) &gt;= 0, ABS(ROUND(VALUE(SUBSTITUTE(連結実質赤字比率に係る赤字・黒字の構成分析!I$37,"▲", "-")), 2)), NA())</f>
        <v>4.18</v>
      </c>
      <c r="J33" s="170" t="e">
        <f>IF(ROUND(VALUE(SUBSTITUTE(連結実質赤字比率に係る赤字・黒字の構成分析!J$37,"▲", "-")), 2) &lt; 0, ABS(ROUND(VALUE(SUBSTITUTE(連結実質赤字比率に係る赤字・黒字の構成分析!J$37,"▲", "-")), 2)), NA())</f>
        <v>#N/A</v>
      </c>
      <c r="K33" s="170">
        <f>IF(ROUND(VALUE(SUBSTITUTE(連結実質赤字比率に係る赤字・黒字の構成分析!J$37,"▲", "-")), 2) &gt;= 0, ABS(ROUND(VALUE(SUBSTITUTE(連結実質赤字比率に係る赤字・黒字の構成分析!J$37,"▲", "-")), 2)), NA())</f>
        <v>3.72</v>
      </c>
    </row>
    <row r="34" spans="1:16" x14ac:dyDescent="0.2">
      <c r="A34" s="170" t="str">
        <f>IF(連結実質赤字比率に係る赤字・黒字の構成分析!C$36="",NA(),連結実質赤字比率に係る赤字・黒字の構成分析!C$36)</f>
        <v>下水道事業会計</v>
      </c>
      <c r="B34" s="170" t="e">
        <f>IF(ROUND(VALUE(SUBSTITUTE(連結実質赤字比率に係る赤字・黒字の構成分析!F$36,"▲", "-")), 2) &lt; 0, ABS(ROUND(VALUE(SUBSTITUTE(連結実質赤字比率に係る赤字・黒字の構成分析!F$36,"▲", "-")), 2)), NA())</f>
        <v>#VALUE!</v>
      </c>
      <c r="C34" s="170" t="e">
        <f>IF(ROUND(VALUE(SUBSTITUTE(連結実質赤字比率に係る赤字・黒字の構成分析!F$36,"▲", "-")), 2) &gt;= 0, ABS(ROUND(VALUE(SUBSTITUTE(連結実質赤字比率に係る赤字・黒字の構成分析!F$36,"▲", "-")), 2)), NA())</f>
        <v>#VALUE!</v>
      </c>
      <c r="D34" s="170" t="e">
        <f>IF(ROUND(VALUE(SUBSTITUTE(連結実質赤字比率に係る赤字・黒字の構成分析!G$36,"▲", "-")), 2) &lt; 0, ABS(ROUND(VALUE(SUBSTITUTE(連結実質赤字比率に係る赤字・黒字の構成分析!G$36,"▲", "-")), 2)), NA())</f>
        <v>#VALUE!</v>
      </c>
      <c r="E34" s="170" t="e">
        <f>IF(ROUND(VALUE(SUBSTITUTE(連結実質赤字比率に係る赤字・黒字の構成分析!G$36,"▲", "-")), 2) &gt;= 0, ABS(ROUND(VALUE(SUBSTITUTE(連結実質赤字比率に係る赤字・黒字の構成分析!G$36,"▲", "-")), 2)), NA())</f>
        <v>#VALUE!</v>
      </c>
      <c r="F34" s="170" t="e">
        <f>IF(ROUND(VALUE(SUBSTITUTE(連結実質赤字比率に係る赤字・黒字の構成分析!H$36,"▲", "-")), 2) &lt; 0, ABS(ROUND(VALUE(SUBSTITUTE(連結実質赤字比率に係る赤字・黒字の構成分析!H$36,"▲", "-")), 2)), NA())</f>
        <v>#N/A</v>
      </c>
      <c r="G34" s="170">
        <f>IF(ROUND(VALUE(SUBSTITUTE(連結実質赤字比率に係る赤字・黒字の構成分析!H$36,"▲", "-")), 2) &gt;= 0, ABS(ROUND(VALUE(SUBSTITUTE(連結実質赤字比率に係る赤字・黒字の構成分析!H$36,"▲", "-")), 2)), NA())</f>
        <v>6.63</v>
      </c>
      <c r="H34" s="170" t="e">
        <f>IF(ROUND(VALUE(SUBSTITUTE(連結実質赤字比率に係る赤字・黒字の構成分析!I$36,"▲", "-")), 2) &lt; 0, ABS(ROUND(VALUE(SUBSTITUTE(連結実質赤字比率に係る赤字・黒字の構成分析!I$36,"▲", "-")), 2)), NA())</f>
        <v>#N/A</v>
      </c>
      <c r="I34" s="170">
        <f>IF(ROUND(VALUE(SUBSTITUTE(連結実質赤字比率に係る赤字・黒字の構成分析!I$36,"▲", "-")), 2) &gt;= 0, ABS(ROUND(VALUE(SUBSTITUTE(連結実質赤字比率に係る赤字・黒字の構成分析!I$36,"▲", "-")), 2)), NA())</f>
        <v>8.42</v>
      </c>
      <c r="J34" s="170" t="e">
        <f>IF(ROUND(VALUE(SUBSTITUTE(連結実質赤字比率に係る赤字・黒字の構成分析!J$36,"▲", "-")), 2) &lt; 0, ABS(ROUND(VALUE(SUBSTITUTE(連結実質赤字比率に係る赤字・黒字の構成分析!J$36,"▲", "-")), 2)), NA())</f>
        <v>#N/A</v>
      </c>
      <c r="K34" s="170">
        <f>IF(ROUND(VALUE(SUBSTITUTE(連結実質赤字比率に係る赤字・黒字の構成分析!J$36,"▲", "-")), 2) &gt;= 0, ABS(ROUND(VALUE(SUBSTITUTE(連結実質赤字比率に係る赤字・黒字の構成分析!J$36,"▲", "-")), 2)), NA())</f>
        <v>4.92</v>
      </c>
    </row>
    <row r="35" spans="1:16" x14ac:dyDescent="0.2">
      <c r="A35" s="170" t="str">
        <f>IF(連結実質赤字比率に係る赤字・黒字の構成分析!C$35="",NA(),連結実質赤字比率に係る赤字・黒字の構成分析!C$35)</f>
        <v>一般会計</v>
      </c>
      <c r="B35" s="170" t="e">
        <f>IF(ROUND(VALUE(SUBSTITUTE(連結実質赤字比率に係る赤字・黒字の構成分析!F$35,"▲", "-")), 2) &lt; 0, ABS(ROUND(VALUE(SUBSTITUTE(連結実質赤字比率に係る赤字・黒字の構成分析!F$35,"▲", "-")), 2)), NA())</f>
        <v>#N/A</v>
      </c>
      <c r="C35" s="170">
        <f>IF(ROUND(VALUE(SUBSTITUTE(連結実質赤字比率に係る赤字・黒字の構成分析!F$35,"▲", "-")), 2) &gt;= 0, ABS(ROUND(VALUE(SUBSTITUTE(連結実質赤字比率に係る赤字・黒字の構成分析!F$35,"▲", "-")), 2)), NA())</f>
        <v>3.05</v>
      </c>
      <c r="D35" s="170" t="e">
        <f>IF(ROUND(VALUE(SUBSTITUTE(連結実質赤字比率に係る赤字・黒字の構成分析!G$35,"▲", "-")), 2) &lt; 0, ABS(ROUND(VALUE(SUBSTITUTE(連結実質赤字比率に係る赤字・黒字の構成分析!G$35,"▲", "-")), 2)), NA())</f>
        <v>#N/A</v>
      </c>
      <c r="E35" s="170">
        <f>IF(ROUND(VALUE(SUBSTITUTE(連結実質赤字比率に係る赤字・黒字の構成分析!G$35,"▲", "-")), 2) &gt;= 0, ABS(ROUND(VALUE(SUBSTITUTE(連結実質赤字比率に係る赤字・黒字の構成分析!G$35,"▲", "-")), 2)), NA())</f>
        <v>4.24</v>
      </c>
      <c r="F35" s="170" t="e">
        <f>IF(ROUND(VALUE(SUBSTITUTE(連結実質赤字比率に係る赤字・黒字の構成分析!H$35,"▲", "-")), 2) &lt; 0, ABS(ROUND(VALUE(SUBSTITUTE(連結実質赤字比率に係る赤字・黒字の構成分析!H$35,"▲", "-")), 2)), NA())</f>
        <v>#N/A</v>
      </c>
      <c r="G35" s="170">
        <f>IF(ROUND(VALUE(SUBSTITUTE(連結実質赤字比率に係る赤字・黒字の構成分析!H$35,"▲", "-")), 2) &gt;= 0, ABS(ROUND(VALUE(SUBSTITUTE(連結実質赤字比率に係る赤字・黒字の構成分析!H$35,"▲", "-")), 2)), NA())</f>
        <v>4.93</v>
      </c>
      <c r="H35" s="170" t="e">
        <f>IF(ROUND(VALUE(SUBSTITUTE(連結実質赤字比率に係る赤字・黒字の構成分析!I$35,"▲", "-")), 2) &lt; 0, ABS(ROUND(VALUE(SUBSTITUTE(連結実質赤字比率に係る赤字・黒字の構成分析!I$35,"▲", "-")), 2)), NA())</f>
        <v>#N/A</v>
      </c>
      <c r="I35" s="170">
        <f>IF(ROUND(VALUE(SUBSTITUTE(連結実質赤字比率に係る赤字・黒字の構成分析!I$35,"▲", "-")), 2) &gt;= 0, ABS(ROUND(VALUE(SUBSTITUTE(連結実質赤字比率に係る赤字・黒字の構成分析!I$35,"▲", "-")), 2)), NA())</f>
        <v>8.34</v>
      </c>
      <c r="J35" s="170" t="e">
        <f>IF(ROUND(VALUE(SUBSTITUTE(連結実質赤字比率に係る赤字・黒字の構成分析!J$35,"▲", "-")), 2) &lt; 0, ABS(ROUND(VALUE(SUBSTITUTE(連結実質赤字比率に係る赤字・黒字の構成分析!J$35,"▲", "-")), 2)), NA())</f>
        <v>#N/A</v>
      </c>
      <c r="K35" s="170">
        <f>IF(ROUND(VALUE(SUBSTITUTE(連結実質赤字比率に係る赤字・黒字の構成分析!J$35,"▲", "-")), 2) &gt;= 0, ABS(ROUND(VALUE(SUBSTITUTE(連結実質赤字比率に係る赤字・黒字の構成分析!J$35,"▲", "-")), 2)), NA())</f>
        <v>8.2799999999999994</v>
      </c>
    </row>
    <row r="36" spans="1:16" x14ac:dyDescent="0.2">
      <c r="A36" s="170" t="str">
        <f>IF(連結実質赤字比率に係る赤字・黒字の構成分析!C$34="",NA(),連結実質赤字比率に係る赤字・黒字の構成分析!C$34)</f>
        <v>水道事業会計</v>
      </c>
      <c r="B36" s="170" t="e">
        <f>IF(ROUND(VALUE(SUBSTITUTE(連結実質赤字比率に係る赤字・黒字の構成分析!F$34,"▲", "-")), 2) &lt; 0, ABS(ROUND(VALUE(SUBSTITUTE(連結実質赤字比率に係る赤字・黒字の構成分析!F$34,"▲", "-")), 2)), NA())</f>
        <v>#N/A</v>
      </c>
      <c r="C36" s="170">
        <f>IF(ROUND(VALUE(SUBSTITUTE(連結実質赤字比率に係る赤字・黒字の構成分析!F$34,"▲", "-")), 2) &gt;= 0, ABS(ROUND(VALUE(SUBSTITUTE(連結実質赤字比率に係る赤字・黒字の構成分析!F$34,"▲", "-")), 2)), NA())</f>
        <v>25.12</v>
      </c>
      <c r="D36" s="170" t="e">
        <f>IF(ROUND(VALUE(SUBSTITUTE(連結実質赤字比率に係る赤字・黒字の構成分析!G$34,"▲", "-")), 2) &lt; 0, ABS(ROUND(VALUE(SUBSTITUTE(連結実質赤字比率に係る赤字・黒字の構成分析!G$34,"▲", "-")), 2)), NA())</f>
        <v>#N/A</v>
      </c>
      <c r="E36" s="170">
        <f>IF(ROUND(VALUE(SUBSTITUTE(連結実質赤字比率に係る赤字・黒字の構成分析!G$34,"▲", "-")), 2) &gt;= 0, ABS(ROUND(VALUE(SUBSTITUTE(連結実質赤字比率に係る赤字・黒字の構成分析!G$34,"▲", "-")), 2)), NA())</f>
        <v>26.04</v>
      </c>
      <c r="F36" s="170" t="e">
        <f>IF(ROUND(VALUE(SUBSTITUTE(連結実質赤字比率に係る赤字・黒字の構成分析!H$34,"▲", "-")), 2) &lt; 0, ABS(ROUND(VALUE(SUBSTITUTE(連結実質赤字比率に係る赤字・黒字の構成分析!H$34,"▲", "-")), 2)), NA())</f>
        <v>#N/A</v>
      </c>
      <c r="G36" s="170">
        <f>IF(ROUND(VALUE(SUBSTITUTE(連結実質赤字比率に係る赤字・黒字の構成分析!H$34,"▲", "-")), 2) &gt;= 0, ABS(ROUND(VALUE(SUBSTITUTE(連結実質赤字比率に係る赤字・黒字の構成分析!H$34,"▲", "-")), 2)), NA())</f>
        <v>27.29</v>
      </c>
      <c r="H36" s="170" t="e">
        <f>IF(ROUND(VALUE(SUBSTITUTE(連結実質赤字比率に係る赤字・黒字の構成分析!I$34,"▲", "-")), 2) &lt; 0, ABS(ROUND(VALUE(SUBSTITUTE(連結実質赤字比率に係る赤字・黒字の構成分析!I$34,"▲", "-")), 2)), NA())</f>
        <v>#N/A</v>
      </c>
      <c r="I36" s="170">
        <f>IF(ROUND(VALUE(SUBSTITUTE(連結実質赤字比率に係る赤字・黒字の構成分析!I$34,"▲", "-")), 2) &gt;= 0, ABS(ROUND(VALUE(SUBSTITUTE(連結実質赤字比率に係る赤字・黒字の構成分析!I$34,"▲", "-")), 2)), NA())</f>
        <v>26.76</v>
      </c>
      <c r="J36" s="170" t="e">
        <f>IF(ROUND(VALUE(SUBSTITUTE(連結実質赤字比率に係る赤字・黒字の構成分析!J$34,"▲", "-")), 2) &lt; 0, ABS(ROUND(VALUE(SUBSTITUTE(連結実質赤字比率に係る赤字・黒字の構成分析!J$34,"▲", "-")), 2)), NA())</f>
        <v>#N/A</v>
      </c>
      <c r="K36" s="170">
        <f>IF(ROUND(VALUE(SUBSTITUTE(連結実質赤字比率に係る赤字・黒字の構成分析!J$34,"▲", "-")), 2) &gt;= 0, ABS(ROUND(VALUE(SUBSTITUTE(連結実質赤字比率に係る赤字・黒字の構成分析!J$34,"▲", "-")), 2)), NA())</f>
        <v>23.94</v>
      </c>
    </row>
    <row r="39" spans="1:16" x14ac:dyDescent="0.2">
      <c r="A39" s="139" t="s">
        <v>60</v>
      </c>
    </row>
    <row r="40" spans="1:16" x14ac:dyDescent="0.2">
      <c r="A40" s="171"/>
      <c r="B40" s="171" t="str">
        <f>'実質公債費比率（分子）の構造'!K$44</f>
        <v>H29</v>
      </c>
      <c r="C40" s="171"/>
      <c r="D40" s="171"/>
      <c r="E40" s="171" t="str">
        <f>'実質公債費比率（分子）の構造'!L$44</f>
        <v>H30</v>
      </c>
      <c r="F40" s="171"/>
      <c r="G40" s="171"/>
      <c r="H40" s="171" t="str">
        <f>'実質公債費比率（分子）の構造'!M$44</f>
        <v>R01</v>
      </c>
      <c r="I40" s="171"/>
      <c r="J40" s="171"/>
      <c r="K40" s="171" t="str">
        <f>'実質公債費比率（分子）の構造'!N$44</f>
        <v>R02</v>
      </c>
      <c r="L40" s="171"/>
      <c r="M40" s="171"/>
      <c r="N40" s="171" t="str">
        <f>'実質公債費比率（分子）の構造'!O$44</f>
        <v>R03</v>
      </c>
      <c r="O40" s="171"/>
      <c r="P40" s="171"/>
    </row>
    <row r="41" spans="1:16" x14ac:dyDescent="0.2">
      <c r="A41" s="171"/>
      <c r="B41" s="171" t="s">
        <v>61</v>
      </c>
      <c r="C41" s="171"/>
      <c r="D41" s="171" t="s">
        <v>62</v>
      </c>
      <c r="E41" s="171" t="s">
        <v>61</v>
      </c>
      <c r="F41" s="171"/>
      <c r="G41" s="171" t="s">
        <v>62</v>
      </c>
      <c r="H41" s="171" t="s">
        <v>61</v>
      </c>
      <c r="I41" s="171"/>
      <c r="J41" s="171" t="s">
        <v>62</v>
      </c>
      <c r="K41" s="171" t="s">
        <v>61</v>
      </c>
      <c r="L41" s="171"/>
      <c r="M41" s="171" t="s">
        <v>62</v>
      </c>
      <c r="N41" s="171" t="s">
        <v>61</v>
      </c>
      <c r="O41" s="171"/>
      <c r="P41" s="171" t="s">
        <v>62</v>
      </c>
    </row>
    <row r="42" spans="1:16" x14ac:dyDescent="0.2">
      <c r="A42" s="171" t="s">
        <v>63</v>
      </c>
      <c r="B42" s="171"/>
      <c r="C42" s="171"/>
      <c r="D42" s="171">
        <f>'実質公債費比率（分子）の構造'!K$52</f>
        <v>264</v>
      </c>
      <c r="E42" s="171"/>
      <c r="F42" s="171"/>
      <c r="G42" s="171">
        <f>'実質公債費比率（分子）の構造'!L$52</f>
        <v>265</v>
      </c>
      <c r="H42" s="171"/>
      <c r="I42" s="171"/>
      <c r="J42" s="171">
        <f>'実質公債費比率（分子）の構造'!M$52</f>
        <v>241</v>
      </c>
      <c r="K42" s="171"/>
      <c r="L42" s="171"/>
      <c r="M42" s="171">
        <f>'実質公債費比率（分子）の構造'!N$52</f>
        <v>239</v>
      </c>
      <c r="N42" s="171"/>
      <c r="O42" s="171"/>
      <c r="P42" s="171">
        <f>'実質公債費比率（分子）の構造'!O$52</f>
        <v>245</v>
      </c>
    </row>
    <row r="43" spans="1:16" x14ac:dyDescent="0.2">
      <c r="A43" s="171" t="s">
        <v>64</v>
      </c>
      <c r="B43" s="171" t="str">
        <f>'実質公債費比率（分子）の構造'!K$51</f>
        <v>-</v>
      </c>
      <c r="C43" s="171"/>
      <c r="D43" s="171"/>
      <c r="E43" s="171" t="str">
        <f>'実質公債費比率（分子）の構造'!L$51</f>
        <v>-</v>
      </c>
      <c r="F43" s="171"/>
      <c r="G43" s="171"/>
      <c r="H43" s="171" t="str">
        <f>'実質公債費比率（分子）の構造'!M$51</f>
        <v>-</v>
      </c>
      <c r="I43" s="171"/>
      <c r="J43" s="171"/>
      <c r="K43" s="171" t="str">
        <f>'実質公債費比率（分子）の構造'!N$51</f>
        <v>-</v>
      </c>
      <c r="L43" s="171"/>
      <c r="M43" s="171"/>
      <c r="N43" s="171" t="str">
        <f>'実質公債費比率（分子）の構造'!O$51</f>
        <v>-</v>
      </c>
      <c r="O43" s="171"/>
      <c r="P43" s="171"/>
    </row>
    <row r="44" spans="1:16" x14ac:dyDescent="0.2">
      <c r="A44" s="171" t="s">
        <v>65</v>
      </c>
      <c r="B44" s="171">
        <f>'実質公債費比率（分子）の構造'!K$50</f>
        <v>1</v>
      </c>
      <c r="C44" s="171"/>
      <c r="D44" s="171"/>
      <c r="E44" s="171">
        <f>'実質公債費比率（分子）の構造'!L$50</f>
        <v>1</v>
      </c>
      <c r="F44" s="171"/>
      <c r="G44" s="171"/>
      <c r="H44" s="171">
        <f>'実質公債費比率（分子）の構造'!M$50</f>
        <v>1</v>
      </c>
      <c r="I44" s="171"/>
      <c r="J44" s="171"/>
      <c r="K44" s="171">
        <f>'実質公債費比率（分子）の構造'!N$50</f>
        <v>1</v>
      </c>
      <c r="L44" s="171"/>
      <c r="M44" s="171"/>
      <c r="N44" s="171">
        <f>'実質公債費比率（分子）の構造'!O$50</f>
        <v>1</v>
      </c>
      <c r="O44" s="171"/>
      <c r="P44" s="171"/>
    </row>
    <row r="45" spans="1:16" x14ac:dyDescent="0.2">
      <c r="A45" s="171" t="s">
        <v>66</v>
      </c>
      <c r="B45" s="171">
        <f>'実質公債費比率（分子）の構造'!K$49</f>
        <v>16</v>
      </c>
      <c r="C45" s="171"/>
      <c r="D45" s="171"/>
      <c r="E45" s="171">
        <f>'実質公債費比率（分子）の構造'!L$49</f>
        <v>7</v>
      </c>
      <c r="F45" s="171"/>
      <c r="G45" s="171"/>
      <c r="H45" s="171">
        <f>'実質公債費比率（分子）の構造'!M$49</f>
        <v>12</v>
      </c>
      <c r="I45" s="171"/>
      <c r="J45" s="171"/>
      <c r="K45" s="171">
        <f>'実質公債費比率（分子）の構造'!N$49</f>
        <v>16</v>
      </c>
      <c r="L45" s="171"/>
      <c r="M45" s="171"/>
      <c r="N45" s="171">
        <f>'実質公債費比率（分子）の構造'!O$49</f>
        <v>21</v>
      </c>
      <c r="O45" s="171"/>
      <c r="P45" s="171"/>
    </row>
    <row r="46" spans="1:16" x14ac:dyDescent="0.2">
      <c r="A46" s="171" t="s">
        <v>67</v>
      </c>
      <c r="B46" s="171">
        <f>'実質公債費比率（分子）の構造'!K$48</f>
        <v>52</v>
      </c>
      <c r="C46" s="171"/>
      <c r="D46" s="171"/>
      <c r="E46" s="171">
        <f>'実質公債費比率（分子）の構造'!L$48</f>
        <v>45</v>
      </c>
      <c r="F46" s="171"/>
      <c r="G46" s="171"/>
      <c r="H46" s="171">
        <f>'実質公債費比率（分子）の構造'!M$48</f>
        <v>62</v>
      </c>
      <c r="I46" s="171"/>
      <c r="J46" s="171"/>
      <c r="K46" s="171">
        <f>'実質公債費比率（分子）の構造'!N$48</f>
        <v>58</v>
      </c>
      <c r="L46" s="171"/>
      <c r="M46" s="171"/>
      <c r="N46" s="171">
        <f>'実質公債費比率（分子）の構造'!O$48</f>
        <v>60</v>
      </c>
      <c r="O46" s="171"/>
      <c r="P46" s="171"/>
    </row>
    <row r="47" spans="1:16" x14ac:dyDescent="0.2">
      <c r="A47" s="171" t="s">
        <v>68</v>
      </c>
      <c r="B47" s="171" t="str">
        <f>'実質公債費比率（分子）の構造'!K$47</f>
        <v>-</v>
      </c>
      <c r="C47" s="171"/>
      <c r="D47" s="171"/>
      <c r="E47" s="171" t="str">
        <f>'実質公債費比率（分子）の構造'!L$47</f>
        <v>-</v>
      </c>
      <c r="F47" s="171"/>
      <c r="G47" s="171"/>
      <c r="H47" s="171" t="str">
        <f>'実質公債費比率（分子）の構造'!M$47</f>
        <v>-</v>
      </c>
      <c r="I47" s="171"/>
      <c r="J47" s="171"/>
      <c r="K47" s="171" t="str">
        <f>'実質公債費比率（分子）の構造'!N$47</f>
        <v>-</v>
      </c>
      <c r="L47" s="171"/>
      <c r="M47" s="171"/>
      <c r="N47" s="171" t="str">
        <f>'実質公債費比率（分子）の構造'!O$47</f>
        <v>-</v>
      </c>
      <c r="O47" s="171"/>
      <c r="P47" s="171"/>
    </row>
    <row r="48" spans="1:16" x14ac:dyDescent="0.2">
      <c r="A48" s="171" t="s">
        <v>69</v>
      </c>
      <c r="B48" s="171" t="str">
        <f>'実質公債費比率（分子）の構造'!K$46</f>
        <v>-</v>
      </c>
      <c r="C48" s="171"/>
      <c r="D48" s="171"/>
      <c r="E48" s="171" t="str">
        <f>'実質公債費比率（分子）の構造'!L$46</f>
        <v>-</v>
      </c>
      <c r="F48" s="171"/>
      <c r="G48" s="171"/>
      <c r="H48" s="171" t="str">
        <f>'実質公債費比率（分子）の構造'!M$46</f>
        <v>-</v>
      </c>
      <c r="I48" s="171"/>
      <c r="J48" s="171"/>
      <c r="K48" s="171" t="str">
        <f>'実質公債費比率（分子）の構造'!N$46</f>
        <v>-</v>
      </c>
      <c r="L48" s="171"/>
      <c r="M48" s="171"/>
      <c r="N48" s="171" t="str">
        <f>'実質公債費比率（分子）の構造'!O$46</f>
        <v>-</v>
      </c>
      <c r="O48" s="171"/>
      <c r="P48" s="171"/>
    </row>
    <row r="49" spans="1:16" x14ac:dyDescent="0.2">
      <c r="A49" s="171" t="s">
        <v>70</v>
      </c>
      <c r="B49" s="171">
        <f>'実質公債費比率（分子）の構造'!K$45</f>
        <v>238</v>
      </c>
      <c r="C49" s="171"/>
      <c r="D49" s="171"/>
      <c r="E49" s="171">
        <f>'実質公債費比率（分子）の構造'!L$45</f>
        <v>234</v>
      </c>
      <c r="F49" s="171"/>
      <c r="G49" s="171"/>
      <c r="H49" s="171">
        <f>'実質公債費比率（分子）の構造'!M$45</f>
        <v>231</v>
      </c>
      <c r="I49" s="171"/>
      <c r="J49" s="171"/>
      <c r="K49" s="171">
        <f>'実質公債費比率（分子）の構造'!N$45</f>
        <v>248</v>
      </c>
      <c r="L49" s="171"/>
      <c r="M49" s="171"/>
      <c r="N49" s="171">
        <f>'実質公債費比率（分子）の構造'!O$45</f>
        <v>257</v>
      </c>
      <c r="O49" s="171"/>
      <c r="P49" s="171"/>
    </row>
    <row r="50" spans="1:16" x14ac:dyDescent="0.2">
      <c r="A50" s="171" t="s">
        <v>71</v>
      </c>
      <c r="B50" s="171" t="e">
        <f>NA()</f>
        <v>#N/A</v>
      </c>
      <c r="C50" s="171">
        <f>IF(ISNUMBER('実質公債費比率（分子）の構造'!K$53),'実質公債費比率（分子）の構造'!K$53,NA())</f>
        <v>43</v>
      </c>
      <c r="D50" s="171" t="e">
        <f>NA()</f>
        <v>#N/A</v>
      </c>
      <c r="E50" s="171" t="e">
        <f>NA()</f>
        <v>#N/A</v>
      </c>
      <c r="F50" s="171">
        <f>IF(ISNUMBER('実質公債費比率（分子）の構造'!L$53),'実質公債費比率（分子）の構造'!L$53,NA())</f>
        <v>22</v>
      </c>
      <c r="G50" s="171" t="e">
        <f>NA()</f>
        <v>#N/A</v>
      </c>
      <c r="H50" s="171" t="e">
        <f>NA()</f>
        <v>#N/A</v>
      </c>
      <c r="I50" s="171">
        <f>IF(ISNUMBER('実質公債費比率（分子）の構造'!M$53),'実質公債費比率（分子）の構造'!M$53,NA())</f>
        <v>65</v>
      </c>
      <c r="J50" s="171" t="e">
        <f>NA()</f>
        <v>#N/A</v>
      </c>
      <c r="K50" s="171" t="e">
        <f>NA()</f>
        <v>#N/A</v>
      </c>
      <c r="L50" s="171">
        <f>IF(ISNUMBER('実質公債費比率（分子）の構造'!N$53),'実質公債費比率（分子）の構造'!N$53,NA())</f>
        <v>84</v>
      </c>
      <c r="M50" s="171" t="e">
        <f>NA()</f>
        <v>#N/A</v>
      </c>
      <c r="N50" s="171" t="e">
        <f>NA()</f>
        <v>#N/A</v>
      </c>
      <c r="O50" s="171">
        <f>IF(ISNUMBER('実質公債費比率（分子）の構造'!O$53),'実質公債費比率（分子）の構造'!O$53,NA())</f>
        <v>94</v>
      </c>
      <c r="P50" s="171" t="e">
        <f>NA()</f>
        <v>#N/A</v>
      </c>
    </row>
    <row r="53" spans="1:16" x14ac:dyDescent="0.2">
      <c r="A53" s="139" t="s">
        <v>72</v>
      </c>
    </row>
    <row r="54" spans="1:16" x14ac:dyDescent="0.2">
      <c r="A54" s="170"/>
      <c r="B54" s="170" t="str">
        <f>'将来負担比率（分子）の構造'!I$40</f>
        <v>H29</v>
      </c>
      <c r="C54" s="170"/>
      <c r="D54" s="170"/>
      <c r="E54" s="170" t="str">
        <f>'将来負担比率（分子）の構造'!J$40</f>
        <v>H30</v>
      </c>
      <c r="F54" s="170"/>
      <c r="G54" s="170"/>
      <c r="H54" s="170" t="str">
        <f>'将来負担比率（分子）の構造'!K$40</f>
        <v>R01</v>
      </c>
      <c r="I54" s="170"/>
      <c r="J54" s="170"/>
      <c r="K54" s="170" t="str">
        <f>'将来負担比率（分子）の構造'!L$40</f>
        <v>R02</v>
      </c>
      <c r="L54" s="170"/>
      <c r="M54" s="170"/>
      <c r="N54" s="170" t="str">
        <f>'将来負担比率（分子）の構造'!M$40</f>
        <v>R03</v>
      </c>
      <c r="O54" s="170"/>
      <c r="P54" s="170"/>
    </row>
    <row r="55" spans="1:16" x14ac:dyDescent="0.2">
      <c r="A55" s="170"/>
      <c r="B55" s="170" t="s">
        <v>73</v>
      </c>
      <c r="C55" s="170"/>
      <c r="D55" s="170" t="s">
        <v>74</v>
      </c>
      <c r="E55" s="170" t="s">
        <v>73</v>
      </c>
      <c r="F55" s="170"/>
      <c r="G55" s="170" t="s">
        <v>74</v>
      </c>
      <c r="H55" s="170" t="s">
        <v>73</v>
      </c>
      <c r="I55" s="170"/>
      <c r="J55" s="170" t="s">
        <v>74</v>
      </c>
      <c r="K55" s="170" t="s">
        <v>73</v>
      </c>
      <c r="L55" s="170"/>
      <c r="M55" s="170" t="s">
        <v>74</v>
      </c>
      <c r="N55" s="170" t="s">
        <v>73</v>
      </c>
      <c r="O55" s="170"/>
      <c r="P55" s="170" t="s">
        <v>74</v>
      </c>
    </row>
    <row r="56" spans="1:16" x14ac:dyDescent="0.2">
      <c r="A56" s="170" t="s">
        <v>43</v>
      </c>
      <c r="B56" s="170"/>
      <c r="C56" s="170"/>
      <c r="D56" s="170">
        <f>'将来負担比率（分子）の構造'!I$52</f>
        <v>2848</v>
      </c>
      <c r="E56" s="170"/>
      <c r="F56" s="170"/>
      <c r="G56" s="170">
        <f>'将来負担比率（分子）の構造'!J$52</f>
        <v>2747</v>
      </c>
      <c r="H56" s="170"/>
      <c r="I56" s="170"/>
      <c r="J56" s="170">
        <f>'将来負担比率（分子）の構造'!K$52</f>
        <v>2717</v>
      </c>
      <c r="K56" s="170"/>
      <c r="L56" s="170"/>
      <c r="M56" s="170">
        <f>'将来負担比率（分子）の構造'!L$52</f>
        <v>2668</v>
      </c>
      <c r="N56" s="170"/>
      <c r="O56" s="170"/>
      <c r="P56" s="170">
        <f>'将来負担比率（分子）の構造'!M$52</f>
        <v>2611</v>
      </c>
    </row>
    <row r="57" spans="1:16" x14ac:dyDescent="0.2">
      <c r="A57" s="170" t="s">
        <v>42</v>
      </c>
      <c r="B57" s="170"/>
      <c r="C57" s="170"/>
      <c r="D57" s="170">
        <f>'将来負担比率（分子）の構造'!I$51</f>
        <v>2</v>
      </c>
      <c r="E57" s="170"/>
      <c r="F57" s="170"/>
      <c r="G57" s="170">
        <f>'将来負担比率（分子）の構造'!J$51</f>
        <v>1</v>
      </c>
      <c r="H57" s="170"/>
      <c r="I57" s="170"/>
      <c r="J57" s="170">
        <f>'将来負担比率（分子）の構造'!K$51</f>
        <v>0</v>
      </c>
      <c r="K57" s="170"/>
      <c r="L57" s="170"/>
      <c r="M57" s="170" t="str">
        <f>'将来負担比率（分子）の構造'!L$51</f>
        <v>-</v>
      </c>
      <c r="N57" s="170"/>
      <c r="O57" s="170"/>
      <c r="P57" s="170" t="str">
        <f>'将来負担比率（分子）の構造'!M$51</f>
        <v>-</v>
      </c>
    </row>
    <row r="58" spans="1:16" x14ac:dyDescent="0.2">
      <c r="A58" s="170" t="s">
        <v>41</v>
      </c>
      <c r="B58" s="170"/>
      <c r="C58" s="170"/>
      <c r="D58" s="170">
        <f>'将来負担比率（分子）の構造'!I$50</f>
        <v>2045</v>
      </c>
      <c r="E58" s="170"/>
      <c r="F58" s="170"/>
      <c r="G58" s="170">
        <f>'将来負担比率（分子）の構造'!J$50</f>
        <v>1896</v>
      </c>
      <c r="H58" s="170"/>
      <c r="I58" s="170"/>
      <c r="J58" s="170">
        <f>'将来負担比率（分子）の構造'!K$50</f>
        <v>1933</v>
      </c>
      <c r="K58" s="170"/>
      <c r="L58" s="170"/>
      <c r="M58" s="170">
        <f>'将来負担比率（分子）の構造'!L$50</f>
        <v>2059</v>
      </c>
      <c r="N58" s="170"/>
      <c r="O58" s="170"/>
      <c r="P58" s="170">
        <f>'将来負担比率（分子）の構造'!M$50</f>
        <v>2294</v>
      </c>
    </row>
    <row r="59" spans="1:16" x14ac:dyDescent="0.2">
      <c r="A59" s="170" t="s">
        <v>39</v>
      </c>
      <c r="B59" s="170" t="str">
        <f>'将来負担比率（分子）の構造'!I$49</f>
        <v>-</v>
      </c>
      <c r="C59" s="170"/>
      <c r="D59" s="170"/>
      <c r="E59" s="170" t="str">
        <f>'将来負担比率（分子）の構造'!J$49</f>
        <v>-</v>
      </c>
      <c r="F59" s="170"/>
      <c r="G59" s="170"/>
      <c r="H59" s="170" t="str">
        <f>'将来負担比率（分子）の構造'!K$49</f>
        <v>-</v>
      </c>
      <c r="I59" s="170"/>
      <c r="J59" s="170"/>
      <c r="K59" s="170" t="str">
        <f>'将来負担比率（分子）の構造'!L$49</f>
        <v>-</v>
      </c>
      <c r="L59" s="170"/>
      <c r="M59" s="170"/>
      <c r="N59" s="170" t="str">
        <f>'将来負担比率（分子）の構造'!M$49</f>
        <v>-</v>
      </c>
      <c r="O59" s="170"/>
      <c r="P59" s="170"/>
    </row>
    <row r="60" spans="1:16" x14ac:dyDescent="0.2">
      <c r="A60" s="170" t="s">
        <v>38</v>
      </c>
      <c r="B60" s="170" t="str">
        <f>'将来負担比率（分子）の構造'!I$48</f>
        <v>-</v>
      </c>
      <c r="C60" s="170"/>
      <c r="D60" s="170"/>
      <c r="E60" s="170" t="str">
        <f>'将来負担比率（分子）の構造'!J$48</f>
        <v>-</v>
      </c>
      <c r="F60" s="170"/>
      <c r="G60" s="170"/>
      <c r="H60" s="170" t="str">
        <f>'将来負担比率（分子）の構造'!K$48</f>
        <v>-</v>
      </c>
      <c r="I60" s="170"/>
      <c r="J60" s="170"/>
      <c r="K60" s="170" t="str">
        <f>'将来負担比率（分子）の構造'!L$48</f>
        <v>-</v>
      </c>
      <c r="L60" s="170"/>
      <c r="M60" s="170"/>
      <c r="N60" s="170" t="str">
        <f>'将来負担比率（分子）の構造'!M$48</f>
        <v>-</v>
      </c>
      <c r="O60" s="170"/>
      <c r="P60" s="170"/>
    </row>
    <row r="61" spans="1:16" x14ac:dyDescent="0.2">
      <c r="A61" s="170" t="s">
        <v>36</v>
      </c>
      <c r="B61" s="170" t="str">
        <f>'将来負担比率（分子）の構造'!I$46</f>
        <v>-</v>
      </c>
      <c r="C61" s="170"/>
      <c r="D61" s="170"/>
      <c r="E61" s="170" t="str">
        <f>'将来負担比率（分子）の構造'!J$46</f>
        <v>-</v>
      </c>
      <c r="F61" s="170"/>
      <c r="G61" s="170"/>
      <c r="H61" s="170" t="str">
        <f>'将来負担比率（分子）の構造'!K$46</f>
        <v>-</v>
      </c>
      <c r="I61" s="170"/>
      <c r="J61" s="170"/>
      <c r="K61" s="170" t="str">
        <f>'将来負担比率（分子）の構造'!L$46</f>
        <v>-</v>
      </c>
      <c r="L61" s="170"/>
      <c r="M61" s="170"/>
      <c r="N61" s="170" t="str">
        <f>'将来負担比率（分子）の構造'!M$46</f>
        <v>-</v>
      </c>
      <c r="O61" s="170"/>
      <c r="P61" s="170"/>
    </row>
    <row r="62" spans="1:16" x14ac:dyDescent="0.2">
      <c r="A62" s="170" t="s">
        <v>35</v>
      </c>
      <c r="B62" s="170" t="str">
        <f>'将来負担比率（分子）の構造'!I$45</f>
        <v>-</v>
      </c>
      <c r="C62" s="170"/>
      <c r="D62" s="170"/>
      <c r="E62" s="170" t="str">
        <f>'将来負担比率（分子）の構造'!J$45</f>
        <v>-</v>
      </c>
      <c r="F62" s="170"/>
      <c r="G62" s="170"/>
      <c r="H62" s="170" t="str">
        <f>'将来負担比率（分子）の構造'!K$45</f>
        <v>-</v>
      </c>
      <c r="I62" s="170"/>
      <c r="J62" s="170"/>
      <c r="K62" s="170" t="str">
        <f>'将来負担比率（分子）の構造'!L$45</f>
        <v>-</v>
      </c>
      <c r="L62" s="170"/>
      <c r="M62" s="170"/>
      <c r="N62" s="170" t="str">
        <f>'将来負担比率（分子）の構造'!M$45</f>
        <v>-</v>
      </c>
      <c r="O62" s="170"/>
      <c r="P62" s="170"/>
    </row>
    <row r="63" spans="1:16" x14ac:dyDescent="0.2">
      <c r="A63" s="170" t="s">
        <v>34</v>
      </c>
      <c r="B63" s="170">
        <f>'将来負担比率（分子）の構造'!I$44</f>
        <v>42</v>
      </c>
      <c r="C63" s="170"/>
      <c r="D63" s="170"/>
      <c r="E63" s="170">
        <f>'将来負担比率（分子）の構造'!J$44</f>
        <v>110</v>
      </c>
      <c r="F63" s="170"/>
      <c r="G63" s="170"/>
      <c r="H63" s="170">
        <f>'将来負担比率（分子）の構造'!K$44</f>
        <v>129</v>
      </c>
      <c r="I63" s="170"/>
      <c r="J63" s="170"/>
      <c r="K63" s="170">
        <f>'将来負担比率（分子）の構造'!L$44</f>
        <v>139</v>
      </c>
      <c r="L63" s="170"/>
      <c r="M63" s="170"/>
      <c r="N63" s="170">
        <f>'将来負担比率（分子）の構造'!M$44</f>
        <v>141</v>
      </c>
      <c r="O63" s="170"/>
      <c r="P63" s="170"/>
    </row>
    <row r="64" spans="1:16" x14ac:dyDescent="0.2">
      <c r="A64" s="170" t="s">
        <v>33</v>
      </c>
      <c r="B64" s="170">
        <f>'将来負担比率（分子）の構造'!I$43</f>
        <v>527</v>
      </c>
      <c r="C64" s="170"/>
      <c r="D64" s="170"/>
      <c r="E64" s="170">
        <f>'将来負担比率（分子）の構造'!J$43</f>
        <v>493</v>
      </c>
      <c r="F64" s="170"/>
      <c r="G64" s="170"/>
      <c r="H64" s="170">
        <f>'将来負担比率（分子）の構造'!K$43</f>
        <v>531</v>
      </c>
      <c r="I64" s="170"/>
      <c r="J64" s="170"/>
      <c r="K64" s="170">
        <f>'将来負担比率（分子）の構造'!L$43</f>
        <v>647</v>
      </c>
      <c r="L64" s="170"/>
      <c r="M64" s="170"/>
      <c r="N64" s="170">
        <f>'将来負担比率（分子）の構造'!M$43</f>
        <v>552</v>
      </c>
      <c r="O64" s="170"/>
      <c r="P64" s="170"/>
    </row>
    <row r="65" spans="1:16" x14ac:dyDescent="0.2">
      <c r="A65" s="170" t="s">
        <v>32</v>
      </c>
      <c r="B65" s="170" t="str">
        <f>'将来負担比率（分子）の構造'!I$42</f>
        <v>-</v>
      </c>
      <c r="C65" s="170"/>
      <c r="D65" s="170"/>
      <c r="E65" s="170">
        <f>'将来負担比率（分子）の構造'!J$42</f>
        <v>3</v>
      </c>
      <c r="F65" s="170"/>
      <c r="G65" s="170"/>
      <c r="H65" s="170">
        <f>'将来負担比率（分子）の構造'!K$42</f>
        <v>2</v>
      </c>
      <c r="I65" s="170"/>
      <c r="J65" s="170"/>
      <c r="K65" s="170">
        <f>'将来負担比率（分子）の構造'!L$42</f>
        <v>1</v>
      </c>
      <c r="L65" s="170"/>
      <c r="M65" s="170"/>
      <c r="N65" s="170">
        <f>'将来負担比率（分子）の構造'!M$42</f>
        <v>1</v>
      </c>
      <c r="O65" s="170"/>
      <c r="P65" s="170"/>
    </row>
    <row r="66" spans="1:16" x14ac:dyDescent="0.2">
      <c r="A66" s="170" t="s">
        <v>31</v>
      </c>
      <c r="B66" s="170">
        <f>'将来負担比率（分子）の構造'!I$41</f>
        <v>2710</v>
      </c>
      <c r="C66" s="170"/>
      <c r="D66" s="170"/>
      <c r="E66" s="170">
        <f>'将来負担比率（分子）の構造'!J$41</f>
        <v>2702</v>
      </c>
      <c r="F66" s="170"/>
      <c r="G66" s="170"/>
      <c r="H66" s="170">
        <f>'将来負担比率（分子）の構造'!K$41</f>
        <v>2733</v>
      </c>
      <c r="I66" s="170"/>
      <c r="J66" s="170"/>
      <c r="K66" s="170">
        <f>'将来負担比率（分子）の構造'!L$41</f>
        <v>2699</v>
      </c>
      <c r="L66" s="170"/>
      <c r="M66" s="170"/>
      <c r="N66" s="170">
        <f>'将来負担比率（分子）の構造'!M$41</f>
        <v>2709</v>
      </c>
      <c r="O66" s="170"/>
      <c r="P66" s="170"/>
    </row>
    <row r="67" spans="1:16" x14ac:dyDescent="0.2">
      <c r="A67" s="170" t="s">
        <v>75</v>
      </c>
      <c r="B67" s="170" t="e">
        <f>NA()</f>
        <v>#N/A</v>
      </c>
      <c r="C67" s="170">
        <f>IF(ISNUMBER('将来負担比率（分子）の構造'!I$53), IF('将来負担比率（分子）の構造'!I$53 &lt; 0, 0, '将来負担比率（分子）の構造'!I$53), NA())</f>
        <v>0</v>
      </c>
      <c r="D67" s="170" t="e">
        <f>NA()</f>
        <v>#N/A</v>
      </c>
      <c r="E67" s="170" t="e">
        <f>NA()</f>
        <v>#N/A</v>
      </c>
      <c r="F67" s="170">
        <f>IF(ISNUMBER('将来負担比率（分子）の構造'!J$53), IF('将来負担比率（分子）の構造'!J$53 &lt; 0, 0, '将来負担比率（分子）の構造'!J$53), NA())</f>
        <v>0</v>
      </c>
      <c r="G67" s="170" t="e">
        <f>NA()</f>
        <v>#N/A</v>
      </c>
      <c r="H67" s="170" t="e">
        <f>NA()</f>
        <v>#N/A</v>
      </c>
      <c r="I67" s="170">
        <f>IF(ISNUMBER('将来負担比率（分子）の構造'!K$53), IF('将来負担比率（分子）の構造'!K$53 &lt; 0, 0, '将来負担比率（分子）の構造'!K$53), NA())</f>
        <v>0</v>
      </c>
      <c r="J67" s="170" t="e">
        <f>NA()</f>
        <v>#N/A</v>
      </c>
      <c r="K67" s="170" t="e">
        <f>NA()</f>
        <v>#N/A</v>
      </c>
      <c r="L67" s="170">
        <f>IF(ISNUMBER('将来負担比率（分子）の構造'!L$53), IF('将来負担比率（分子）の構造'!L$53 &lt; 0, 0, '将来負担比率（分子）の構造'!L$53), NA())</f>
        <v>0</v>
      </c>
      <c r="M67" s="170" t="e">
        <f>NA()</f>
        <v>#N/A</v>
      </c>
      <c r="N67" s="170" t="e">
        <f>NA()</f>
        <v>#N/A</v>
      </c>
      <c r="O67" s="170">
        <f>IF(ISNUMBER('将来負担比率（分子）の構造'!M$53), IF('将来負担比率（分子）の構造'!M$53 &lt; 0, 0, '将来負担比率（分子）の構造'!M$53), NA())</f>
        <v>0</v>
      </c>
      <c r="P67" s="170" t="e">
        <f>NA()</f>
        <v>#N/A</v>
      </c>
    </row>
    <row r="70" spans="1:16" x14ac:dyDescent="0.2">
      <c r="A70" s="172" t="s">
        <v>76</v>
      </c>
      <c r="B70" s="172"/>
      <c r="C70" s="172"/>
      <c r="D70" s="172"/>
      <c r="E70" s="172"/>
      <c r="F70" s="172"/>
    </row>
    <row r="71" spans="1:16" x14ac:dyDescent="0.2">
      <c r="A71" s="173"/>
      <c r="B71" s="173" t="str">
        <f>基金残高に係る経年分析!F54</f>
        <v>R01</v>
      </c>
      <c r="C71" s="173" t="str">
        <f>基金残高に係る経年分析!G54</f>
        <v>R02</v>
      </c>
      <c r="D71" s="173" t="str">
        <f>基金残高に係る経年分析!H54</f>
        <v>R03</v>
      </c>
    </row>
    <row r="72" spans="1:16" x14ac:dyDescent="0.2">
      <c r="A72" s="173" t="s">
        <v>77</v>
      </c>
      <c r="B72" s="174">
        <f>基金残高に係る経年分析!F55</f>
        <v>868</v>
      </c>
      <c r="C72" s="174">
        <f>基金残高に係る経年分析!G55</f>
        <v>993</v>
      </c>
      <c r="D72" s="174">
        <f>基金残高に係る経年分析!H55</f>
        <v>1170</v>
      </c>
    </row>
    <row r="73" spans="1:16" x14ac:dyDescent="0.2">
      <c r="A73" s="173" t="s">
        <v>78</v>
      </c>
      <c r="B73" s="174">
        <f>基金残高に係る経年分析!F56</f>
        <v>101</v>
      </c>
      <c r="C73" s="174">
        <f>基金残高に係る経年分析!G56</f>
        <v>101</v>
      </c>
      <c r="D73" s="174">
        <f>基金残高に係る経年分析!H56</f>
        <v>152</v>
      </c>
    </row>
    <row r="74" spans="1:16" x14ac:dyDescent="0.2">
      <c r="A74" s="173" t="s">
        <v>79</v>
      </c>
      <c r="B74" s="174">
        <f>基金残高に係る経年分析!F57</f>
        <v>595</v>
      </c>
      <c r="C74" s="174">
        <f>基金残高に係る経年分析!G57</f>
        <v>596</v>
      </c>
      <c r="D74" s="174">
        <f>基金残高に係る経年分析!H57</f>
        <v>619</v>
      </c>
    </row>
  </sheetData>
  <sheetProtection algorithmName="SHA-512" hashValue="d0Iqi6AmMA0AAf/4haq9csifEkdIB0o8NZBGumzEghJE7h0Ybso0w9fKmTjx1Dlv4jEMaK2w8xnDThXuvwuVwA==" saltValue="YdME0WjBVVPn1HzwE8Jh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施設類型別ストック情報分析表①</vt:lpstr>
      <vt:lpstr>施設類型別ストック情報分析表②</vt:lpstr>
      <vt:lpstr>公会計指標分析・財政指標組合せ分析表</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2023-03-03T07:28:23Z</cp:lastPrinted>
  <dcterms:created xsi:type="dcterms:W3CDTF">2023-02-20T05:32:33Z</dcterms:created>
  <dcterms:modified xsi:type="dcterms:W3CDTF">2023-10-04T07:33:18Z</dcterms:modified>
  <cp:category/>
</cp:coreProperties>
</file>