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40084\Desktop\04_協議書作成依頼(R４当初）\送付用\"/>
    </mc:Choice>
  </mc:AlternateContent>
  <bookViews>
    <workbookView xWindow="0" yWindow="0" windowWidth="20490" windowHeight="7770" activeTab="1"/>
  </bookViews>
  <sheets>
    <sheet name="対象外経費整理表" sheetId="6" r:id="rId1"/>
    <sheet name="（参考）作成例" sheetId="5" r:id="rId2"/>
  </sheets>
  <definedNames>
    <definedName name="_xlnm.Print_Area" localSheetId="1">'（参考）作成例'!$A$1:$G$49</definedName>
    <definedName name="_xlnm.Print_Area" localSheetId="0">対象外経費整理表!$A$1:$G$49</definedName>
  </definedNames>
  <calcPr calcId="162913"/>
</workbook>
</file>

<file path=xl/calcChain.xml><?xml version="1.0" encoding="utf-8"?>
<calcChain xmlns="http://schemas.openxmlformats.org/spreadsheetml/2006/main">
  <c r="F4" i="6" l="1"/>
  <c r="E27" i="6" l="1"/>
  <c r="E25" i="6"/>
  <c r="E26" i="6"/>
  <c r="D38" i="5"/>
  <c r="H38" i="5" s="1"/>
  <c r="I43" i="6"/>
  <c r="D38" i="6"/>
  <c r="H38" i="6" s="1"/>
  <c r="E31" i="6"/>
  <c r="E30" i="6"/>
  <c r="E29" i="6"/>
  <c r="E28" i="6"/>
  <c r="E24" i="6"/>
  <c r="E23" i="6"/>
  <c r="E22" i="6"/>
  <c r="E21" i="6"/>
  <c r="E20" i="6"/>
  <c r="E19" i="6"/>
  <c r="E18" i="6"/>
  <c r="E17" i="6"/>
  <c r="E16" i="6"/>
  <c r="E15" i="6"/>
  <c r="E14" i="6"/>
  <c r="E13" i="6"/>
  <c r="E12" i="6"/>
  <c r="E11" i="6"/>
  <c r="E10" i="6"/>
  <c r="E9" i="6"/>
  <c r="E8" i="6"/>
  <c r="E7" i="6"/>
  <c r="E6" i="6"/>
  <c r="E5" i="6"/>
  <c r="E4" i="6" s="1"/>
  <c r="F32" i="6"/>
  <c r="D4" i="6"/>
  <c r="D32" i="6" s="1"/>
  <c r="D4" i="5"/>
  <c r="D32" i="5" s="1"/>
  <c r="H32" i="5" s="1"/>
  <c r="F4" i="5"/>
  <c r="F32" i="5" s="1"/>
  <c r="E31" i="5"/>
  <c r="E30" i="5"/>
  <c r="E29" i="5"/>
  <c r="E28" i="5"/>
  <c r="E24" i="5"/>
  <c r="E23" i="5"/>
  <c r="E22" i="5"/>
  <c r="E21" i="5"/>
  <c r="E20" i="5"/>
  <c r="E19" i="5"/>
  <c r="E18" i="5"/>
  <c r="E17" i="5"/>
  <c r="E16" i="5"/>
  <c r="E15" i="5"/>
  <c r="E14" i="5"/>
  <c r="E13" i="5"/>
  <c r="E12" i="5"/>
  <c r="E11" i="5"/>
  <c r="E10" i="5"/>
  <c r="E9" i="5"/>
  <c r="E4" i="5" s="1"/>
  <c r="E8" i="5"/>
  <c r="E7" i="5"/>
  <c r="E6" i="5"/>
  <c r="E5" i="5"/>
  <c r="I43" i="5"/>
  <c r="F33" i="5" l="1"/>
  <c r="E32" i="5"/>
  <c r="E32" i="6"/>
  <c r="H32" i="6"/>
  <c r="H43" i="6" s="1"/>
  <c r="F33" i="6"/>
  <c r="H43" i="5"/>
  <c r="D40" i="6"/>
  <c r="D46" i="6" s="1"/>
  <c r="D40" i="5"/>
  <c r="D46" i="5" s="1"/>
  <c r="F37" i="5" l="1"/>
  <c r="F35" i="5"/>
  <c r="F36" i="5"/>
  <c r="E33" i="6"/>
  <c r="F35" i="6"/>
  <c r="F38" i="6" s="1"/>
  <c r="F40" i="6" s="1"/>
  <c r="F46" i="6" s="1"/>
  <c r="F47" i="6" s="1"/>
  <c r="F36" i="6"/>
  <c r="F37" i="6"/>
  <c r="E33" i="5"/>
  <c r="E37" i="6" l="1"/>
  <c r="E35" i="6"/>
  <c r="E38" i="6" s="1"/>
  <c r="E40" i="6" s="1"/>
  <c r="H33" i="6"/>
  <c r="E36" i="6"/>
  <c r="H33" i="5"/>
  <c r="E36" i="5"/>
  <c r="E35" i="5"/>
  <c r="E37" i="5"/>
  <c r="F49" i="6"/>
  <c r="F38" i="5"/>
  <c r="F40" i="5" s="1"/>
  <c r="E46" i="6" l="1"/>
  <c r="E47" i="6" s="1"/>
  <c r="D47" i="6" s="1"/>
  <c r="E45" i="6"/>
  <c r="F45" i="6" s="1"/>
  <c r="E38" i="5"/>
  <c r="E40" i="5" s="1"/>
  <c r="E49" i="6"/>
  <c r="E46" i="5" l="1"/>
  <c r="E47" i="5" s="1"/>
  <c r="E45" i="5"/>
  <c r="F45" i="5" s="1"/>
  <c r="F46" i="5" s="1"/>
  <c r="D49" i="6"/>
  <c r="H49" i="6"/>
  <c r="D47" i="5" l="1"/>
  <c r="F47" i="5"/>
  <c r="F49" i="5"/>
  <c r="E49" i="5"/>
  <c r="D49" i="5"/>
  <c r="H49" i="5"/>
</calcChain>
</file>

<file path=xl/comments1.xml><?xml version="1.0" encoding="utf-8"?>
<comments xmlns="http://schemas.openxmlformats.org/spreadsheetml/2006/main">
  <authors>
    <author>Gifu</author>
  </authors>
  <commentList>
    <comment ref="E3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対象経費による按分</t>
        </r>
      </text>
    </comment>
    <comment ref="F3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対象外経費による按分</t>
        </r>
      </text>
    </comment>
    <comment ref="D4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見積又は設計額（税抜き）</t>
        </r>
      </text>
    </comment>
  </commentList>
</comments>
</file>

<file path=xl/comments2.xml><?xml version="1.0" encoding="utf-8"?>
<comments xmlns="http://schemas.openxmlformats.org/spreadsheetml/2006/main">
  <authors>
    <author>Gifu</author>
  </authors>
  <commentList>
    <comment ref="E3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対象経費による按分</t>
        </r>
      </text>
    </comment>
    <comment ref="F3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対象外経費による按分</t>
        </r>
      </text>
    </comment>
    <comment ref="D4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見積又は設計額（税抜き）</t>
        </r>
      </text>
    </comment>
  </commentList>
</comments>
</file>

<file path=xl/sharedStrings.xml><?xml version="1.0" encoding="utf-8"?>
<sst xmlns="http://schemas.openxmlformats.org/spreadsheetml/2006/main" count="106" uniqueCount="69">
  <si>
    <t>補助対象</t>
    <rPh sb="0" eb="2">
      <t>ホジョ</t>
    </rPh>
    <rPh sb="2" eb="4">
      <t>タイショウ</t>
    </rPh>
    <phoneticPr fontId="1"/>
  </si>
  <si>
    <t>補助対象外</t>
    <rPh sb="0" eb="2">
      <t>ホジョ</t>
    </rPh>
    <rPh sb="2" eb="5">
      <t>タイショウガイ</t>
    </rPh>
    <phoneticPr fontId="1"/>
  </si>
  <si>
    <t>電気設備工事</t>
    <rPh sb="0" eb="2">
      <t>デンキ</t>
    </rPh>
    <rPh sb="2" eb="4">
      <t>セツビ</t>
    </rPh>
    <rPh sb="4" eb="6">
      <t>コウジ</t>
    </rPh>
    <phoneticPr fontId="1"/>
  </si>
  <si>
    <t>消費税</t>
    <rPh sb="0" eb="3">
      <t>ショウヒゼイ</t>
    </rPh>
    <phoneticPr fontId="1"/>
  </si>
  <si>
    <t>（円）</t>
    <rPh sb="1" eb="2">
      <t>エン</t>
    </rPh>
    <phoneticPr fontId="1"/>
  </si>
  <si>
    <t>共通仮設費</t>
    <rPh sb="0" eb="2">
      <t>キョウツウ</t>
    </rPh>
    <rPh sb="2" eb="4">
      <t>カセツ</t>
    </rPh>
    <rPh sb="4" eb="5">
      <t>ヒ</t>
    </rPh>
    <phoneticPr fontId="1"/>
  </si>
  <si>
    <t>現場管理費</t>
    <rPh sb="0" eb="2">
      <t>ゲンバ</t>
    </rPh>
    <rPh sb="2" eb="5">
      <t>カンリヒ</t>
    </rPh>
    <phoneticPr fontId="1"/>
  </si>
  <si>
    <t>一般管理費</t>
    <rPh sb="0" eb="2">
      <t>イッパン</t>
    </rPh>
    <rPh sb="2" eb="5">
      <t>カンリヒ</t>
    </rPh>
    <phoneticPr fontId="1"/>
  </si>
  <si>
    <t>按分(直接工事比)</t>
    <rPh sb="0" eb="2">
      <t>アンブン</t>
    </rPh>
    <rPh sb="3" eb="5">
      <t>チョクセツ</t>
    </rPh>
    <rPh sb="5" eb="7">
      <t>コウジ</t>
    </rPh>
    <rPh sb="7" eb="8">
      <t>ヒ</t>
    </rPh>
    <phoneticPr fontId="1"/>
  </si>
  <si>
    <t>主体建築工事</t>
    <rPh sb="0" eb="2">
      <t>シュタイ</t>
    </rPh>
    <rPh sb="2" eb="4">
      <t>ケンチク</t>
    </rPh>
    <rPh sb="4" eb="6">
      <t>コウジ</t>
    </rPh>
    <phoneticPr fontId="1"/>
  </si>
  <si>
    <t>落札額</t>
    <rPh sb="0" eb="2">
      <t>ラクサツ</t>
    </rPh>
    <rPh sb="2" eb="3">
      <t>ガク</t>
    </rPh>
    <phoneticPr fontId="1"/>
  </si>
  <si>
    <t>工事価格×落札率</t>
    <rPh sb="0" eb="2">
      <t>コウジ</t>
    </rPh>
    <rPh sb="2" eb="4">
      <t>カカク</t>
    </rPh>
    <rPh sb="5" eb="7">
      <t>ラクサツ</t>
    </rPh>
    <rPh sb="7" eb="8">
      <t>リツ</t>
    </rPh>
    <phoneticPr fontId="1"/>
  </si>
  <si>
    <t>落札率</t>
    <rPh sb="0" eb="2">
      <t>ラクサツ</t>
    </rPh>
    <rPh sb="2" eb="3">
      <t>リツ</t>
    </rPh>
    <phoneticPr fontId="1"/>
  </si>
  <si>
    <t>設計額</t>
    <rPh sb="0" eb="2">
      <t>セッケイ</t>
    </rPh>
    <rPh sb="2" eb="3">
      <t>ガク</t>
    </rPh>
    <phoneticPr fontId="1"/>
  </si>
  <si>
    <t>直接工事費計（A）</t>
    <rPh sb="0" eb="2">
      <t>チョクセツ</t>
    </rPh>
    <rPh sb="2" eb="5">
      <t>コウジヒ</t>
    </rPh>
    <rPh sb="5" eb="6">
      <t>ケイ</t>
    </rPh>
    <phoneticPr fontId="1"/>
  </si>
  <si>
    <t>諸経費計（B）</t>
    <rPh sb="0" eb="3">
      <t>ショケイヒ</t>
    </rPh>
    <rPh sb="3" eb="4">
      <t>ケイ</t>
    </rPh>
    <phoneticPr fontId="1"/>
  </si>
  <si>
    <t>備考</t>
    <rPh sb="0" eb="2">
      <t>ビコウ</t>
    </rPh>
    <phoneticPr fontId="1"/>
  </si>
  <si>
    <t>対象外経費参考</t>
    <rPh sb="0" eb="3">
      <t>タイショウガイ</t>
    </rPh>
    <rPh sb="3" eb="5">
      <t>ケイヒ</t>
    </rPh>
    <rPh sb="5" eb="7">
      <t>サンコウ</t>
    </rPh>
    <phoneticPr fontId="1"/>
  </si>
  <si>
    <t>土工事</t>
    <rPh sb="0" eb="1">
      <t>ツチ</t>
    </rPh>
    <rPh sb="1" eb="3">
      <t>コウジ</t>
    </rPh>
    <phoneticPr fontId="3"/>
  </si>
  <si>
    <t>地業工事</t>
    <rPh sb="0" eb="2">
      <t>チギョウ</t>
    </rPh>
    <rPh sb="2" eb="4">
      <t>コウジ</t>
    </rPh>
    <phoneticPr fontId="3"/>
  </si>
  <si>
    <t>鉄筋工事</t>
    <rPh sb="0" eb="2">
      <t>テッキン</t>
    </rPh>
    <rPh sb="2" eb="4">
      <t>コウジ</t>
    </rPh>
    <phoneticPr fontId="3"/>
  </si>
  <si>
    <t>型枠工事</t>
    <rPh sb="0" eb="2">
      <t>カタワク</t>
    </rPh>
    <rPh sb="2" eb="4">
      <t>コウジ</t>
    </rPh>
    <phoneticPr fontId="3"/>
  </si>
  <si>
    <t>ｺﾝｸﾘｰﾄ工事</t>
    <rPh sb="6" eb="8">
      <t>コウジ</t>
    </rPh>
    <phoneticPr fontId="3"/>
  </si>
  <si>
    <t>鉄骨工事</t>
    <rPh sb="0" eb="2">
      <t>テッコツ</t>
    </rPh>
    <rPh sb="2" eb="4">
      <t>コウジ</t>
    </rPh>
    <phoneticPr fontId="3"/>
  </si>
  <si>
    <t>防水工事</t>
    <rPh sb="0" eb="2">
      <t>ボウスイ</t>
    </rPh>
    <rPh sb="2" eb="4">
      <t>コウジ</t>
    </rPh>
    <phoneticPr fontId="3"/>
  </si>
  <si>
    <t>木工事</t>
    <rPh sb="0" eb="1">
      <t>キ</t>
    </rPh>
    <rPh sb="1" eb="3">
      <t>コウジ</t>
    </rPh>
    <phoneticPr fontId="3"/>
  </si>
  <si>
    <t>屋根工事</t>
    <rPh sb="0" eb="2">
      <t>ヤネ</t>
    </rPh>
    <rPh sb="2" eb="4">
      <t>コウジ</t>
    </rPh>
    <phoneticPr fontId="3"/>
  </si>
  <si>
    <t>金属工事</t>
    <rPh sb="0" eb="2">
      <t>キンゾク</t>
    </rPh>
    <rPh sb="2" eb="4">
      <t>コウジ</t>
    </rPh>
    <phoneticPr fontId="3"/>
  </si>
  <si>
    <t>左官工事</t>
    <rPh sb="0" eb="2">
      <t>サカン</t>
    </rPh>
    <rPh sb="2" eb="4">
      <t>コウジ</t>
    </rPh>
    <phoneticPr fontId="3"/>
  </si>
  <si>
    <t>鋼製建具工事</t>
    <rPh sb="0" eb="2">
      <t>コウセイ</t>
    </rPh>
    <rPh sb="2" eb="4">
      <t>タテグ</t>
    </rPh>
    <rPh sb="4" eb="6">
      <t>コウジ</t>
    </rPh>
    <phoneticPr fontId="3"/>
  </si>
  <si>
    <t>木製建具工事</t>
    <rPh sb="0" eb="1">
      <t>キ</t>
    </rPh>
    <rPh sb="1" eb="2">
      <t>セイ</t>
    </rPh>
    <rPh sb="2" eb="4">
      <t>タテグ</t>
    </rPh>
    <rPh sb="4" eb="6">
      <t>コウジ</t>
    </rPh>
    <phoneticPr fontId="3"/>
  </si>
  <si>
    <t>ガラス工事</t>
    <rPh sb="3" eb="5">
      <t>コウジ</t>
    </rPh>
    <phoneticPr fontId="3"/>
  </si>
  <si>
    <t>塗装工事</t>
    <rPh sb="0" eb="2">
      <t>トソウ</t>
    </rPh>
    <rPh sb="2" eb="4">
      <t>コウジ</t>
    </rPh>
    <phoneticPr fontId="3"/>
  </si>
  <si>
    <t>内装工事</t>
    <rPh sb="0" eb="2">
      <t>ナイソウ</t>
    </rPh>
    <rPh sb="2" eb="4">
      <t>コウジ</t>
    </rPh>
    <phoneticPr fontId="3"/>
  </si>
  <si>
    <t>家具工事</t>
    <rPh sb="0" eb="2">
      <t>カグ</t>
    </rPh>
    <rPh sb="2" eb="4">
      <t>コウジ</t>
    </rPh>
    <phoneticPr fontId="3"/>
  </si>
  <si>
    <t>解体撤去工事</t>
    <rPh sb="0" eb="2">
      <t>カイタイ</t>
    </rPh>
    <rPh sb="2" eb="4">
      <t>テッキョ</t>
    </rPh>
    <rPh sb="4" eb="6">
      <t>コウジ</t>
    </rPh>
    <phoneticPr fontId="3"/>
  </si>
  <si>
    <t>消火器</t>
    <rPh sb="0" eb="3">
      <t>ショウカキ</t>
    </rPh>
    <phoneticPr fontId="3"/>
  </si>
  <si>
    <t>解体撤去</t>
    <rPh sb="0" eb="2">
      <t>カイタイ</t>
    </rPh>
    <rPh sb="2" eb="4">
      <t>テッキョ</t>
    </rPh>
    <phoneticPr fontId="3"/>
  </si>
  <si>
    <t>申請立会検査料</t>
    <rPh sb="0" eb="2">
      <t>シンセイ</t>
    </rPh>
    <rPh sb="2" eb="4">
      <t>タチアイ</t>
    </rPh>
    <rPh sb="4" eb="6">
      <t>ケンサ</t>
    </rPh>
    <rPh sb="6" eb="7">
      <t>リョウ</t>
    </rPh>
    <phoneticPr fontId="3"/>
  </si>
  <si>
    <t>砕石地業</t>
    <rPh sb="0" eb="2">
      <t>サイセキ</t>
    </rPh>
    <rPh sb="2" eb="4">
      <t>ジギョウ</t>
    </rPh>
    <phoneticPr fontId="3"/>
  </si>
  <si>
    <t>外構工事</t>
    <rPh sb="0" eb="2">
      <t>ガイコウ</t>
    </rPh>
    <rPh sb="2" eb="4">
      <t>コウジ</t>
    </rPh>
    <phoneticPr fontId="3"/>
  </si>
  <si>
    <t>外構工事</t>
    <rPh sb="0" eb="4">
      <t>ガイコウコウジ</t>
    </rPh>
    <phoneticPr fontId="3"/>
  </si>
  <si>
    <t>直接仮設工事費</t>
    <rPh sb="0" eb="2">
      <t>チョクセツ</t>
    </rPh>
    <rPh sb="2" eb="4">
      <t>カセツ</t>
    </rPh>
    <rPh sb="4" eb="6">
      <t>コウジ</t>
    </rPh>
    <rPh sb="6" eb="7">
      <t>ヒ</t>
    </rPh>
    <phoneticPr fontId="1"/>
  </si>
  <si>
    <t>地業工事</t>
    <rPh sb="0" eb="2">
      <t>ジギョウ</t>
    </rPh>
    <rPh sb="2" eb="4">
      <t>コウジ</t>
    </rPh>
    <phoneticPr fontId="3"/>
  </si>
  <si>
    <t>　①地盤改良費</t>
    <rPh sb="6" eb="7">
      <t>ヒ</t>
    </rPh>
    <phoneticPr fontId="1"/>
  </si>
  <si>
    <t>　②土地造成費</t>
    <rPh sb="2" eb="4">
      <t>トチ</t>
    </rPh>
    <rPh sb="4" eb="6">
      <t>ゾウセイ</t>
    </rPh>
    <rPh sb="6" eb="7">
      <t>ヒ</t>
    </rPh>
    <phoneticPr fontId="1"/>
  </si>
  <si>
    <t>　③官庁申請手続費</t>
    <rPh sb="4" eb="6">
      <t>シンセイ</t>
    </rPh>
    <phoneticPr fontId="1"/>
  </si>
  <si>
    <t>　④火災保険料</t>
    <rPh sb="2" eb="4">
      <t>カサイ</t>
    </rPh>
    <rPh sb="4" eb="7">
      <t>ホケンリョウ</t>
    </rPh>
    <phoneticPr fontId="1"/>
  </si>
  <si>
    <t>　⑥壁掛けﾙｰﾑｴｱｺﾝ及び据付費</t>
    <phoneticPr fontId="1"/>
  </si>
  <si>
    <t>空調機器工事・空調配管工事（外付け）</t>
    <rPh sb="0" eb="2">
      <t>クウチョウ</t>
    </rPh>
    <rPh sb="2" eb="4">
      <t>キキ</t>
    </rPh>
    <rPh sb="4" eb="6">
      <t>コウジ</t>
    </rPh>
    <rPh sb="7" eb="9">
      <t>クウチョウ</t>
    </rPh>
    <rPh sb="9" eb="11">
      <t>ハイカン</t>
    </rPh>
    <rPh sb="11" eb="13">
      <t>コウジ</t>
    </rPh>
    <rPh sb="14" eb="15">
      <t>ソト</t>
    </rPh>
    <rPh sb="15" eb="16">
      <t>ヅ</t>
    </rPh>
    <phoneticPr fontId="4"/>
  </si>
  <si>
    <t>給排水衛生設備工事</t>
    <rPh sb="0" eb="7">
      <t>キュウハイスイエイセイセツビ</t>
    </rPh>
    <rPh sb="7" eb="9">
      <t>コウジ</t>
    </rPh>
    <phoneticPr fontId="5"/>
  </si>
  <si>
    <t>空調設備工事</t>
    <rPh sb="0" eb="2">
      <t>クウチョウ</t>
    </rPh>
    <rPh sb="2" eb="4">
      <t>セツビ</t>
    </rPh>
    <rPh sb="4" eb="6">
      <t>コウジ</t>
    </rPh>
    <phoneticPr fontId="1"/>
  </si>
  <si>
    <t>換気設備工事</t>
    <rPh sb="0" eb="2">
      <t>カンキ</t>
    </rPh>
    <rPh sb="2" eb="4">
      <t>セツビ</t>
    </rPh>
    <rPh sb="4" eb="6">
      <t>コウジ</t>
    </rPh>
    <phoneticPr fontId="5"/>
  </si>
  <si>
    <t>⑦暖房機器（送水・排水管、ガス管等建築工事と一体で行うものを除く</t>
    <rPh sb="1" eb="3">
      <t>ダンボウ</t>
    </rPh>
    <rPh sb="3" eb="5">
      <t>キキ</t>
    </rPh>
    <rPh sb="6" eb="8">
      <t>ソウスイ</t>
    </rPh>
    <rPh sb="9" eb="12">
      <t>ハイスイカン</t>
    </rPh>
    <rPh sb="15" eb="16">
      <t>カン</t>
    </rPh>
    <rPh sb="16" eb="17">
      <t>トウ</t>
    </rPh>
    <rPh sb="17" eb="19">
      <t>ケンチク</t>
    </rPh>
    <rPh sb="19" eb="21">
      <t>コウジ</t>
    </rPh>
    <rPh sb="22" eb="24">
      <t>イッタイ</t>
    </rPh>
    <rPh sb="25" eb="26">
      <t>オコナ</t>
    </rPh>
    <rPh sb="30" eb="31">
      <t>ノゾ</t>
    </rPh>
    <phoneticPr fontId="1"/>
  </si>
  <si>
    <t>　⑤水道加入金等</t>
    <rPh sb="2" eb="4">
      <t>スイドウ</t>
    </rPh>
    <rPh sb="7" eb="8">
      <t>トウ</t>
    </rPh>
    <phoneticPr fontId="1"/>
  </si>
  <si>
    <t>　⑧消火器</t>
    <phoneticPr fontId="1"/>
  </si>
  <si>
    <t>　⑨地業工事</t>
    <phoneticPr fontId="1"/>
  </si>
  <si>
    <t>　⑩土地買収費</t>
    <rPh sb="2" eb="4">
      <t>トチ</t>
    </rPh>
    <rPh sb="4" eb="6">
      <t>バイシュウ</t>
    </rPh>
    <rPh sb="6" eb="7">
      <t>ヒ</t>
    </rPh>
    <phoneticPr fontId="1"/>
  </si>
  <si>
    <t>　⑪外構工事（門、囲障、植栽等、その他本体工事と関係のないもの）</t>
    <rPh sb="2" eb="4">
      <t>ガイコウ</t>
    </rPh>
    <rPh sb="4" eb="6">
      <t>コウジ</t>
    </rPh>
    <rPh sb="7" eb="8">
      <t>モン</t>
    </rPh>
    <rPh sb="9" eb="11">
      <t>イショウ</t>
    </rPh>
    <rPh sb="12" eb="14">
      <t>ショクサイ</t>
    </rPh>
    <rPh sb="14" eb="15">
      <t>トウ</t>
    </rPh>
    <rPh sb="18" eb="19">
      <t>タ</t>
    </rPh>
    <rPh sb="19" eb="21">
      <t>ホンタイ</t>
    </rPh>
    <rPh sb="21" eb="23">
      <t>コウジ</t>
    </rPh>
    <rPh sb="24" eb="26">
      <t>カンケイ</t>
    </rPh>
    <phoneticPr fontId="1"/>
  </si>
  <si>
    <t>　⑫備品（家電製品等）</t>
    <rPh sb="2" eb="4">
      <t>ビヒン</t>
    </rPh>
    <rPh sb="5" eb="7">
      <t>カデン</t>
    </rPh>
    <rPh sb="7" eb="9">
      <t>セイヒン</t>
    </rPh>
    <rPh sb="9" eb="10">
      <t>トウ</t>
    </rPh>
    <phoneticPr fontId="1"/>
  </si>
  <si>
    <t>　⑬補助対象経費として適当と認められない費用</t>
    <rPh sb="2" eb="4">
      <t>ホジョ</t>
    </rPh>
    <rPh sb="4" eb="6">
      <t>タイショウ</t>
    </rPh>
    <rPh sb="6" eb="8">
      <t>ケイヒ</t>
    </rPh>
    <rPh sb="11" eb="13">
      <t>テキトウ</t>
    </rPh>
    <rPh sb="14" eb="15">
      <t>ミト</t>
    </rPh>
    <rPh sb="20" eb="22">
      <t>ヒヨウ</t>
    </rPh>
    <phoneticPr fontId="1"/>
  </si>
  <si>
    <t>工事価格＋設計監理料</t>
    <rPh sb="0" eb="2">
      <t>コウジ</t>
    </rPh>
    <rPh sb="2" eb="4">
      <t>カカク</t>
    </rPh>
    <rPh sb="5" eb="7">
      <t>セッケイ</t>
    </rPh>
    <rPh sb="7" eb="9">
      <t>カンリ</t>
    </rPh>
    <rPh sb="9" eb="10">
      <t>リョウ</t>
    </rPh>
    <phoneticPr fontId="1"/>
  </si>
  <si>
    <t>工事価格（A+B）（税抜）</t>
    <rPh sb="0" eb="2">
      <t>コウジ</t>
    </rPh>
    <rPh sb="2" eb="4">
      <t>カカク</t>
    </rPh>
    <rPh sb="10" eb="12">
      <t>ゼイヌキ</t>
    </rPh>
    <phoneticPr fontId="1"/>
  </si>
  <si>
    <t>設計監理料（税抜）</t>
    <rPh sb="0" eb="2">
      <t>セッケイ</t>
    </rPh>
    <rPh sb="2" eb="4">
      <t>カンリ</t>
    </rPh>
    <rPh sb="4" eb="5">
      <t>リョウ</t>
    </rPh>
    <rPh sb="6" eb="8">
      <t>ゼイヌキ</t>
    </rPh>
    <phoneticPr fontId="4"/>
  </si>
  <si>
    <t>給排水衛生設備工事に含む</t>
    <rPh sb="0" eb="3">
      <t>キュウハイスイ</t>
    </rPh>
    <rPh sb="3" eb="5">
      <t>エイセイ</t>
    </rPh>
    <rPh sb="5" eb="7">
      <t>セツビ</t>
    </rPh>
    <rPh sb="7" eb="9">
      <t>コウジ</t>
    </rPh>
    <rPh sb="10" eb="11">
      <t>フク</t>
    </rPh>
    <phoneticPr fontId="1"/>
  </si>
  <si>
    <t>合計（税込み）</t>
    <rPh sb="0" eb="2">
      <t>ゴウケイ</t>
    </rPh>
    <rPh sb="3" eb="5">
      <t>ゼイコ</t>
    </rPh>
    <phoneticPr fontId="1"/>
  </si>
  <si>
    <t>合計（税込）</t>
    <rPh sb="0" eb="2">
      <t>ゴウケイ</t>
    </rPh>
    <rPh sb="3" eb="5">
      <t>ゼイコ</t>
    </rPh>
    <phoneticPr fontId="1"/>
  </si>
  <si>
    <t>○○法人○○○  「施設名：○○○○」　補助対象外経費整理表（○○）</t>
    <rPh sb="2" eb="4">
      <t>ホウジン</t>
    </rPh>
    <rPh sb="10" eb="12">
      <t>シセツ</t>
    </rPh>
    <rPh sb="12" eb="13">
      <t>メイ</t>
    </rPh>
    <rPh sb="20" eb="22">
      <t>ホジョ</t>
    </rPh>
    <rPh sb="22" eb="24">
      <t>タイショウ</t>
    </rPh>
    <rPh sb="24" eb="25">
      <t>ガイ</t>
    </rPh>
    <rPh sb="25" eb="27">
      <t>ケイヒ</t>
    </rPh>
    <rPh sb="27" eb="29">
      <t>セイリ</t>
    </rPh>
    <rPh sb="29" eb="30">
      <t>ヒョウ</t>
    </rPh>
    <phoneticPr fontId="1"/>
  </si>
  <si>
    <t>社会福祉法人ふくし会  「施設名：ふくしの里」　補助対象外経費整理表（創設）</t>
    <rPh sb="0" eb="2">
      <t>シャカイ</t>
    </rPh>
    <rPh sb="2" eb="4">
      <t>フクシ</t>
    </rPh>
    <rPh sb="4" eb="6">
      <t>ホウジン</t>
    </rPh>
    <rPh sb="9" eb="10">
      <t>カイ</t>
    </rPh>
    <rPh sb="13" eb="15">
      <t>シセツ</t>
    </rPh>
    <rPh sb="15" eb="16">
      <t>メイ</t>
    </rPh>
    <rPh sb="21" eb="22">
      <t>サト</t>
    </rPh>
    <rPh sb="24" eb="26">
      <t>ホジョ</t>
    </rPh>
    <rPh sb="26" eb="28">
      <t>タイショウ</t>
    </rPh>
    <rPh sb="28" eb="29">
      <t>ガイ</t>
    </rPh>
    <rPh sb="29" eb="31">
      <t>ケイヒ</t>
    </rPh>
    <rPh sb="31" eb="33">
      <t>セイリ</t>
    </rPh>
    <rPh sb="33" eb="34">
      <t>ヒョウ</t>
    </rPh>
    <rPh sb="35" eb="37">
      <t>ソウセツ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</si>
</sst>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6" formatCode="&quot;¥&quot;#,##0;[Red]&quot;¥&quot;\-#,##0"/>
    <numFmt numFmtId="176" formatCode="#,##0_ "/>
    <numFmt numFmtId="177" formatCode="0.0000000%"/>
  </numFmts>
  <fonts count="1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HGP創英角ﾎﾟｯﾌﾟ体"/>
      <family val="3"/>
      <charset val="128"/>
    </font>
    <font>
      <sz val="11"/>
      <color theme="1"/>
      <name val="ＭＳ Ｐゴシック"/>
      <family val="3"/>
      <charset val="128"/>
    </font>
    <font>
      <sz val="13"/>
      <color theme="1"/>
      <name val="ＭＳ Ｐゴシック"/>
      <family val="3"/>
      <charset val="128"/>
      <scheme val="minor"/>
    </font>
    <font>
      <sz val="13"/>
      <color theme="1"/>
      <name val="HGP創英角ﾎﾟｯﾌﾟ体"/>
      <family val="3"/>
      <charset val="128"/>
    </font>
    <font>
      <sz val="13"/>
      <color theme="1"/>
      <name val="ＭＳ Ｐゴシック"/>
      <family val="3"/>
      <charset val="128"/>
    </font>
    <font>
      <sz val="15"/>
      <color theme="1"/>
      <name val="ＭＳ Ｐゴシック"/>
      <family val="3"/>
      <charset val="128"/>
      <scheme val="minor"/>
    </font>
    <font>
      <sz val="13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Dashed">
        <color indexed="64"/>
      </left>
      <right style="mediumDashed">
        <color indexed="64"/>
      </right>
      <top style="mediumDashed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mediumDashed">
        <color indexed="64"/>
      </left>
      <right style="mediumDashed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mediumDashed">
        <color indexed="64"/>
      </left>
      <right style="mediumDashed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Dashed">
        <color indexed="64"/>
      </left>
      <right style="mediumDashed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Dashed">
        <color indexed="64"/>
      </left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Dashed">
        <color indexed="64"/>
      </left>
      <right style="mediumDashed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Dashed">
        <color indexed="64"/>
      </right>
      <top style="dotted">
        <color indexed="64"/>
      </top>
      <bottom style="dotted">
        <color indexed="64"/>
      </bottom>
      <diagonal/>
    </border>
    <border>
      <left style="mediumDashed">
        <color indexed="64"/>
      </left>
      <right style="mediumDashed">
        <color indexed="64"/>
      </right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Dashed">
        <color indexed="64"/>
      </left>
      <right style="mediumDashed">
        <color indexed="64"/>
      </right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mediumDashed">
        <color indexed="64"/>
      </left>
      <right style="mediumDashed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Dashed">
        <color indexed="64"/>
      </left>
      <right style="mediumDashed">
        <color indexed="64"/>
      </right>
      <top style="thin">
        <color indexed="64"/>
      </top>
      <bottom style="mediumDashed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6" fontId="7" fillId="0" borderId="0" applyFont="0" applyFill="0" applyBorder="0" applyAlignment="0" applyProtection="0">
      <alignment vertical="center"/>
    </xf>
  </cellStyleXfs>
  <cellXfs count="121">
    <xf numFmtId="0" fontId="0" fillId="0" borderId="0" xfId="0">
      <alignment vertical="center"/>
    </xf>
    <xf numFmtId="176" fontId="0" fillId="0" borderId="0" xfId="0" applyNumberFormat="1">
      <alignment vertical="center"/>
    </xf>
    <xf numFmtId="38" fontId="7" fillId="0" borderId="0" xfId="1" applyFont="1" applyAlignment="1">
      <alignment horizontal="center" vertical="center"/>
    </xf>
    <xf numFmtId="0" fontId="8" fillId="0" borderId="0" xfId="0" applyFont="1">
      <alignment vertical="center"/>
    </xf>
    <xf numFmtId="176" fontId="8" fillId="0" borderId="0" xfId="0" applyNumberFormat="1" applyFont="1" applyBorder="1">
      <alignment vertical="center"/>
    </xf>
    <xf numFmtId="176" fontId="8" fillId="0" borderId="0" xfId="0" applyNumberFormat="1" applyFont="1">
      <alignment vertical="center"/>
    </xf>
    <xf numFmtId="0" fontId="9" fillId="0" borderId="0" xfId="0" applyFont="1" applyAlignment="1">
      <alignment horizontal="right" vertical="center"/>
    </xf>
    <xf numFmtId="0" fontId="9" fillId="0" borderId="0" xfId="0" applyFont="1">
      <alignment vertical="center"/>
    </xf>
    <xf numFmtId="0" fontId="10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0" fillId="0" borderId="0" xfId="0" applyFont="1">
      <alignment vertical="center"/>
    </xf>
    <xf numFmtId="0" fontId="10" fillId="0" borderId="6" xfId="0" applyFont="1" applyBorder="1">
      <alignment vertical="center"/>
    </xf>
    <xf numFmtId="176" fontId="10" fillId="0" borderId="7" xfId="0" applyNumberFormat="1" applyFont="1" applyBorder="1">
      <alignment vertical="center"/>
    </xf>
    <xf numFmtId="176" fontId="10" fillId="0" borderId="8" xfId="0" applyNumberFormat="1" applyFont="1" applyBorder="1">
      <alignment vertical="center"/>
    </xf>
    <xf numFmtId="176" fontId="11" fillId="0" borderId="9" xfId="0" applyNumberFormat="1" applyFont="1" applyBorder="1">
      <alignment vertical="center"/>
    </xf>
    <xf numFmtId="0" fontId="12" fillId="0" borderId="10" xfId="0" applyFont="1" applyBorder="1">
      <alignment vertical="center"/>
    </xf>
    <xf numFmtId="0" fontId="10" fillId="0" borderId="11" xfId="0" applyFont="1" applyBorder="1">
      <alignment vertical="center"/>
    </xf>
    <xf numFmtId="0" fontId="10" fillId="0" borderId="12" xfId="0" applyFont="1" applyBorder="1">
      <alignment vertical="center"/>
    </xf>
    <xf numFmtId="176" fontId="10" fillId="0" borderId="12" xfId="0" applyNumberFormat="1" applyFont="1" applyBorder="1">
      <alignment vertical="center"/>
    </xf>
    <xf numFmtId="176" fontId="10" fillId="0" borderId="13" xfId="0" applyNumberFormat="1" applyFont="1" applyBorder="1">
      <alignment vertical="center"/>
    </xf>
    <xf numFmtId="176" fontId="11" fillId="0" borderId="14" xfId="0" applyNumberFormat="1" applyFont="1" applyBorder="1">
      <alignment vertical="center"/>
    </xf>
    <xf numFmtId="0" fontId="12" fillId="0" borderId="15" xfId="0" applyFont="1" applyBorder="1">
      <alignment vertical="center"/>
    </xf>
    <xf numFmtId="0" fontId="10" fillId="0" borderId="16" xfId="0" applyFont="1" applyBorder="1">
      <alignment vertical="center"/>
    </xf>
    <xf numFmtId="0" fontId="10" fillId="0" borderId="17" xfId="0" applyFont="1" applyBorder="1">
      <alignment vertical="center"/>
    </xf>
    <xf numFmtId="176" fontId="10" fillId="0" borderId="18" xfId="0" applyNumberFormat="1" applyFont="1" applyBorder="1">
      <alignment vertical="center"/>
    </xf>
    <xf numFmtId="176" fontId="11" fillId="0" borderId="19" xfId="0" applyNumberFormat="1" applyFont="1" applyBorder="1">
      <alignment vertical="center"/>
    </xf>
    <xf numFmtId="0" fontId="12" fillId="0" borderId="20" xfId="0" applyFont="1" applyBorder="1">
      <alignment vertical="center"/>
    </xf>
    <xf numFmtId="0" fontId="10" fillId="0" borderId="21" xfId="0" applyFont="1" applyBorder="1">
      <alignment vertical="center"/>
    </xf>
    <xf numFmtId="0" fontId="10" fillId="0" borderId="22" xfId="0" applyFont="1" applyBorder="1">
      <alignment vertical="center"/>
    </xf>
    <xf numFmtId="176" fontId="10" fillId="0" borderId="22" xfId="0" applyNumberFormat="1" applyFont="1" applyBorder="1">
      <alignment vertical="center"/>
    </xf>
    <xf numFmtId="176" fontId="10" fillId="0" borderId="23" xfId="0" applyNumberFormat="1" applyFont="1" applyBorder="1">
      <alignment vertical="center"/>
    </xf>
    <xf numFmtId="176" fontId="11" fillId="0" borderId="24" xfId="0" applyNumberFormat="1" applyFont="1" applyBorder="1">
      <alignment vertical="center"/>
    </xf>
    <xf numFmtId="0" fontId="12" fillId="0" borderId="25" xfId="0" applyFont="1" applyBorder="1">
      <alignment vertical="center"/>
    </xf>
    <xf numFmtId="38" fontId="10" fillId="0" borderId="22" xfId="1" applyFont="1" applyBorder="1">
      <alignment vertical="center"/>
    </xf>
    <xf numFmtId="38" fontId="10" fillId="0" borderId="23" xfId="1" applyFont="1" applyBorder="1">
      <alignment vertical="center"/>
    </xf>
    <xf numFmtId="176" fontId="11" fillId="0" borderId="24" xfId="0" applyNumberFormat="1" applyFont="1" applyFill="1" applyBorder="1">
      <alignment vertical="center"/>
    </xf>
    <xf numFmtId="0" fontId="12" fillId="0" borderId="25" xfId="0" applyFont="1" applyFill="1" applyBorder="1">
      <alignment vertical="center"/>
    </xf>
    <xf numFmtId="0" fontId="10" fillId="2" borderId="21" xfId="0" applyFont="1" applyFill="1" applyBorder="1">
      <alignment vertical="center"/>
    </xf>
    <xf numFmtId="0" fontId="10" fillId="2" borderId="22" xfId="0" applyFont="1" applyFill="1" applyBorder="1">
      <alignment vertical="center"/>
    </xf>
    <xf numFmtId="38" fontId="10" fillId="2" borderId="22" xfId="1" applyFont="1" applyFill="1" applyBorder="1">
      <alignment vertical="center"/>
    </xf>
    <xf numFmtId="38" fontId="10" fillId="2" borderId="23" xfId="1" applyFont="1" applyFill="1" applyBorder="1">
      <alignment vertical="center"/>
    </xf>
    <xf numFmtId="176" fontId="11" fillId="2" borderId="24" xfId="0" applyNumberFormat="1" applyFont="1" applyFill="1" applyBorder="1">
      <alignment vertical="center"/>
    </xf>
    <xf numFmtId="0" fontId="12" fillId="2" borderId="25" xfId="0" applyFont="1" applyFill="1" applyBorder="1">
      <alignment vertical="center"/>
    </xf>
    <xf numFmtId="6" fontId="10" fillId="0" borderId="0" xfId="2" applyFont="1">
      <alignment vertical="center"/>
    </xf>
    <xf numFmtId="177" fontId="10" fillId="0" borderId="23" xfId="0" applyNumberFormat="1" applyFont="1" applyBorder="1">
      <alignment vertical="center"/>
    </xf>
    <xf numFmtId="177" fontId="11" fillId="0" borderId="24" xfId="0" applyNumberFormat="1" applyFont="1" applyBorder="1">
      <alignment vertical="center"/>
    </xf>
    <xf numFmtId="10" fontId="10" fillId="0" borderId="0" xfId="0" applyNumberFormat="1" applyFont="1">
      <alignment vertical="center"/>
    </xf>
    <xf numFmtId="0" fontId="10" fillId="0" borderId="26" xfId="0" applyFont="1" applyBorder="1">
      <alignment vertical="center"/>
    </xf>
    <xf numFmtId="0" fontId="10" fillId="0" borderId="7" xfId="0" applyFont="1" applyBorder="1">
      <alignment vertical="center"/>
    </xf>
    <xf numFmtId="38" fontId="10" fillId="0" borderId="27" xfId="1" applyFont="1" applyBorder="1">
      <alignment vertical="center"/>
    </xf>
    <xf numFmtId="176" fontId="11" fillId="0" borderId="28" xfId="0" applyNumberFormat="1" applyFont="1" applyBorder="1">
      <alignment vertical="center"/>
    </xf>
    <xf numFmtId="0" fontId="10" fillId="0" borderId="29" xfId="0" applyFont="1" applyBorder="1">
      <alignment vertical="center"/>
    </xf>
    <xf numFmtId="0" fontId="10" fillId="0" borderId="30" xfId="0" applyFont="1" applyBorder="1">
      <alignment vertical="center"/>
    </xf>
    <xf numFmtId="176" fontId="10" fillId="0" borderId="30" xfId="0" applyNumberFormat="1" applyFont="1" applyBorder="1">
      <alignment vertical="center"/>
    </xf>
    <xf numFmtId="38" fontId="10" fillId="0" borderId="31" xfId="1" applyFont="1" applyBorder="1">
      <alignment vertical="center"/>
    </xf>
    <xf numFmtId="176" fontId="11" fillId="0" borderId="32" xfId="0" applyNumberFormat="1" applyFont="1" applyBorder="1">
      <alignment vertical="center"/>
    </xf>
    <xf numFmtId="0" fontId="12" fillId="0" borderId="33" xfId="0" applyFont="1" applyBorder="1">
      <alignment vertical="center"/>
    </xf>
    <xf numFmtId="0" fontId="10" fillId="0" borderId="34" xfId="0" applyFont="1" applyBorder="1">
      <alignment vertical="center"/>
    </xf>
    <xf numFmtId="0" fontId="10" fillId="0" borderId="18" xfId="0" applyFont="1" applyBorder="1">
      <alignment vertical="center"/>
    </xf>
    <xf numFmtId="38" fontId="10" fillId="0" borderId="35" xfId="1" applyFont="1" applyBorder="1">
      <alignment vertical="center"/>
    </xf>
    <xf numFmtId="176" fontId="11" fillId="0" borderId="36" xfId="0" applyNumberFormat="1" applyFont="1" applyBorder="1">
      <alignment vertical="center"/>
    </xf>
    <xf numFmtId="0" fontId="12" fillId="0" borderId="37" xfId="0" applyFont="1" applyBorder="1">
      <alignment vertical="center"/>
    </xf>
    <xf numFmtId="176" fontId="10" fillId="2" borderId="22" xfId="0" applyNumberFormat="1" applyFont="1" applyFill="1" applyBorder="1">
      <alignment vertical="center"/>
    </xf>
    <xf numFmtId="176" fontId="10" fillId="2" borderId="23" xfId="0" applyNumberFormat="1" applyFont="1" applyFill="1" applyBorder="1">
      <alignment vertical="center"/>
    </xf>
    <xf numFmtId="176" fontId="10" fillId="0" borderId="38" xfId="0" applyNumberFormat="1" applyFont="1" applyBorder="1">
      <alignment vertical="center"/>
    </xf>
    <xf numFmtId="176" fontId="11" fillId="0" borderId="39" xfId="0" applyNumberFormat="1" applyFont="1" applyBorder="1">
      <alignment vertical="center"/>
    </xf>
    <xf numFmtId="6" fontId="10" fillId="0" borderId="0" xfId="0" applyNumberFormat="1" applyFont="1">
      <alignment vertical="center"/>
    </xf>
    <xf numFmtId="176" fontId="10" fillId="0" borderId="0" xfId="0" applyNumberFormat="1" applyFont="1">
      <alignment vertical="center"/>
    </xf>
    <xf numFmtId="0" fontId="10" fillId="0" borderId="12" xfId="0" applyFont="1" applyFill="1" applyBorder="1">
      <alignment vertical="center"/>
    </xf>
    <xf numFmtId="0" fontId="10" fillId="0" borderId="21" xfId="0" applyFont="1" applyFill="1" applyBorder="1">
      <alignment vertical="center"/>
    </xf>
    <xf numFmtId="176" fontId="10" fillId="0" borderId="40" xfId="0" applyNumberFormat="1" applyFont="1" applyBorder="1">
      <alignment vertical="center"/>
    </xf>
    <xf numFmtId="177" fontId="10" fillId="0" borderId="40" xfId="0" applyNumberFormat="1" applyFont="1" applyBorder="1">
      <alignment vertical="center"/>
    </xf>
    <xf numFmtId="38" fontId="10" fillId="0" borderId="12" xfId="1" applyFont="1" applyBorder="1">
      <alignment vertical="center"/>
    </xf>
    <xf numFmtId="0" fontId="10" fillId="0" borderId="21" xfId="0" applyFont="1" applyBorder="1" applyAlignment="1">
      <alignment vertical="center" shrinkToFit="1"/>
    </xf>
    <xf numFmtId="38" fontId="10" fillId="0" borderId="7" xfId="1" applyFont="1" applyBorder="1">
      <alignment vertical="center"/>
    </xf>
    <xf numFmtId="38" fontId="10" fillId="0" borderId="8" xfId="1" applyFont="1" applyBorder="1">
      <alignment vertical="center"/>
    </xf>
    <xf numFmtId="38" fontId="11" fillId="0" borderId="9" xfId="1" applyFont="1" applyBorder="1">
      <alignment vertical="center"/>
    </xf>
    <xf numFmtId="38" fontId="10" fillId="0" borderId="13" xfId="1" applyFont="1" applyBorder="1">
      <alignment vertical="center"/>
    </xf>
    <xf numFmtId="38" fontId="11" fillId="0" borderId="14" xfId="1" applyFont="1" applyBorder="1">
      <alignment vertical="center"/>
    </xf>
    <xf numFmtId="38" fontId="10" fillId="0" borderId="18" xfId="1" applyFont="1" applyBorder="1">
      <alignment vertical="center"/>
    </xf>
    <xf numFmtId="38" fontId="11" fillId="0" borderId="19" xfId="1" applyFont="1" applyBorder="1">
      <alignment vertical="center"/>
    </xf>
    <xf numFmtId="38" fontId="11" fillId="0" borderId="24" xfId="1" applyFont="1" applyBorder="1">
      <alignment vertical="center"/>
    </xf>
    <xf numFmtId="38" fontId="11" fillId="0" borderId="24" xfId="1" applyFont="1" applyFill="1" applyBorder="1">
      <alignment vertical="center"/>
    </xf>
    <xf numFmtId="38" fontId="11" fillId="2" borderId="24" xfId="1" applyFont="1" applyFill="1" applyBorder="1">
      <alignment vertical="center"/>
    </xf>
    <xf numFmtId="38" fontId="11" fillId="0" borderId="28" xfId="1" applyFont="1" applyBorder="1">
      <alignment vertical="center"/>
    </xf>
    <xf numFmtId="38" fontId="10" fillId="0" borderId="30" xfId="1" applyFont="1" applyBorder="1">
      <alignment vertical="center"/>
    </xf>
    <xf numFmtId="38" fontId="11" fillId="0" borderId="32" xfId="1" applyFont="1" applyBorder="1">
      <alignment vertical="center"/>
    </xf>
    <xf numFmtId="38" fontId="11" fillId="0" borderId="36" xfId="1" applyFont="1" applyBorder="1">
      <alignment vertical="center"/>
    </xf>
    <xf numFmtId="38" fontId="10" fillId="0" borderId="40" xfId="1" applyFont="1" applyBorder="1">
      <alignment vertical="center"/>
    </xf>
    <xf numFmtId="38" fontId="10" fillId="0" borderId="38" xfId="1" applyFont="1" applyBorder="1">
      <alignment vertical="center"/>
    </xf>
    <xf numFmtId="38" fontId="11" fillId="0" borderId="39" xfId="1" applyFont="1" applyBorder="1">
      <alignment vertical="center"/>
    </xf>
    <xf numFmtId="0" fontId="10" fillId="2" borderId="41" xfId="0" applyFont="1" applyFill="1" applyBorder="1">
      <alignment vertical="center"/>
    </xf>
    <xf numFmtId="0" fontId="10" fillId="2" borderId="42" xfId="0" applyFont="1" applyFill="1" applyBorder="1">
      <alignment vertical="center"/>
    </xf>
    <xf numFmtId="38" fontId="10" fillId="2" borderId="42" xfId="1" applyFont="1" applyFill="1" applyBorder="1">
      <alignment vertical="center"/>
    </xf>
    <xf numFmtId="38" fontId="10" fillId="2" borderId="43" xfId="1" applyFont="1" applyFill="1" applyBorder="1">
      <alignment vertical="center"/>
    </xf>
    <xf numFmtId="38" fontId="11" fillId="2" borderId="44" xfId="1" applyFont="1" applyFill="1" applyBorder="1">
      <alignment vertical="center"/>
    </xf>
    <xf numFmtId="0" fontId="12" fillId="2" borderId="45" xfId="0" applyFont="1" applyFill="1" applyBorder="1">
      <alignment vertical="center"/>
    </xf>
    <xf numFmtId="176" fontId="10" fillId="2" borderId="42" xfId="0" applyNumberFormat="1" applyFont="1" applyFill="1" applyBorder="1">
      <alignment vertical="center"/>
    </xf>
    <xf numFmtId="176" fontId="10" fillId="2" borderId="43" xfId="0" applyNumberFormat="1" applyFont="1" applyFill="1" applyBorder="1">
      <alignment vertical="center"/>
    </xf>
    <xf numFmtId="176" fontId="11" fillId="2" borderId="44" xfId="0" applyNumberFormat="1" applyFont="1" applyFill="1" applyBorder="1">
      <alignment vertical="center"/>
    </xf>
    <xf numFmtId="0" fontId="14" fillId="0" borderId="23" xfId="0" applyFont="1" applyBorder="1" applyAlignment="1">
      <alignment horizontal="center" vertical="center" shrinkToFit="1"/>
    </xf>
    <xf numFmtId="0" fontId="14" fillId="0" borderId="48" xfId="0" applyFont="1" applyBorder="1" applyAlignment="1">
      <alignment horizontal="center" vertical="center" shrinkToFit="1"/>
    </xf>
    <xf numFmtId="0" fontId="14" fillId="0" borderId="49" xfId="0" applyFont="1" applyBorder="1" applyAlignment="1">
      <alignment horizontal="center" vertical="center" shrinkToFit="1"/>
    </xf>
    <xf numFmtId="0" fontId="14" fillId="0" borderId="23" xfId="0" applyFont="1" applyBorder="1" applyAlignment="1">
      <alignment horizontal="center" vertical="center"/>
    </xf>
    <xf numFmtId="0" fontId="14" fillId="0" borderId="48" xfId="0" applyFont="1" applyBorder="1" applyAlignment="1">
      <alignment horizontal="center" vertical="center"/>
    </xf>
    <xf numFmtId="0" fontId="14" fillId="0" borderId="49" xfId="0" applyFont="1" applyBorder="1" applyAlignment="1">
      <alignment horizontal="center" vertical="center"/>
    </xf>
    <xf numFmtId="0" fontId="14" fillId="0" borderId="5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4" fillId="0" borderId="22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47" xfId="0" applyFont="1" applyBorder="1" applyAlignment="1">
      <alignment horizontal="center" vertical="center"/>
    </xf>
    <xf numFmtId="0" fontId="14" fillId="0" borderId="35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1" fillId="0" borderId="48" xfId="0" applyFont="1" applyBorder="1" applyAlignment="1">
      <alignment horizontal="center" vertical="center"/>
    </xf>
    <xf numFmtId="0" fontId="11" fillId="0" borderId="49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 shrinkToFit="1"/>
    </xf>
    <xf numFmtId="0" fontId="11" fillId="0" borderId="4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</cellXfs>
  <cellStyles count="3">
    <cellStyle name="桁区切り" xfId="1" builtinId="6"/>
    <cellStyle name="通貨" xfId="2" builtinId="7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1098177</xdr:colOff>
      <xdr:row>3</xdr:row>
      <xdr:rowOff>100852</xdr:rowOff>
    </xdr:from>
    <xdr:to>
      <xdr:col>6</xdr:col>
      <xdr:colOff>4527177</xdr:colOff>
      <xdr:row>10</xdr:row>
      <xdr:rowOff>112058</xdr:rowOff>
    </xdr:to>
    <xdr:sp macro="" textlink="">
      <xdr:nvSpPr>
        <xdr:cNvPr id="2" name="テキスト ボックス 1"/>
        <xdr:cNvSpPr txBox="1"/>
      </xdr:nvSpPr>
      <xdr:spPr>
        <a:xfrm>
          <a:off x="8695765" y="885264"/>
          <a:ext cx="3429000" cy="1423147"/>
        </a:xfrm>
        <a:prstGeom prst="rect">
          <a:avLst/>
        </a:prstGeom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>
            <a:lnSpc>
              <a:spcPts val="1300"/>
            </a:lnSpc>
          </a:pPr>
          <a:r>
            <a:rPr kumimoji="1" lang="ja-JP" altLang="en-US" sz="1100"/>
            <a:t>備考欄には対象外としたことが分かるよう、その内容を記載すること。また、「空調設備工事」のようにその工事科目に該当する金額が入力されない場合、例のように他の工事科目に含まれていることを記載するか、その記入のない科目自体を表から削除すること。</a:t>
          </a:r>
        </a:p>
      </xdr:txBody>
    </xdr:sp>
    <xdr:clientData/>
  </xdr:twoCellAnchor>
  <xdr:twoCellAnchor>
    <xdr:from>
      <xdr:col>6</xdr:col>
      <xdr:colOff>3126441</xdr:colOff>
      <xdr:row>0</xdr:row>
      <xdr:rowOff>100853</xdr:rowOff>
    </xdr:from>
    <xdr:to>
      <xdr:col>6</xdr:col>
      <xdr:colOff>4045323</xdr:colOff>
      <xdr:row>1</xdr:row>
      <xdr:rowOff>89647</xdr:rowOff>
    </xdr:to>
    <xdr:sp macro="" textlink="">
      <xdr:nvSpPr>
        <xdr:cNvPr id="3" name="テキスト ボックス 2"/>
        <xdr:cNvSpPr txBox="1"/>
      </xdr:nvSpPr>
      <xdr:spPr>
        <a:xfrm>
          <a:off x="10724029" y="100853"/>
          <a:ext cx="918882" cy="280147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400" b="1"/>
            <a:t>作成例</a:t>
          </a:r>
        </a:p>
      </xdr:txBody>
    </xdr:sp>
    <xdr:clientData/>
  </xdr:twoCellAnchor>
  <xdr:twoCellAnchor>
    <xdr:from>
      <xdr:col>6</xdr:col>
      <xdr:colOff>504265</xdr:colOff>
      <xdr:row>34</xdr:row>
      <xdr:rowOff>11206</xdr:rowOff>
    </xdr:from>
    <xdr:to>
      <xdr:col>6</xdr:col>
      <xdr:colOff>3933265</xdr:colOff>
      <xdr:row>42</xdr:row>
      <xdr:rowOff>33618</xdr:rowOff>
    </xdr:to>
    <xdr:sp macro="" textlink="">
      <xdr:nvSpPr>
        <xdr:cNvPr id="5" name="テキスト ボックス 4"/>
        <xdr:cNvSpPr txBox="1"/>
      </xdr:nvSpPr>
      <xdr:spPr>
        <a:xfrm>
          <a:off x="8101853" y="7048500"/>
          <a:ext cx="3429000" cy="1636059"/>
        </a:xfrm>
        <a:prstGeom prst="rect">
          <a:avLst/>
        </a:prstGeom>
        <a:solidFill>
          <a:sysClr val="window" lastClr="FFFFFF"/>
        </a:solidFill>
        <a:ln w="25400" cap="flat" cmpd="sng" algn="ctr">
          <a:solidFill>
            <a:srgbClr val="C0504D"/>
          </a:solidFill>
          <a:prstDash val="solid"/>
        </a:ln>
        <a:effectLst/>
      </xdr:spPr>
      <xdr:txBody>
        <a:bodyPr vertOverflow="clip" horzOverflow="clip" wrap="square" rtlCol="0" anchor="ctr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値引きや端数処理（千円未満切り捨て　等）がある場合は、「諸経費計（</a:t>
          </a:r>
          <a:r>
            <a:rPr kumimoji="1" lang="en-US" altLang="ja-JP" sz="11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B</a:t>
          </a:r>
          <a:r>
            <a:rPr kumimoji="1" lang="ja-JP" altLang="en-US" sz="11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）」と「工事価格（</a:t>
          </a:r>
          <a:r>
            <a:rPr kumimoji="1" lang="en-US" altLang="ja-JP" sz="11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A</a:t>
          </a:r>
          <a:r>
            <a:rPr kumimoji="1" lang="ja-JP" altLang="en-US" sz="11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＋</a:t>
          </a:r>
          <a:r>
            <a:rPr kumimoji="1" lang="en-US" altLang="ja-JP" sz="11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B</a:t>
          </a:r>
          <a:r>
            <a:rPr kumimoji="1" lang="ja-JP" altLang="en-US" sz="11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）（税抜）」の間の欄にその名称を記載し、差し引く金額をマイナスで入力すること。その場合には諸経費同様に対象経費等を按分して入力し、そのマイナス分が「</a:t>
          </a:r>
          <a:r>
            <a:rPr kumimoji="1" lang="ja-JP" altLang="ja-JP" sz="1100" b="0" i="0" baseline="0">
              <a:effectLst/>
              <a:latin typeface="+mn-lt"/>
              <a:ea typeface="+mn-ea"/>
              <a:cs typeface="+mn-cs"/>
            </a:rPr>
            <a:t>工事価格（</a:t>
          </a:r>
          <a:r>
            <a:rPr kumimoji="1" lang="en-US" altLang="ja-JP" sz="1100" b="0" i="0" baseline="0">
              <a:effectLst/>
              <a:latin typeface="+mn-lt"/>
              <a:ea typeface="+mn-ea"/>
              <a:cs typeface="+mn-cs"/>
            </a:rPr>
            <a:t>A</a:t>
          </a:r>
          <a:r>
            <a:rPr kumimoji="1" lang="ja-JP" altLang="ja-JP" sz="1100" b="0" i="0" baseline="0">
              <a:effectLst/>
              <a:latin typeface="+mn-lt"/>
              <a:ea typeface="+mn-ea"/>
              <a:cs typeface="+mn-cs"/>
            </a:rPr>
            <a:t>＋</a:t>
          </a:r>
          <a:r>
            <a:rPr kumimoji="1" lang="en-US" altLang="ja-JP" sz="1100" b="0" i="0" baseline="0">
              <a:effectLst/>
              <a:latin typeface="+mn-lt"/>
              <a:ea typeface="+mn-ea"/>
              <a:cs typeface="+mn-cs"/>
            </a:rPr>
            <a:t>B</a:t>
          </a:r>
          <a:r>
            <a:rPr kumimoji="1" lang="ja-JP" altLang="ja-JP" sz="1100" b="0" i="0" baseline="0">
              <a:effectLst/>
              <a:latin typeface="+mn-lt"/>
              <a:ea typeface="+mn-ea"/>
              <a:cs typeface="+mn-cs"/>
            </a:rPr>
            <a:t>）（税抜）</a:t>
          </a:r>
          <a:r>
            <a:rPr kumimoji="1" lang="ja-JP" altLang="en-US" sz="11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」に反映されるよう注意すること。</a:t>
          </a:r>
        </a:p>
      </xdr:txBody>
    </xdr:sp>
    <xdr:clientData/>
  </xdr:twoCellAnchor>
  <xdr:twoCellAnchor>
    <xdr:from>
      <xdr:col>6</xdr:col>
      <xdr:colOff>504264</xdr:colOff>
      <xdr:row>43</xdr:row>
      <xdr:rowOff>168089</xdr:rowOff>
    </xdr:from>
    <xdr:to>
      <xdr:col>6</xdr:col>
      <xdr:colOff>3933264</xdr:colOff>
      <xdr:row>47</xdr:row>
      <xdr:rowOff>112058</xdr:rowOff>
    </xdr:to>
    <xdr:sp macro="" textlink="">
      <xdr:nvSpPr>
        <xdr:cNvPr id="6" name="テキスト ボックス 5"/>
        <xdr:cNvSpPr txBox="1"/>
      </xdr:nvSpPr>
      <xdr:spPr>
        <a:xfrm>
          <a:off x="8101852" y="9020736"/>
          <a:ext cx="3429000" cy="750793"/>
        </a:xfrm>
        <a:prstGeom prst="rect">
          <a:avLst/>
        </a:prstGeom>
        <a:solidFill>
          <a:sysClr val="window" lastClr="FFFFFF"/>
        </a:solidFill>
        <a:ln w="25400" cap="flat" cmpd="sng" algn="ctr">
          <a:solidFill>
            <a:srgbClr val="C0504D"/>
          </a:solidFill>
          <a:prstDash val="solid"/>
        </a:ln>
        <a:effectLst/>
      </xdr:spPr>
      <xdr:txBody>
        <a:bodyPr vertOverflow="clip" horzOverflow="clip" wrap="square" rtlCol="0" anchor="ctr"/>
        <a:lstStyle/>
        <a:p>
          <a:pPr marL="0" marR="0" lvl="0" indent="0" defTabSz="91440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設計監理料を全て対象外とする場合は、全てに０を入力すること。</a:t>
          </a:r>
        </a:p>
      </xdr:txBody>
    </xdr:sp>
    <xdr:clientData/>
  </xdr:twoCellAnchor>
  <xdr:twoCellAnchor>
    <xdr:from>
      <xdr:col>1</xdr:col>
      <xdr:colOff>156883</xdr:colOff>
      <xdr:row>5</xdr:row>
      <xdr:rowOff>145676</xdr:rowOff>
    </xdr:from>
    <xdr:to>
      <xdr:col>1</xdr:col>
      <xdr:colOff>1445559</xdr:colOff>
      <xdr:row>13</xdr:row>
      <xdr:rowOff>156882</xdr:rowOff>
    </xdr:to>
    <xdr:sp macro="" textlink="">
      <xdr:nvSpPr>
        <xdr:cNvPr id="7" name="テキスト ボックス 6"/>
        <xdr:cNvSpPr txBox="1"/>
      </xdr:nvSpPr>
      <xdr:spPr>
        <a:xfrm>
          <a:off x="336177" y="1333500"/>
          <a:ext cx="1288676" cy="1624853"/>
        </a:xfrm>
        <a:prstGeom prst="rect">
          <a:avLst/>
        </a:prstGeom>
        <a:solidFill>
          <a:sysClr val="window" lastClr="FFFFFF"/>
        </a:solidFill>
        <a:ln w="25400" cap="flat" cmpd="sng" algn="ctr">
          <a:solidFill>
            <a:srgbClr val="C0504D"/>
          </a:solidFill>
          <a:prstDash val="solid"/>
        </a:ln>
        <a:effectLst/>
      </xdr:spPr>
      <xdr:txBody>
        <a:bodyPr vertOverflow="clip" horzOverflow="clip" wrap="square" rtlCol="0" anchor="ctr"/>
        <a:lstStyle/>
        <a:p>
          <a:pPr marL="0" marR="0" lvl="0" indent="0" defTabSz="91440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協議書に添付した見積にある工事科目を記入すること。</a:t>
          </a:r>
        </a:p>
      </xdr:txBody>
    </xdr:sp>
    <xdr:clientData/>
  </xdr:twoCellAnchor>
  <xdr:twoCellAnchor>
    <xdr:from>
      <xdr:col>6</xdr:col>
      <xdr:colOff>1098177</xdr:colOff>
      <xdr:row>12</xdr:row>
      <xdr:rowOff>56029</xdr:rowOff>
    </xdr:from>
    <xdr:to>
      <xdr:col>6</xdr:col>
      <xdr:colOff>4527177</xdr:colOff>
      <xdr:row>15</xdr:row>
      <xdr:rowOff>201705</xdr:rowOff>
    </xdr:to>
    <xdr:sp macro="" textlink="">
      <xdr:nvSpPr>
        <xdr:cNvPr id="8" name="テキスト ボックス 7"/>
        <xdr:cNvSpPr txBox="1"/>
      </xdr:nvSpPr>
      <xdr:spPr>
        <a:xfrm>
          <a:off x="9491383" y="2655794"/>
          <a:ext cx="3429000" cy="750793"/>
        </a:xfrm>
        <a:prstGeom prst="rect">
          <a:avLst/>
        </a:prstGeom>
        <a:solidFill>
          <a:sysClr val="window" lastClr="FFFFFF"/>
        </a:solidFill>
        <a:ln w="25400" cap="flat" cmpd="sng" algn="ctr">
          <a:solidFill>
            <a:srgbClr val="C0504D"/>
          </a:solidFill>
          <a:prstDash val="solid"/>
        </a:ln>
        <a:effectLst/>
      </xdr:spPr>
      <xdr:txBody>
        <a:bodyPr vertOverflow="clip" horzOverflow="clip" wrap="square" rtlCol="0" anchor="ctr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各金額は協議書に添付する見積に基づくものであること。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</sheetPr>
  <dimension ref="B1:J69"/>
  <sheetViews>
    <sheetView view="pageBreakPreview" zoomScale="85" zoomScaleNormal="100" zoomScaleSheetLayoutView="85" workbookViewId="0">
      <selection activeCell="I17" sqref="I17"/>
    </sheetView>
  </sheetViews>
  <sheetFormatPr defaultRowHeight="13.5" x14ac:dyDescent="0.15"/>
  <cols>
    <col min="1" max="1" width="2.375" customWidth="1"/>
    <col min="2" max="2" width="20.5" customWidth="1"/>
    <col min="3" max="3" width="28.625" customWidth="1"/>
    <col min="4" max="4" width="19.25" customWidth="1"/>
    <col min="5" max="5" width="18.875" customWidth="1"/>
    <col min="6" max="6" width="20.625" style="3" customWidth="1"/>
    <col min="7" max="7" width="61.375" style="7" customWidth="1"/>
    <col min="8" max="8" width="32.25" customWidth="1"/>
    <col min="9" max="9" width="15.25" bestFit="1" customWidth="1"/>
  </cols>
  <sheetData>
    <row r="1" spans="2:10" ht="23.25" customHeight="1" x14ac:dyDescent="0.15">
      <c r="B1" s="118" t="s">
        <v>67</v>
      </c>
      <c r="C1" s="118"/>
      <c r="D1" s="118"/>
      <c r="E1" s="118"/>
      <c r="F1" s="118"/>
      <c r="G1" s="118"/>
    </row>
    <row r="2" spans="2:10" ht="18.75" customHeight="1" thickBot="1" x14ac:dyDescent="0.2">
      <c r="G2" s="6" t="s">
        <v>4</v>
      </c>
    </row>
    <row r="3" spans="2:10" s="13" customFormat="1" ht="20.25" customHeight="1" x14ac:dyDescent="0.15">
      <c r="B3" s="8"/>
      <c r="C3" s="9"/>
      <c r="D3" s="10" t="s">
        <v>13</v>
      </c>
      <c r="E3" s="9" t="s">
        <v>0</v>
      </c>
      <c r="F3" s="11" t="s">
        <v>1</v>
      </c>
      <c r="G3" s="12" t="s">
        <v>16</v>
      </c>
    </row>
    <row r="4" spans="2:10" s="13" customFormat="1" ht="15.75" customHeight="1" x14ac:dyDescent="0.15">
      <c r="B4" s="14" t="s">
        <v>9</v>
      </c>
      <c r="C4" s="15"/>
      <c r="D4" s="77">
        <f>SUM(D5:D27)</f>
        <v>0</v>
      </c>
      <c r="E4" s="78">
        <f>SUM(E5:E27)</f>
        <v>0</v>
      </c>
      <c r="F4" s="79">
        <f>SUM(F5:F27)</f>
        <v>0</v>
      </c>
      <c r="G4" s="18"/>
      <c r="H4" s="119"/>
      <c r="I4" s="120"/>
      <c r="J4" s="120"/>
    </row>
    <row r="5" spans="2:10" s="13" customFormat="1" ht="15.75" customHeight="1" x14ac:dyDescent="0.15">
      <c r="B5" s="19"/>
      <c r="C5" s="20"/>
      <c r="D5" s="75"/>
      <c r="E5" s="80">
        <f t="shared" ref="E5:E32" si="0">D5-F5</f>
        <v>0</v>
      </c>
      <c r="F5" s="81"/>
      <c r="G5" s="24"/>
      <c r="H5" s="112"/>
      <c r="I5" s="113"/>
      <c r="J5" s="114"/>
    </row>
    <row r="6" spans="2:10" s="13" customFormat="1" ht="15.75" customHeight="1" x14ac:dyDescent="0.15">
      <c r="B6" s="19"/>
      <c r="C6" s="20"/>
      <c r="D6" s="75"/>
      <c r="E6" s="80">
        <f t="shared" si="0"/>
        <v>0</v>
      </c>
      <c r="F6" s="81"/>
      <c r="G6" s="24"/>
      <c r="H6" s="112"/>
      <c r="I6" s="113"/>
      <c r="J6" s="114"/>
    </row>
    <row r="7" spans="2:10" s="13" customFormat="1" ht="15.75" customHeight="1" x14ac:dyDescent="0.15">
      <c r="B7" s="19"/>
      <c r="C7" s="71"/>
      <c r="D7" s="75"/>
      <c r="E7" s="80">
        <f t="shared" si="0"/>
        <v>0</v>
      </c>
      <c r="F7" s="81"/>
      <c r="G7" s="24"/>
      <c r="H7" s="112"/>
      <c r="I7" s="113"/>
      <c r="J7" s="114"/>
    </row>
    <row r="8" spans="2:10" s="13" customFormat="1" ht="15.75" customHeight="1" x14ac:dyDescent="0.15">
      <c r="B8" s="19"/>
      <c r="C8" s="71"/>
      <c r="D8" s="75"/>
      <c r="E8" s="80">
        <f t="shared" si="0"/>
        <v>0</v>
      </c>
      <c r="F8" s="81"/>
      <c r="G8" s="24"/>
      <c r="H8" s="112"/>
      <c r="I8" s="113"/>
      <c r="J8" s="114"/>
    </row>
    <row r="9" spans="2:10" s="13" customFormat="1" ht="15.75" customHeight="1" x14ac:dyDescent="0.15">
      <c r="B9" s="19"/>
      <c r="C9" s="71"/>
      <c r="D9" s="75"/>
      <c r="E9" s="80">
        <f t="shared" si="0"/>
        <v>0</v>
      </c>
      <c r="F9" s="81"/>
      <c r="G9" s="24"/>
      <c r="H9" s="112"/>
      <c r="I9" s="113"/>
      <c r="J9" s="114"/>
    </row>
    <row r="10" spans="2:10" s="13" customFormat="1" ht="15.75" customHeight="1" x14ac:dyDescent="0.15">
      <c r="B10" s="19"/>
      <c r="C10" s="71"/>
      <c r="D10" s="75"/>
      <c r="E10" s="80">
        <f t="shared" si="0"/>
        <v>0</v>
      </c>
      <c r="F10" s="81"/>
      <c r="G10" s="24"/>
      <c r="H10" s="112"/>
      <c r="I10" s="113"/>
      <c r="J10" s="114"/>
    </row>
    <row r="11" spans="2:10" s="13" customFormat="1" ht="15.75" customHeight="1" x14ac:dyDescent="0.15">
      <c r="B11" s="19"/>
      <c r="C11" s="71"/>
      <c r="D11" s="75"/>
      <c r="E11" s="80">
        <f t="shared" si="0"/>
        <v>0</v>
      </c>
      <c r="F11" s="81"/>
      <c r="G11" s="24"/>
      <c r="H11" s="112"/>
      <c r="I11" s="113"/>
      <c r="J11" s="114"/>
    </row>
    <row r="12" spans="2:10" s="13" customFormat="1" ht="15.75" customHeight="1" x14ac:dyDescent="0.15">
      <c r="B12" s="19"/>
      <c r="C12" s="71"/>
      <c r="D12" s="75"/>
      <c r="E12" s="80">
        <f t="shared" si="0"/>
        <v>0</v>
      </c>
      <c r="F12" s="81"/>
      <c r="G12" s="24"/>
      <c r="H12" s="112"/>
      <c r="I12" s="113"/>
      <c r="J12" s="114"/>
    </row>
    <row r="13" spans="2:10" s="13" customFormat="1" ht="15.75" customHeight="1" x14ac:dyDescent="0.15">
      <c r="B13" s="19"/>
      <c r="C13" s="71"/>
      <c r="D13" s="75"/>
      <c r="E13" s="80">
        <f t="shared" si="0"/>
        <v>0</v>
      </c>
      <c r="F13" s="81"/>
      <c r="G13" s="24"/>
      <c r="H13" s="112"/>
      <c r="I13" s="113"/>
      <c r="J13" s="114"/>
    </row>
    <row r="14" spans="2:10" s="13" customFormat="1" ht="15.75" customHeight="1" x14ac:dyDescent="0.15">
      <c r="B14" s="19"/>
      <c r="C14" s="71"/>
      <c r="D14" s="75"/>
      <c r="E14" s="80">
        <f t="shared" si="0"/>
        <v>0</v>
      </c>
      <c r="F14" s="81"/>
      <c r="G14" s="24"/>
      <c r="H14" s="112"/>
      <c r="I14" s="113"/>
      <c r="J14" s="114"/>
    </row>
    <row r="15" spans="2:10" s="13" customFormat="1" ht="15.75" customHeight="1" x14ac:dyDescent="0.15">
      <c r="B15" s="19"/>
      <c r="C15" s="71"/>
      <c r="D15" s="75"/>
      <c r="E15" s="80">
        <f t="shared" si="0"/>
        <v>0</v>
      </c>
      <c r="F15" s="81"/>
      <c r="G15" s="24"/>
      <c r="H15" s="112"/>
      <c r="I15" s="113"/>
      <c r="J15" s="114"/>
    </row>
    <row r="16" spans="2:10" s="13" customFormat="1" ht="15.75" customHeight="1" x14ac:dyDescent="0.15">
      <c r="B16" s="19"/>
      <c r="C16" s="71"/>
      <c r="D16" s="75"/>
      <c r="E16" s="80">
        <f t="shared" si="0"/>
        <v>0</v>
      </c>
      <c r="F16" s="81"/>
      <c r="G16" s="24"/>
      <c r="H16" s="112"/>
      <c r="I16" s="113"/>
      <c r="J16" s="114"/>
    </row>
    <row r="17" spans="2:8" s="13" customFormat="1" ht="15.75" customHeight="1" x14ac:dyDescent="0.15">
      <c r="B17" s="19"/>
      <c r="C17" s="71"/>
      <c r="D17" s="75"/>
      <c r="E17" s="80">
        <f t="shared" si="0"/>
        <v>0</v>
      </c>
      <c r="F17" s="81"/>
      <c r="G17" s="24"/>
    </row>
    <row r="18" spans="2:8" s="13" customFormat="1" ht="15.75" customHeight="1" x14ac:dyDescent="0.15">
      <c r="B18" s="19"/>
      <c r="C18" s="71"/>
      <c r="D18" s="75"/>
      <c r="E18" s="80">
        <f t="shared" si="0"/>
        <v>0</v>
      </c>
      <c r="F18" s="81"/>
      <c r="G18" s="24"/>
    </row>
    <row r="19" spans="2:8" s="13" customFormat="1" ht="15.75" customHeight="1" x14ac:dyDescent="0.15">
      <c r="B19" s="19"/>
      <c r="C19" s="71"/>
      <c r="D19" s="75"/>
      <c r="E19" s="80">
        <f t="shared" si="0"/>
        <v>0</v>
      </c>
      <c r="F19" s="81"/>
      <c r="G19" s="24"/>
    </row>
    <row r="20" spans="2:8" s="13" customFormat="1" ht="15.75" customHeight="1" x14ac:dyDescent="0.15">
      <c r="B20" s="19"/>
      <c r="C20" s="71"/>
      <c r="D20" s="75"/>
      <c r="E20" s="80">
        <f t="shared" si="0"/>
        <v>0</v>
      </c>
      <c r="F20" s="81"/>
      <c r="G20" s="24"/>
    </row>
    <row r="21" spans="2:8" s="13" customFormat="1" ht="15.75" customHeight="1" x14ac:dyDescent="0.15">
      <c r="B21" s="19"/>
      <c r="C21" s="71"/>
      <c r="D21" s="75"/>
      <c r="E21" s="80">
        <f t="shared" si="0"/>
        <v>0</v>
      </c>
      <c r="F21" s="81"/>
      <c r="G21" s="24"/>
    </row>
    <row r="22" spans="2:8" s="13" customFormat="1" ht="15.75" customHeight="1" x14ac:dyDescent="0.15">
      <c r="B22" s="19"/>
      <c r="C22" s="71"/>
      <c r="D22" s="75"/>
      <c r="E22" s="80">
        <f t="shared" si="0"/>
        <v>0</v>
      </c>
      <c r="F22" s="81"/>
      <c r="G22" s="24"/>
    </row>
    <row r="23" spans="2:8" s="13" customFormat="1" ht="15.75" customHeight="1" x14ac:dyDescent="0.15">
      <c r="B23" s="19"/>
      <c r="C23" s="71"/>
      <c r="D23" s="75"/>
      <c r="E23" s="80">
        <f t="shared" si="0"/>
        <v>0</v>
      </c>
      <c r="F23" s="81"/>
      <c r="G23" s="24"/>
    </row>
    <row r="24" spans="2:8" s="13" customFormat="1" ht="15.75" customHeight="1" x14ac:dyDescent="0.15">
      <c r="B24" s="19"/>
      <c r="C24" s="71"/>
      <c r="D24" s="75"/>
      <c r="E24" s="80">
        <f t="shared" si="0"/>
        <v>0</v>
      </c>
      <c r="F24" s="81"/>
      <c r="G24" s="24"/>
    </row>
    <row r="25" spans="2:8" s="13" customFormat="1" ht="15.75" customHeight="1" x14ac:dyDescent="0.15">
      <c r="B25" s="19"/>
      <c r="C25" s="20"/>
      <c r="D25" s="75"/>
      <c r="E25" s="80">
        <f t="shared" si="0"/>
        <v>0</v>
      </c>
      <c r="F25" s="81"/>
      <c r="G25" s="24"/>
    </row>
    <row r="26" spans="2:8" s="13" customFormat="1" ht="15.75" customHeight="1" x14ac:dyDescent="0.15">
      <c r="B26" s="19"/>
      <c r="C26" s="20"/>
      <c r="D26" s="75"/>
      <c r="E26" s="80">
        <f t="shared" si="0"/>
        <v>0</v>
      </c>
      <c r="F26" s="81"/>
      <c r="G26" s="24"/>
    </row>
    <row r="27" spans="2:8" s="13" customFormat="1" ht="15.75" customHeight="1" x14ac:dyDescent="0.15">
      <c r="B27" s="25"/>
      <c r="C27" s="26"/>
      <c r="D27" s="82"/>
      <c r="E27" s="80">
        <f t="shared" si="0"/>
        <v>0</v>
      </c>
      <c r="F27" s="83"/>
      <c r="G27" s="29"/>
    </row>
    <row r="28" spans="2:8" s="13" customFormat="1" ht="15.75" customHeight="1" x14ac:dyDescent="0.15">
      <c r="B28" s="72" t="s">
        <v>2</v>
      </c>
      <c r="C28" s="31"/>
      <c r="D28" s="36"/>
      <c r="E28" s="37">
        <f t="shared" si="0"/>
        <v>0</v>
      </c>
      <c r="F28" s="84"/>
      <c r="G28" s="35"/>
    </row>
    <row r="29" spans="2:8" s="13" customFormat="1" ht="15.75" customHeight="1" x14ac:dyDescent="0.15">
      <c r="B29" s="72" t="s">
        <v>52</v>
      </c>
      <c r="C29" s="31"/>
      <c r="D29" s="36"/>
      <c r="E29" s="37">
        <f t="shared" si="0"/>
        <v>0</v>
      </c>
      <c r="F29" s="84"/>
      <c r="G29" s="35"/>
    </row>
    <row r="30" spans="2:8" s="13" customFormat="1" ht="15.75" customHeight="1" x14ac:dyDescent="0.15">
      <c r="B30" s="30" t="s">
        <v>50</v>
      </c>
      <c r="C30" s="31"/>
      <c r="D30" s="36"/>
      <c r="E30" s="37">
        <f t="shared" si="0"/>
        <v>0</v>
      </c>
      <c r="F30" s="85"/>
      <c r="G30" s="39"/>
    </row>
    <row r="31" spans="2:8" s="13" customFormat="1" ht="15.75" customHeight="1" x14ac:dyDescent="0.15">
      <c r="B31" s="30" t="s">
        <v>51</v>
      </c>
      <c r="C31" s="31"/>
      <c r="D31" s="75"/>
      <c r="E31" s="37">
        <f t="shared" si="0"/>
        <v>0</v>
      </c>
      <c r="F31" s="84"/>
      <c r="G31" s="35"/>
    </row>
    <row r="32" spans="2:8" s="13" customFormat="1" ht="15.75" customHeight="1" x14ac:dyDescent="0.15">
      <c r="B32" s="40" t="s">
        <v>14</v>
      </c>
      <c r="C32" s="41"/>
      <c r="D32" s="42">
        <f>SUM(D4,D28:D31)</f>
        <v>0</v>
      </c>
      <c r="E32" s="43">
        <f t="shared" si="0"/>
        <v>0</v>
      </c>
      <c r="F32" s="86">
        <f>SUM(F28:F31,F4)</f>
        <v>0</v>
      </c>
      <c r="G32" s="45"/>
      <c r="H32" s="46">
        <f>D32*D42</f>
        <v>0</v>
      </c>
    </row>
    <row r="33" spans="2:9" s="13" customFormat="1" ht="15.75" customHeight="1" x14ac:dyDescent="0.15">
      <c r="B33" s="30" t="s">
        <v>8</v>
      </c>
      <c r="C33" s="31"/>
      <c r="D33" s="36"/>
      <c r="E33" s="37" t="e">
        <f>E32/D32</f>
        <v>#DIV/0!</v>
      </c>
      <c r="F33" s="84" t="e">
        <f>F32/D32</f>
        <v>#DIV/0!</v>
      </c>
      <c r="G33" s="35"/>
      <c r="H33" s="49" t="e">
        <f>E33+F33</f>
        <v>#DIV/0!</v>
      </c>
    </row>
    <row r="34" spans="2:9" s="13" customFormat="1" ht="15.75" customHeight="1" x14ac:dyDescent="0.15">
      <c r="B34" s="30"/>
      <c r="C34" s="31"/>
      <c r="D34" s="36"/>
      <c r="E34" s="37"/>
      <c r="F34" s="84"/>
      <c r="G34" s="35"/>
    </row>
    <row r="35" spans="2:9" s="13" customFormat="1" ht="15.75" customHeight="1" x14ac:dyDescent="0.15">
      <c r="B35" s="50" t="s">
        <v>5</v>
      </c>
      <c r="C35" s="51"/>
      <c r="D35" s="77"/>
      <c r="E35" s="52" t="e">
        <f>ROUNDDOWN(D35*E33,0)</f>
        <v>#DIV/0!</v>
      </c>
      <c r="F35" s="87" t="e">
        <f>ROUNDUP(D35*F33,0)</f>
        <v>#DIV/0!</v>
      </c>
      <c r="G35" s="18"/>
    </row>
    <row r="36" spans="2:9" s="13" customFormat="1" ht="15.75" customHeight="1" x14ac:dyDescent="0.15">
      <c r="B36" s="54" t="s">
        <v>6</v>
      </c>
      <c r="C36" s="55"/>
      <c r="D36" s="88"/>
      <c r="E36" s="57" t="e">
        <f>ROUNDDOWN(D36*E33,0)</f>
        <v>#DIV/0!</v>
      </c>
      <c r="F36" s="89" t="e">
        <f>ROUNDUP(D36*F33,0)</f>
        <v>#DIV/0!</v>
      </c>
      <c r="G36" s="59"/>
    </row>
    <row r="37" spans="2:9" s="13" customFormat="1" ht="15.75" customHeight="1" x14ac:dyDescent="0.15">
      <c r="B37" s="60" t="s">
        <v>7</v>
      </c>
      <c r="C37" s="61"/>
      <c r="D37" s="82"/>
      <c r="E37" s="62" t="e">
        <f>ROUNDDOWN(D37*E33,0)</f>
        <v>#DIV/0!</v>
      </c>
      <c r="F37" s="90" t="e">
        <f>ROUNDUP(D37*F33,0)</f>
        <v>#DIV/0!</v>
      </c>
      <c r="G37" s="64"/>
    </row>
    <row r="38" spans="2:9" s="13" customFormat="1" ht="15.75" customHeight="1" x14ac:dyDescent="0.15">
      <c r="B38" s="40" t="s">
        <v>15</v>
      </c>
      <c r="C38" s="41"/>
      <c r="D38" s="42">
        <f>SUM(D35:D37)</f>
        <v>0</v>
      </c>
      <c r="E38" s="43" t="e">
        <f>SUM(E35:E37)</f>
        <v>#DIV/0!</v>
      </c>
      <c r="F38" s="86" t="e">
        <f>SUM(F35:F37)</f>
        <v>#DIV/0!</v>
      </c>
      <c r="G38" s="45"/>
      <c r="H38" s="46">
        <f>D38*D42</f>
        <v>0</v>
      </c>
    </row>
    <row r="39" spans="2:9" s="13" customFormat="1" ht="15.75" customHeight="1" x14ac:dyDescent="0.15">
      <c r="B39" s="30"/>
      <c r="C39" s="31"/>
      <c r="D39" s="36"/>
      <c r="E39" s="37"/>
      <c r="F39" s="84"/>
      <c r="G39" s="35"/>
    </row>
    <row r="40" spans="2:9" s="13" customFormat="1" ht="15.75" customHeight="1" x14ac:dyDescent="0.15">
      <c r="B40" s="76" t="s">
        <v>62</v>
      </c>
      <c r="C40" s="31"/>
      <c r="D40" s="36">
        <f>SUM(D38,D32)</f>
        <v>0</v>
      </c>
      <c r="E40" s="37" t="e">
        <f>SUM(E32,E38)</f>
        <v>#DIV/0!</v>
      </c>
      <c r="F40" s="84" t="e">
        <f>SUM(F32,F38)</f>
        <v>#DIV/0!</v>
      </c>
      <c r="G40" s="35"/>
    </row>
    <row r="41" spans="2:9" s="13" customFormat="1" ht="15.75" customHeight="1" x14ac:dyDescent="0.15">
      <c r="B41" s="30" t="s">
        <v>10</v>
      </c>
      <c r="C41" s="31"/>
      <c r="D41" s="91"/>
      <c r="E41" s="92"/>
      <c r="F41" s="93"/>
      <c r="G41" s="35"/>
    </row>
    <row r="42" spans="2:9" s="13" customFormat="1" ht="15.75" customHeight="1" x14ac:dyDescent="0.15">
      <c r="B42" s="30" t="s">
        <v>12</v>
      </c>
      <c r="C42" s="31"/>
      <c r="D42" s="91"/>
      <c r="E42" s="92"/>
      <c r="F42" s="93"/>
      <c r="G42" s="35"/>
    </row>
    <row r="43" spans="2:9" s="13" customFormat="1" ht="15.75" customHeight="1" x14ac:dyDescent="0.15">
      <c r="B43" s="30" t="s">
        <v>11</v>
      </c>
      <c r="C43" s="31"/>
      <c r="D43" s="91"/>
      <c r="E43" s="92"/>
      <c r="F43" s="93"/>
      <c r="G43" s="35"/>
      <c r="H43" s="69">
        <f>H32+H38</f>
        <v>0</v>
      </c>
      <c r="I43" s="46">
        <f>E43+F43</f>
        <v>0</v>
      </c>
    </row>
    <row r="44" spans="2:9" s="13" customFormat="1" ht="15.75" customHeight="1" x14ac:dyDescent="0.15">
      <c r="B44" s="30"/>
      <c r="C44" s="31"/>
      <c r="D44" s="36"/>
      <c r="E44" s="37"/>
      <c r="F44" s="84"/>
      <c r="G44" s="35"/>
      <c r="H44" s="69"/>
      <c r="I44" s="46"/>
    </row>
    <row r="45" spans="2:9" s="13" customFormat="1" ht="15.75" customHeight="1" x14ac:dyDescent="0.15">
      <c r="B45" s="30" t="s">
        <v>63</v>
      </c>
      <c r="C45" s="31"/>
      <c r="D45" s="36"/>
      <c r="E45" s="37" t="e">
        <f>IF(ROUNDDOWN(E40*0.026,0)&lt;D45,ROUNDDOWN(E40*0.026,0),D45)</f>
        <v>#DIV/0!</v>
      </c>
      <c r="F45" s="84" t="e">
        <f>D45-E45</f>
        <v>#DIV/0!</v>
      </c>
      <c r="G45" s="35"/>
      <c r="H45" s="69"/>
      <c r="I45" s="46"/>
    </row>
    <row r="46" spans="2:9" s="13" customFormat="1" ht="15.75" customHeight="1" x14ac:dyDescent="0.15">
      <c r="B46" s="76" t="s">
        <v>61</v>
      </c>
      <c r="C46" s="31"/>
      <c r="D46" s="36">
        <f>SUM(D40,D45)</f>
        <v>0</v>
      </c>
      <c r="E46" s="37" t="e">
        <f>SUM(E40,E45)</f>
        <v>#DIV/0!</v>
      </c>
      <c r="F46" s="84" t="e">
        <f>SUM(F40,F45)</f>
        <v>#DIV/0!</v>
      </c>
      <c r="G46" s="35"/>
    </row>
    <row r="47" spans="2:9" s="13" customFormat="1" ht="15.75" customHeight="1" x14ac:dyDescent="0.15">
      <c r="B47" s="30" t="s">
        <v>3</v>
      </c>
      <c r="C47" s="31"/>
      <c r="D47" s="36" t="e">
        <f>SUM(E47:F47)</f>
        <v>#DIV/0!</v>
      </c>
      <c r="E47" s="37" t="e">
        <f>ROUNDDOWN(E46*0.1,0)</f>
        <v>#DIV/0!</v>
      </c>
      <c r="F47" s="84" t="e">
        <f>ROUNDUP(F46*0.1,0)</f>
        <v>#DIV/0!</v>
      </c>
      <c r="G47" s="35"/>
    </row>
    <row r="48" spans="2:9" s="13" customFormat="1" ht="15.75" customHeight="1" x14ac:dyDescent="0.15">
      <c r="B48" s="30"/>
      <c r="C48" s="31"/>
      <c r="D48" s="36"/>
      <c r="E48" s="37"/>
      <c r="F48" s="84"/>
      <c r="G48" s="35"/>
    </row>
    <row r="49" spans="2:8" s="13" customFormat="1" ht="15.75" customHeight="1" thickBot="1" x14ac:dyDescent="0.2">
      <c r="B49" s="94" t="s">
        <v>66</v>
      </c>
      <c r="C49" s="95"/>
      <c r="D49" s="96" t="e">
        <f>SUM(E49:F49)</f>
        <v>#DIV/0!</v>
      </c>
      <c r="E49" s="97" t="e">
        <f>SUM(E46:E47)</f>
        <v>#DIV/0!</v>
      </c>
      <c r="F49" s="98" t="e">
        <f>SUM(F46:F47)</f>
        <v>#DIV/0!</v>
      </c>
      <c r="G49" s="99"/>
      <c r="H49" s="70" t="e">
        <f>SUM(E49:G49)</f>
        <v>#DIV/0!</v>
      </c>
    </row>
    <row r="50" spans="2:8" x14ac:dyDescent="0.15">
      <c r="D50" s="1"/>
      <c r="E50" s="1"/>
      <c r="F50" s="4"/>
    </row>
    <row r="51" spans="2:8" x14ac:dyDescent="0.15">
      <c r="B51" s="2"/>
      <c r="C51" s="2"/>
      <c r="D51" s="2"/>
      <c r="E51" s="1"/>
      <c r="F51" s="5"/>
    </row>
    <row r="52" spans="2:8" x14ac:dyDescent="0.15">
      <c r="B52" s="2"/>
      <c r="C52" s="2"/>
      <c r="D52" s="2"/>
    </row>
    <row r="54" spans="2:8" ht="15" x14ac:dyDescent="0.15">
      <c r="C54" s="115" t="s">
        <v>17</v>
      </c>
      <c r="D54" s="116"/>
      <c r="E54" s="117"/>
    </row>
    <row r="55" spans="2:8" ht="15" x14ac:dyDescent="0.15">
      <c r="C55" s="111" t="s">
        <v>44</v>
      </c>
      <c r="D55" s="111"/>
      <c r="E55" s="111"/>
    </row>
    <row r="56" spans="2:8" ht="15" x14ac:dyDescent="0.15">
      <c r="C56" s="111" t="s">
        <v>45</v>
      </c>
      <c r="D56" s="111"/>
      <c r="E56" s="111"/>
    </row>
    <row r="57" spans="2:8" ht="15" x14ac:dyDescent="0.15">
      <c r="C57" s="111" t="s">
        <v>46</v>
      </c>
      <c r="D57" s="111"/>
      <c r="E57" s="111"/>
    </row>
    <row r="58" spans="2:8" ht="15" x14ac:dyDescent="0.15">
      <c r="C58" s="111" t="s">
        <v>47</v>
      </c>
      <c r="D58" s="111"/>
      <c r="E58" s="111"/>
    </row>
    <row r="59" spans="2:8" ht="15" x14ac:dyDescent="0.15">
      <c r="C59" s="111" t="s">
        <v>54</v>
      </c>
      <c r="D59" s="111"/>
      <c r="E59" s="111"/>
    </row>
    <row r="60" spans="2:8" ht="15" x14ac:dyDescent="0.15">
      <c r="C60" s="111" t="s">
        <v>48</v>
      </c>
      <c r="D60" s="111"/>
      <c r="E60" s="111"/>
    </row>
    <row r="61" spans="2:8" ht="15" x14ac:dyDescent="0.15">
      <c r="C61" s="103" t="s">
        <v>53</v>
      </c>
      <c r="D61" s="104"/>
      <c r="E61" s="105"/>
    </row>
    <row r="62" spans="2:8" ht="15" x14ac:dyDescent="0.15">
      <c r="C62" s="106" t="s">
        <v>55</v>
      </c>
      <c r="D62" s="107"/>
      <c r="E62" s="108"/>
    </row>
    <row r="63" spans="2:8" ht="15" x14ac:dyDescent="0.15">
      <c r="C63" s="106" t="s">
        <v>56</v>
      </c>
      <c r="D63" s="107"/>
      <c r="E63" s="108"/>
    </row>
    <row r="64" spans="2:8" ht="15" x14ac:dyDescent="0.15">
      <c r="C64" s="106" t="s">
        <v>57</v>
      </c>
      <c r="D64" s="107"/>
      <c r="E64" s="108"/>
    </row>
    <row r="65" spans="3:5" ht="15" x14ac:dyDescent="0.15">
      <c r="C65" s="103" t="s">
        <v>58</v>
      </c>
      <c r="D65" s="104"/>
      <c r="E65" s="105"/>
    </row>
    <row r="66" spans="3:5" ht="15" x14ac:dyDescent="0.15">
      <c r="C66" s="106" t="s">
        <v>59</v>
      </c>
      <c r="D66" s="107"/>
      <c r="E66" s="108"/>
    </row>
    <row r="67" spans="3:5" ht="15" x14ac:dyDescent="0.15">
      <c r="C67" s="103" t="s">
        <v>60</v>
      </c>
      <c r="D67" s="104"/>
      <c r="E67" s="105"/>
    </row>
    <row r="68" spans="3:5" ht="15" x14ac:dyDescent="0.15">
      <c r="C68" s="109"/>
      <c r="D68" s="109"/>
      <c r="E68" s="109"/>
    </row>
    <row r="69" spans="3:5" ht="15" x14ac:dyDescent="0.15">
      <c r="C69" s="110"/>
      <c r="D69" s="110"/>
      <c r="E69" s="110"/>
    </row>
  </sheetData>
  <mergeCells count="30">
    <mergeCell ref="B1:G1"/>
    <mergeCell ref="H4:J4"/>
    <mergeCell ref="H5:J5"/>
    <mergeCell ref="H6:J6"/>
    <mergeCell ref="H7:J7"/>
    <mergeCell ref="H8:J8"/>
    <mergeCell ref="H9:J9"/>
    <mergeCell ref="H10:J10"/>
    <mergeCell ref="H11:J11"/>
    <mergeCell ref="H12:J12"/>
    <mergeCell ref="H13:J13"/>
    <mergeCell ref="H14:J14"/>
    <mergeCell ref="H15:J15"/>
    <mergeCell ref="H16:J16"/>
    <mergeCell ref="C54:E54"/>
    <mergeCell ref="C55:E55"/>
    <mergeCell ref="C56:E56"/>
    <mergeCell ref="C57:E57"/>
    <mergeCell ref="C58:E58"/>
    <mergeCell ref="C59:E59"/>
    <mergeCell ref="C60:E60"/>
    <mergeCell ref="C61:E61"/>
    <mergeCell ref="C62:E62"/>
    <mergeCell ref="C63:E63"/>
    <mergeCell ref="C64:E64"/>
    <mergeCell ref="C65:E65"/>
    <mergeCell ref="C66:E66"/>
    <mergeCell ref="C67:E67"/>
    <mergeCell ref="C68:E68"/>
    <mergeCell ref="C69:E69"/>
  </mergeCells>
  <phoneticPr fontId="6"/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66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</sheetPr>
  <dimension ref="B1:J69"/>
  <sheetViews>
    <sheetView tabSelected="1" view="pageBreakPreview" zoomScale="85" zoomScaleNormal="100" zoomScaleSheetLayoutView="85" workbookViewId="0">
      <selection activeCell="C16" sqref="C16"/>
    </sheetView>
  </sheetViews>
  <sheetFormatPr defaultRowHeight="13.5" x14ac:dyDescent="0.15"/>
  <cols>
    <col min="1" max="1" width="2.375" customWidth="1"/>
    <col min="2" max="2" width="20.5" customWidth="1"/>
    <col min="3" max="3" width="28.625" customWidth="1"/>
    <col min="4" max="4" width="19.25" customWidth="1"/>
    <col min="5" max="5" width="18.875" customWidth="1"/>
    <col min="6" max="6" width="20.625" style="3" customWidth="1"/>
    <col min="7" max="7" width="61.375" style="7" customWidth="1"/>
    <col min="8" max="8" width="32.25" customWidth="1"/>
    <col min="9" max="9" width="15.25" bestFit="1" customWidth="1"/>
  </cols>
  <sheetData>
    <row r="1" spans="2:10" ht="23.25" customHeight="1" x14ac:dyDescent="0.15">
      <c r="B1" s="118" t="s">
        <v>68</v>
      </c>
      <c r="C1" s="118"/>
      <c r="D1" s="118"/>
      <c r="E1" s="118"/>
      <c r="F1" s="118"/>
      <c r="G1" s="118"/>
    </row>
    <row r="2" spans="2:10" ht="18.75" customHeight="1" thickBot="1" x14ac:dyDescent="0.2">
      <c r="G2" s="6" t="s">
        <v>4</v>
      </c>
    </row>
    <row r="3" spans="2:10" s="13" customFormat="1" ht="20.25" customHeight="1" x14ac:dyDescent="0.15">
      <c r="B3" s="8"/>
      <c r="C3" s="9"/>
      <c r="D3" s="10" t="s">
        <v>13</v>
      </c>
      <c r="E3" s="9" t="s">
        <v>0</v>
      </c>
      <c r="F3" s="11" t="s">
        <v>1</v>
      </c>
      <c r="G3" s="12" t="s">
        <v>16</v>
      </c>
    </row>
    <row r="4" spans="2:10" s="13" customFormat="1" ht="15.75" customHeight="1" x14ac:dyDescent="0.15">
      <c r="B4" s="14" t="s">
        <v>9</v>
      </c>
      <c r="C4" s="15"/>
      <c r="D4" s="15">
        <f>SUM(D5:D27)</f>
        <v>85228400</v>
      </c>
      <c r="E4" s="16">
        <f>SUM(E5:E27)</f>
        <v>80471400</v>
      </c>
      <c r="F4" s="17">
        <f>SUM(F5:F27)</f>
        <v>4757000</v>
      </c>
      <c r="G4" s="18"/>
      <c r="H4" s="119"/>
      <c r="I4" s="120"/>
      <c r="J4" s="120"/>
    </row>
    <row r="5" spans="2:10" s="13" customFormat="1" ht="15.75" customHeight="1" x14ac:dyDescent="0.15">
      <c r="B5" s="19"/>
      <c r="C5" s="20" t="s">
        <v>42</v>
      </c>
      <c r="D5" s="21">
        <v>2000000</v>
      </c>
      <c r="E5" s="22">
        <f t="shared" ref="E5:E31" si="0">D5-F5</f>
        <v>2000000</v>
      </c>
      <c r="F5" s="23">
        <v>0</v>
      </c>
      <c r="G5" s="24"/>
      <c r="H5" s="112"/>
      <c r="I5" s="113"/>
      <c r="J5" s="114"/>
    </row>
    <row r="6" spans="2:10" s="13" customFormat="1" ht="15.75" customHeight="1" x14ac:dyDescent="0.15">
      <c r="B6" s="19"/>
      <c r="C6" s="20" t="s">
        <v>18</v>
      </c>
      <c r="D6" s="21">
        <v>1500000</v>
      </c>
      <c r="E6" s="22">
        <f t="shared" si="0"/>
        <v>1360000</v>
      </c>
      <c r="F6" s="23">
        <v>140000</v>
      </c>
      <c r="G6" s="24" t="s">
        <v>39</v>
      </c>
      <c r="H6" s="112"/>
      <c r="I6" s="113"/>
      <c r="J6" s="114"/>
    </row>
    <row r="7" spans="2:10" s="13" customFormat="1" ht="15.75" customHeight="1" x14ac:dyDescent="0.15">
      <c r="B7" s="19"/>
      <c r="C7" s="71" t="s">
        <v>19</v>
      </c>
      <c r="D7" s="21">
        <v>1600000</v>
      </c>
      <c r="E7" s="22">
        <f t="shared" si="0"/>
        <v>0</v>
      </c>
      <c r="F7" s="23">
        <v>1600000</v>
      </c>
      <c r="G7" s="24" t="s">
        <v>43</v>
      </c>
      <c r="H7" s="112"/>
      <c r="I7" s="113"/>
      <c r="J7" s="114"/>
    </row>
    <row r="8" spans="2:10" s="13" customFormat="1" ht="15.75" customHeight="1" x14ac:dyDescent="0.15">
      <c r="B8" s="19"/>
      <c r="C8" s="71" t="s">
        <v>20</v>
      </c>
      <c r="D8" s="21">
        <v>2550000</v>
      </c>
      <c r="E8" s="22">
        <f t="shared" si="0"/>
        <v>2550000</v>
      </c>
      <c r="F8" s="23">
        <v>0</v>
      </c>
      <c r="G8" s="24"/>
      <c r="H8" s="112"/>
      <c r="I8" s="113"/>
      <c r="J8" s="114"/>
    </row>
    <row r="9" spans="2:10" s="13" customFormat="1" ht="15.75" customHeight="1" x14ac:dyDescent="0.15">
      <c r="B9" s="19"/>
      <c r="C9" s="71" t="s">
        <v>21</v>
      </c>
      <c r="D9" s="21">
        <v>2236000</v>
      </c>
      <c r="E9" s="22">
        <f t="shared" si="0"/>
        <v>2236000</v>
      </c>
      <c r="F9" s="23">
        <v>0</v>
      </c>
      <c r="G9" s="24"/>
      <c r="H9" s="112"/>
      <c r="I9" s="113"/>
      <c r="J9" s="114"/>
    </row>
    <row r="10" spans="2:10" s="13" customFormat="1" ht="15.75" customHeight="1" x14ac:dyDescent="0.15">
      <c r="B10" s="19"/>
      <c r="C10" s="71" t="s">
        <v>22</v>
      </c>
      <c r="D10" s="21">
        <v>2777000</v>
      </c>
      <c r="E10" s="22">
        <f t="shared" si="0"/>
        <v>2777000</v>
      </c>
      <c r="F10" s="23">
        <v>0</v>
      </c>
      <c r="G10" s="24"/>
      <c r="H10" s="112"/>
      <c r="I10" s="113"/>
      <c r="J10" s="114"/>
    </row>
    <row r="11" spans="2:10" s="13" customFormat="1" ht="15.75" customHeight="1" x14ac:dyDescent="0.15">
      <c r="B11" s="19"/>
      <c r="C11" s="71" t="s">
        <v>23</v>
      </c>
      <c r="D11" s="21">
        <v>20050000</v>
      </c>
      <c r="E11" s="22">
        <f t="shared" si="0"/>
        <v>20050000</v>
      </c>
      <c r="F11" s="23">
        <v>0</v>
      </c>
      <c r="G11" s="24"/>
      <c r="H11" s="112"/>
      <c r="I11" s="113"/>
      <c r="J11" s="114"/>
    </row>
    <row r="12" spans="2:10" s="13" customFormat="1" ht="15.75" customHeight="1" x14ac:dyDescent="0.15">
      <c r="B12" s="19"/>
      <c r="C12" s="71" t="s">
        <v>24</v>
      </c>
      <c r="D12" s="21">
        <v>300000</v>
      </c>
      <c r="E12" s="22">
        <f t="shared" si="0"/>
        <v>300000</v>
      </c>
      <c r="F12" s="23">
        <v>0</v>
      </c>
      <c r="G12" s="24"/>
      <c r="H12" s="112"/>
      <c r="I12" s="113"/>
      <c r="J12" s="114"/>
    </row>
    <row r="13" spans="2:10" s="13" customFormat="1" ht="15.75" customHeight="1" x14ac:dyDescent="0.15">
      <c r="B13" s="19"/>
      <c r="C13" s="71" t="s">
        <v>25</v>
      </c>
      <c r="D13" s="21">
        <v>1800000</v>
      </c>
      <c r="E13" s="22">
        <f t="shared" si="0"/>
        <v>1800000</v>
      </c>
      <c r="F13" s="23">
        <v>0</v>
      </c>
      <c r="G13" s="24"/>
      <c r="H13" s="112"/>
      <c r="I13" s="113"/>
      <c r="J13" s="114"/>
    </row>
    <row r="14" spans="2:10" s="13" customFormat="1" ht="15.75" customHeight="1" x14ac:dyDescent="0.15">
      <c r="B14" s="19"/>
      <c r="C14" s="71" t="s">
        <v>26</v>
      </c>
      <c r="D14" s="21">
        <v>6254000</v>
      </c>
      <c r="E14" s="22">
        <f t="shared" si="0"/>
        <v>6254000</v>
      </c>
      <c r="F14" s="23">
        <v>0</v>
      </c>
      <c r="G14" s="24"/>
      <c r="H14" s="112"/>
      <c r="I14" s="113"/>
      <c r="J14" s="114"/>
    </row>
    <row r="15" spans="2:10" s="13" customFormat="1" ht="15.75" customHeight="1" x14ac:dyDescent="0.15">
      <c r="B15" s="19"/>
      <c r="C15" s="71" t="s">
        <v>27</v>
      </c>
      <c r="D15" s="21">
        <v>1294700</v>
      </c>
      <c r="E15" s="22">
        <f t="shared" si="0"/>
        <v>1284700</v>
      </c>
      <c r="F15" s="23">
        <v>10000</v>
      </c>
      <c r="G15" s="24" t="s">
        <v>36</v>
      </c>
      <c r="H15" s="112"/>
      <c r="I15" s="113"/>
      <c r="J15" s="114"/>
    </row>
    <row r="16" spans="2:10" s="13" customFormat="1" ht="15.75" customHeight="1" x14ac:dyDescent="0.15">
      <c r="B16" s="19"/>
      <c r="C16" s="71" t="s">
        <v>28</v>
      </c>
      <c r="D16" s="21">
        <v>707200</v>
      </c>
      <c r="E16" s="22">
        <f t="shared" si="0"/>
        <v>707200</v>
      </c>
      <c r="F16" s="23">
        <v>0</v>
      </c>
      <c r="G16" s="24"/>
      <c r="H16" s="112"/>
      <c r="I16" s="113"/>
      <c r="J16" s="114"/>
    </row>
    <row r="17" spans="2:8" s="13" customFormat="1" ht="15.75" customHeight="1" x14ac:dyDescent="0.15">
      <c r="B17" s="19"/>
      <c r="C17" s="71" t="s">
        <v>29</v>
      </c>
      <c r="D17" s="21">
        <v>10000000</v>
      </c>
      <c r="E17" s="22">
        <f t="shared" si="0"/>
        <v>10000000</v>
      </c>
      <c r="F17" s="23">
        <v>0</v>
      </c>
      <c r="G17" s="24"/>
    </row>
    <row r="18" spans="2:8" s="13" customFormat="1" ht="15.75" customHeight="1" x14ac:dyDescent="0.15">
      <c r="B18" s="19"/>
      <c r="C18" s="71" t="s">
        <v>30</v>
      </c>
      <c r="D18" s="21">
        <v>5000000</v>
      </c>
      <c r="E18" s="22">
        <f t="shared" si="0"/>
        <v>5000000</v>
      </c>
      <c r="F18" s="23">
        <v>0</v>
      </c>
      <c r="G18" s="24"/>
    </row>
    <row r="19" spans="2:8" s="13" customFormat="1" ht="15.75" customHeight="1" x14ac:dyDescent="0.15">
      <c r="B19" s="19"/>
      <c r="C19" s="71" t="s">
        <v>31</v>
      </c>
      <c r="D19" s="21">
        <v>5000000</v>
      </c>
      <c r="E19" s="22">
        <f t="shared" si="0"/>
        <v>5000000</v>
      </c>
      <c r="F19" s="23">
        <v>0</v>
      </c>
      <c r="G19" s="24"/>
    </row>
    <row r="20" spans="2:8" s="13" customFormat="1" ht="15.75" customHeight="1" x14ac:dyDescent="0.15">
      <c r="B20" s="19"/>
      <c r="C20" s="71" t="s">
        <v>32</v>
      </c>
      <c r="D20" s="21">
        <v>1152500</v>
      </c>
      <c r="E20" s="22">
        <f t="shared" si="0"/>
        <v>1152500</v>
      </c>
      <c r="F20" s="23">
        <v>0</v>
      </c>
      <c r="G20" s="24"/>
    </row>
    <row r="21" spans="2:8" s="13" customFormat="1" ht="15.75" customHeight="1" x14ac:dyDescent="0.15">
      <c r="B21" s="19"/>
      <c r="C21" s="71" t="s">
        <v>33</v>
      </c>
      <c r="D21" s="21">
        <v>9000000</v>
      </c>
      <c r="E21" s="22">
        <f t="shared" si="0"/>
        <v>9000000</v>
      </c>
      <c r="F21" s="23">
        <v>0</v>
      </c>
      <c r="G21" s="24"/>
    </row>
    <row r="22" spans="2:8" s="13" customFormat="1" ht="15.75" customHeight="1" x14ac:dyDescent="0.15">
      <c r="B22" s="19"/>
      <c r="C22" s="71" t="s">
        <v>34</v>
      </c>
      <c r="D22" s="21">
        <v>9000000</v>
      </c>
      <c r="E22" s="22">
        <f t="shared" si="0"/>
        <v>9000000</v>
      </c>
      <c r="F22" s="23">
        <v>0</v>
      </c>
      <c r="G22" s="24"/>
    </row>
    <row r="23" spans="2:8" s="13" customFormat="1" ht="15.75" customHeight="1" x14ac:dyDescent="0.15">
      <c r="B23" s="19"/>
      <c r="C23" s="71" t="s">
        <v>35</v>
      </c>
      <c r="D23" s="21">
        <v>1096600</v>
      </c>
      <c r="E23" s="22">
        <f t="shared" si="0"/>
        <v>0</v>
      </c>
      <c r="F23" s="23">
        <v>1096600</v>
      </c>
      <c r="G23" s="24" t="s">
        <v>37</v>
      </c>
    </row>
    <row r="24" spans="2:8" s="13" customFormat="1" ht="15.75" customHeight="1" x14ac:dyDescent="0.15">
      <c r="B24" s="19"/>
      <c r="C24" s="71" t="s">
        <v>40</v>
      </c>
      <c r="D24" s="21">
        <v>1910400</v>
      </c>
      <c r="E24" s="22">
        <f t="shared" si="0"/>
        <v>0</v>
      </c>
      <c r="F24" s="23">
        <v>1910400</v>
      </c>
      <c r="G24" s="24" t="s">
        <v>41</v>
      </c>
    </row>
    <row r="25" spans="2:8" s="13" customFormat="1" ht="15.75" customHeight="1" x14ac:dyDescent="0.15">
      <c r="B25" s="19"/>
      <c r="C25" s="20"/>
      <c r="D25" s="21"/>
      <c r="E25" s="22"/>
      <c r="F25" s="23"/>
      <c r="G25" s="24"/>
    </row>
    <row r="26" spans="2:8" s="13" customFormat="1" ht="15.75" customHeight="1" x14ac:dyDescent="0.15">
      <c r="B26" s="19"/>
      <c r="C26" s="20"/>
      <c r="D26" s="21"/>
      <c r="E26" s="22"/>
      <c r="F26" s="23"/>
      <c r="G26" s="24"/>
    </row>
    <row r="27" spans="2:8" s="13" customFormat="1" ht="15.75" customHeight="1" x14ac:dyDescent="0.15">
      <c r="B27" s="25"/>
      <c r="C27" s="26"/>
      <c r="D27" s="27"/>
      <c r="E27" s="22"/>
      <c r="F27" s="28"/>
      <c r="G27" s="29"/>
    </row>
    <row r="28" spans="2:8" s="13" customFormat="1" ht="15.75" customHeight="1" x14ac:dyDescent="0.15">
      <c r="B28" s="72" t="s">
        <v>2</v>
      </c>
      <c r="C28" s="31"/>
      <c r="D28" s="36">
        <v>8400000</v>
      </c>
      <c r="E28" s="37">
        <f t="shared" si="0"/>
        <v>8400000</v>
      </c>
      <c r="F28" s="34">
        <v>0</v>
      </c>
      <c r="G28" s="35"/>
    </row>
    <row r="29" spans="2:8" s="13" customFormat="1" ht="15.75" customHeight="1" x14ac:dyDescent="0.15">
      <c r="B29" s="72" t="s">
        <v>52</v>
      </c>
      <c r="C29" s="31"/>
      <c r="D29" s="36">
        <v>5645000</v>
      </c>
      <c r="E29" s="37">
        <f t="shared" si="0"/>
        <v>5602300</v>
      </c>
      <c r="F29" s="34">
        <v>42700</v>
      </c>
      <c r="G29" s="35" t="s">
        <v>38</v>
      </c>
    </row>
    <row r="30" spans="2:8" s="13" customFormat="1" ht="15.75" customHeight="1" x14ac:dyDescent="0.15">
      <c r="B30" s="30" t="s">
        <v>50</v>
      </c>
      <c r="C30" s="31"/>
      <c r="D30" s="36">
        <v>11967200</v>
      </c>
      <c r="E30" s="37">
        <f t="shared" si="0"/>
        <v>7711620</v>
      </c>
      <c r="F30" s="38">
        <v>4255580</v>
      </c>
      <c r="G30" s="39" t="s">
        <v>49</v>
      </c>
    </row>
    <row r="31" spans="2:8" s="13" customFormat="1" ht="15.75" customHeight="1" x14ac:dyDescent="0.15">
      <c r="B31" s="30" t="s">
        <v>51</v>
      </c>
      <c r="C31" s="31"/>
      <c r="D31" s="75">
        <v>0</v>
      </c>
      <c r="E31" s="37">
        <f t="shared" si="0"/>
        <v>0</v>
      </c>
      <c r="F31" s="34">
        <v>0</v>
      </c>
      <c r="G31" s="35" t="s">
        <v>64</v>
      </c>
    </row>
    <row r="32" spans="2:8" s="13" customFormat="1" ht="15.75" customHeight="1" x14ac:dyDescent="0.15">
      <c r="B32" s="40" t="s">
        <v>14</v>
      </c>
      <c r="C32" s="41"/>
      <c r="D32" s="42">
        <f>SUM(D4,D28:D31)</f>
        <v>111240600</v>
      </c>
      <c r="E32" s="43">
        <f>D32-F32</f>
        <v>102185320</v>
      </c>
      <c r="F32" s="44">
        <f>SUM(F28:F31,F4)</f>
        <v>9055280</v>
      </c>
      <c r="G32" s="45"/>
      <c r="H32" s="46">
        <f>D32*D42</f>
        <v>0</v>
      </c>
    </row>
    <row r="33" spans="2:9" s="13" customFormat="1" ht="15.75" customHeight="1" x14ac:dyDescent="0.15">
      <c r="B33" s="30" t="s">
        <v>8</v>
      </c>
      <c r="C33" s="31"/>
      <c r="D33" s="36"/>
      <c r="E33" s="47">
        <f>E32/D32</f>
        <v>0.91859734665221149</v>
      </c>
      <c r="F33" s="48">
        <f>F32/D32</f>
        <v>8.1402653347788484E-2</v>
      </c>
      <c r="G33" s="35"/>
      <c r="H33" s="49">
        <f>E33+F33</f>
        <v>1</v>
      </c>
    </row>
    <row r="34" spans="2:9" s="13" customFormat="1" ht="15.75" customHeight="1" x14ac:dyDescent="0.15">
      <c r="B34" s="30"/>
      <c r="C34" s="31"/>
      <c r="D34" s="36"/>
      <c r="E34" s="37"/>
      <c r="F34" s="34"/>
      <c r="G34" s="35"/>
    </row>
    <row r="35" spans="2:9" s="13" customFormat="1" ht="15.75" customHeight="1" x14ac:dyDescent="0.15">
      <c r="B35" s="50" t="s">
        <v>5</v>
      </c>
      <c r="C35" s="51"/>
      <c r="D35" s="15">
        <v>3630000</v>
      </c>
      <c r="E35" s="52">
        <f>ROUNDDOWN(D35*E33,0)</f>
        <v>3334508</v>
      </c>
      <c r="F35" s="53">
        <f>ROUNDUP(D35*F33,0)</f>
        <v>295492</v>
      </c>
      <c r="G35" s="18"/>
    </row>
    <row r="36" spans="2:9" s="13" customFormat="1" ht="15.75" customHeight="1" x14ac:dyDescent="0.15">
      <c r="B36" s="54" t="s">
        <v>6</v>
      </c>
      <c r="C36" s="55"/>
      <c r="D36" s="56">
        <v>5434000</v>
      </c>
      <c r="E36" s="57">
        <f>ROUNDDOWN(D36*E33,0)</f>
        <v>4991657</v>
      </c>
      <c r="F36" s="58">
        <f>ROUNDUP(D36*F33,0)</f>
        <v>442343</v>
      </c>
      <c r="G36" s="59"/>
    </row>
    <row r="37" spans="2:9" s="13" customFormat="1" ht="15.75" customHeight="1" x14ac:dyDescent="0.15">
      <c r="B37" s="60" t="s">
        <v>7</v>
      </c>
      <c r="C37" s="61"/>
      <c r="D37" s="27">
        <v>8660000</v>
      </c>
      <c r="E37" s="62">
        <f>ROUNDDOWN(D37*E33,0)</f>
        <v>7955053</v>
      </c>
      <c r="F37" s="63">
        <f>ROUNDUP(D37*F33,0)</f>
        <v>704947</v>
      </c>
      <c r="G37" s="64"/>
    </row>
    <row r="38" spans="2:9" s="13" customFormat="1" ht="15.75" customHeight="1" x14ac:dyDescent="0.15">
      <c r="B38" s="40" t="s">
        <v>15</v>
      </c>
      <c r="C38" s="41"/>
      <c r="D38" s="65">
        <f>SUM(D35:D37)</f>
        <v>17724000</v>
      </c>
      <c r="E38" s="66">
        <f>SUM(E35:E37)</f>
        <v>16281218</v>
      </c>
      <c r="F38" s="44">
        <f>SUM(F35:F37)</f>
        <v>1442782</v>
      </c>
      <c r="G38" s="45"/>
      <c r="H38" s="46">
        <f>D38*D42</f>
        <v>0</v>
      </c>
    </row>
    <row r="39" spans="2:9" s="13" customFormat="1" ht="15.75" customHeight="1" x14ac:dyDescent="0.15">
      <c r="B39" s="30"/>
      <c r="C39" s="31"/>
      <c r="D39" s="32"/>
      <c r="E39" s="33"/>
      <c r="F39" s="34"/>
      <c r="G39" s="35"/>
    </row>
    <row r="40" spans="2:9" s="13" customFormat="1" ht="15.75" customHeight="1" x14ac:dyDescent="0.15">
      <c r="B40" s="76" t="s">
        <v>62</v>
      </c>
      <c r="C40" s="31"/>
      <c r="D40" s="32">
        <f>SUM(D38,D32)</f>
        <v>128964600</v>
      </c>
      <c r="E40" s="33">
        <f>SUM(E32,E38)</f>
        <v>118466538</v>
      </c>
      <c r="F40" s="34">
        <f>SUM(F32,F38)</f>
        <v>10498062</v>
      </c>
      <c r="G40" s="35"/>
    </row>
    <row r="41" spans="2:9" s="13" customFormat="1" ht="15.75" customHeight="1" x14ac:dyDescent="0.15">
      <c r="B41" s="30" t="s">
        <v>10</v>
      </c>
      <c r="C41" s="31"/>
      <c r="D41" s="73"/>
      <c r="E41" s="67"/>
      <c r="F41" s="68"/>
      <c r="G41" s="35"/>
    </row>
    <row r="42" spans="2:9" s="13" customFormat="1" ht="15.75" customHeight="1" x14ac:dyDescent="0.15">
      <c r="B42" s="30" t="s">
        <v>12</v>
      </c>
      <c r="C42" s="31"/>
      <c r="D42" s="74"/>
      <c r="E42" s="67"/>
      <c r="F42" s="68"/>
      <c r="G42" s="35"/>
    </row>
    <row r="43" spans="2:9" s="13" customFormat="1" ht="15.75" customHeight="1" x14ac:dyDescent="0.15">
      <c r="B43" s="30" t="s">
        <v>11</v>
      </c>
      <c r="C43" s="31"/>
      <c r="D43" s="73"/>
      <c r="E43" s="67"/>
      <c r="F43" s="68"/>
      <c r="G43" s="35"/>
      <c r="H43" s="69">
        <f>H32+H38</f>
        <v>0</v>
      </c>
      <c r="I43" s="46">
        <f>E43+F43</f>
        <v>0</v>
      </c>
    </row>
    <row r="44" spans="2:9" s="13" customFormat="1" ht="15.75" customHeight="1" x14ac:dyDescent="0.15">
      <c r="B44" s="30"/>
      <c r="C44" s="31"/>
      <c r="D44" s="32"/>
      <c r="E44" s="33"/>
      <c r="F44" s="34"/>
      <c r="G44" s="35"/>
      <c r="H44" s="69"/>
      <c r="I44" s="46"/>
    </row>
    <row r="45" spans="2:9" s="13" customFormat="1" ht="15.75" customHeight="1" x14ac:dyDescent="0.15">
      <c r="B45" s="30" t="s">
        <v>63</v>
      </c>
      <c r="C45" s="31"/>
      <c r="D45" s="32">
        <v>7500000</v>
      </c>
      <c r="E45" s="33">
        <f>ROUNDDOWN(E40*0.026,0)</f>
        <v>3080129</v>
      </c>
      <c r="F45" s="34">
        <f>D45-E45</f>
        <v>4419871</v>
      </c>
      <c r="G45" s="35"/>
      <c r="H45" s="69"/>
      <c r="I45" s="46"/>
    </row>
    <row r="46" spans="2:9" s="13" customFormat="1" ht="15.75" customHeight="1" x14ac:dyDescent="0.15">
      <c r="B46" s="76" t="s">
        <v>61</v>
      </c>
      <c r="C46" s="31"/>
      <c r="D46" s="32">
        <f>SUM(D40,D45)</f>
        <v>136464600</v>
      </c>
      <c r="E46" s="33">
        <f>SUM(E40,E45)</f>
        <v>121546667</v>
      </c>
      <c r="F46" s="34">
        <f>SUM(F40,F45)</f>
        <v>14917933</v>
      </c>
      <c r="G46" s="35"/>
    </row>
    <row r="47" spans="2:9" s="13" customFormat="1" ht="15.75" customHeight="1" x14ac:dyDescent="0.15">
      <c r="B47" s="30" t="s">
        <v>3</v>
      </c>
      <c r="C47" s="31"/>
      <c r="D47" s="32">
        <f>SUM(E47:F47)</f>
        <v>13646460</v>
      </c>
      <c r="E47" s="33">
        <f>ROUNDDOWN(E46*0.1,0)</f>
        <v>12154666</v>
      </c>
      <c r="F47" s="34">
        <f>ROUNDUP(F46*0.1,0)</f>
        <v>1491794</v>
      </c>
      <c r="G47" s="35"/>
    </row>
    <row r="48" spans="2:9" s="13" customFormat="1" ht="15.75" customHeight="1" x14ac:dyDescent="0.15">
      <c r="B48" s="30"/>
      <c r="C48" s="31"/>
      <c r="D48" s="32"/>
      <c r="E48" s="33"/>
      <c r="F48" s="34"/>
      <c r="G48" s="35"/>
    </row>
    <row r="49" spans="2:8" s="13" customFormat="1" ht="15.75" customHeight="1" thickBot="1" x14ac:dyDescent="0.2">
      <c r="B49" s="94" t="s">
        <v>65</v>
      </c>
      <c r="C49" s="95"/>
      <c r="D49" s="100">
        <f>SUM(E49:F49)</f>
        <v>150111060</v>
      </c>
      <c r="E49" s="101">
        <f>SUM(E46:E47)</f>
        <v>133701333</v>
      </c>
      <c r="F49" s="102">
        <f>SUM(F46:F47)</f>
        <v>16409727</v>
      </c>
      <c r="G49" s="99"/>
      <c r="H49" s="70">
        <f>SUM(E49:G49)</f>
        <v>150111060</v>
      </c>
    </row>
    <row r="50" spans="2:8" x14ac:dyDescent="0.15">
      <c r="D50" s="1"/>
      <c r="E50" s="1"/>
      <c r="F50" s="4"/>
    </row>
    <row r="51" spans="2:8" x14ac:dyDescent="0.15">
      <c r="B51" s="2"/>
      <c r="C51" s="2"/>
      <c r="D51" s="2"/>
      <c r="E51" s="1"/>
      <c r="F51" s="5"/>
    </row>
    <row r="52" spans="2:8" x14ac:dyDescent="0.15">
      <c r="B52" s="2"/>
      <c r="C52" s="2"/>
      <c r="D52" s="2"/>
    </row>
    <row r="54" spans="2:8" ht="15" x14ac:dyDescent="0.15">
      <c r="C54" s="115" t="s">
        <v>17</v>
      </c>
      <c r="D54" s="116"/>
      <c r="E54" s="117"/>
    </row>
    <row r="55" spans="2:8" ht="15" x14ac:dyDescent="0.15">
      <c r="C55" s="111" t="s">
        <v>44</v>
      </c>
      <c r="D55" s="111"/>
      <c r="E55" s="111"/>
    </row>
    <row r="56" spans="2:8" ht="15" x14ac:dyDescent="0.15">
      <c r="C56" s="111" t="s">
        <v>45</v>
      </c>
      <c r="D56" s="111"/>
      <c r="E56" s="111"/>
    </row>
    <row r="57" spans="2:8" ht="15" x14ac:dyDescent="0.15">
      <c r="C57" s="111" t="s">
        <v>46</v>
      </c>
      <c r="D57" s="111"/>
      <c r="E57" s="111"/>
    </row>
    <row r="58" spans="2:8" ht="15" x14ac:dyDescent="0.15">
      <c r="C58" s="111" t="s">
        <v>47</v>
      </c>
      <c r="D58" s="111"/>
      <c r="E58" s="111"/>
    </row>
    <row r="59" spans="2:8" ht="15" x14ac:dyDescent="0.15">
      <c r="C59" s="111" t="s">
        <v>54</v>
      </c>
      <c r="D59" s="111"/>
      <c r="E59" s="111"/>
    </row>
    <row r="60" spans="2:8" ht="15" x14ac:dyDescent="0.15">
      <c r="C60" s="111" t="s">
        <v>48</v>
      </c>
      <c r="D60" s="111"/>
      <c r="E60" s="111"/>
    </row>
    <row r="61" spans="2:8" ht="15" x14ac:dyDescent="0.15">
      <c r="C61" s="103" t="s">
        <v>53</v>
      </c>
      <c r="D61" s="104"/>
      <c r="E61" s="105"/>
    </row>
    <row r="62" spans="2:8" ht="15" x14ac:dyDescent="0.15">
      <c r="C62" s="106" t="s">
        <v>55</v>
      </c>
      <c r="D62" s="107"/>
      <c r="E62" s="108"/>
    </row>
    <row r="63" spans="2:8" ht="15" x14ac:dyDescent="0.15">
      <c r="C63" s="106" t="s">
        <v>56</v>
      </c>
      <c r="D63" s="107"/>
      <c r="E63" s="108"/>
    </row>
    <row r="64" spans="2:8" ht="15" x14ac:dyDescent="0.15">
      <c r="C64" s="106" t="s">
        <v>57</v>
      </c>
      <c r="D64" s="107"/>
      <c r="E64" s="108"/>
    </row>
    <row r="65" spans="3:5" ht="15" x14ac:dyDescent="0.15">
      <c r="C65" s="103" t="s">
        <v>58</v>
      </c>
      <c r="D65" s="104"/>
      <c r="E65" s="105"/>
    </row>
    <row r="66" spans="3:5" ht="15" x14ac:dyDescent="0.15">
      <c r="C66" s="106" t="s">
        <v>59</v>
      </c>
      <c r="D66" s="107"/>
      <c r="E66" s="108"/>
    </row>
    <row r="67" spans="3:5" ht="15" x14ac:dyDescent="0.15">
      <c r="C67" s="103" t="s">
        <v>60</v>
      </c>
      <c r="D67" s="104"/>
      <c r="E67" s="105"/>
    </row>
    <row r="68" spans="3:5" ht="15" x14ac:dyDescent="0.15">
      <c r="C68" s="109"/>
      <c r="D68" s="109"/>
      <c r="E68" s="109"/>
    </row>
    <row r="69" spans="3:5" ht="15" x14ac:dyDescent="0.15">
      <c r="C69" s="110"/>
      <c r="D69" s="110"/>
      <c r="E69" s="110"/>
    </row>
  </sheetData>
  <mergeCells count="30">
    <mergeCell ref="C66:E66"/>
    <mergeCell ref="C68:E68"/>
    <mergeCell ref="C67:E67"/>
    <mergeCell ref="C69:E69"/>
    <mergeCell ref="C60:E60"/>
    <mergeCell ref="C61:E61"/>
    <mergeCell ref="C62:E62"/>
    <mergeCell ref="C63:E63"/>
    <mergeCell ref="C64:E64"/>
    <mergeCell ref="C65:E65"/>
    <mergeCell ref="C59:E59"/>
    <mergeCell ref="H16:J16"/>
    <mergeCell ref="H4:J4"/>
    <mergeCell ref="H10:J10"/>
    <mergeCell ref="H11:J11"/>
    <mergeCell ref="H12:J12"/>
    <mergeCell ref="H13:J13"/>
    <mergeCell ref="H14:J14"/>
    <mergeCell ref="H15:J15"/>
    <mergeCell ref="H9:J9"/>
    <mergeCell ref="C54:E54"/>
    <mergeCell ref="C55:E55"/>
    <mergeCell ref="C56:E56"/>
    <mergeCell ref="C57:E57"/>
    <mergeCell ref="C58:E58"/>
    <mergeCell ref="B1:G1"/>
    <mergeCell ref="H5:J5"/>
    <mergeCell ref="H6:J6"/>
    <mergeCell ref="H7:J7"/>
    <mergeCell ref="H8:J8"/>
  </mergeCells>
  <phoneticPr fontId="1"/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66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対象外経費整理表</vt:lpstr>
      <vt:lpstr>（参考）作成例</vt:lpstr>
      <vt:lpstr>'（参考）作成例'!Print_Area</vt:lpstr>
      <vt:lpstr>対象外経費整理表!Print_Area</vt:lpstr>
    </vt:vector>
  </TitlesOfParts>
  <Company>岐阜県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岐阜県</dc:creator>
  <cp:lastModifiedBy>Gifu</cp:lastModifiedBy>
  <cp:lastPrinted>2019-09-27T09:32:52Z</cp:lastPrinted>
  <dcterms:created xsi:type="dcterms:W3CDTF">2012-08-15T00:15:26Z</dcterms:created>
  <dcterms:modified xsi:type="dcterms:W3CDTF">2021-09-30T05:58:51Z</dcterms:modified>
</cp:coreProperties>
</file>