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680" windowWidth="8445" windowHeight="5670" activeTab="1"/>
  </bookViews>
  <sheets>
    <sheet name="0904020202000" sheetId="1" r:id="rId1"/>
    <sheet name="0904020201900" sheetId="2" r:id="rId2"/>
    <sheet name="0904020201800" sheetId="3" r:id="rId3"/>
    <sheet name="0904020201700 " sheetId="4" r:id="rId4"/>
    <sheet name="0904020201600" sheetId="5" r:id="rId5"/>
  </sheets>
  <definedNames/>
  <calcPr fullCalcOnLoad="1"/>
</workbook>
</file>

<file path=xl/sharedStrings.xml><?xml version="1.0" encoding="utf-8"?>
<sst xmlns="http://schemas.openxmlformats.org/spreadsheetml/2006/main" count="249" uniqueCount="55">
  <si>
    <t>献血者数</t>
  </si>
  <si>
    <t>単位：人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</si>
  <si>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</si>
  <si>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</si>
  <si>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</si>
  <si>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</si>
  <si>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</si>
  <si>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</si>
  <si>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</si>
  <si>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</si>
  <si>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</si>
  <si>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</si>
  <si>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</si>
  <si>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</si>
  <si>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</si>
  <si>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</si>
  <si>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</si>
  <si>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</si>
  <si>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</si>
  <si>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</si>
  <si>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</si>
  <si>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</si>
  <si>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</si>
  <si>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</si>
  <si>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</si>
  <si>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</si>
  <si>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</si>
  <si>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</si>
  <si>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</si>
  <si>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</si>
  <si>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</si>
  <si>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</si>
  <si>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</si>
  <si>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</si>
  <si>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</si>
  <si>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</si>
  <si>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</si>
  <si>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</si>
  <si>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山県市</t>
  </si>
  <si>
    <t>瑞穂市</t>
  </si>
  <si>
    <t>本巣市</t>
  </si>
  <si>
    <t>郡上市</t>
  </si>
  <si>
    <t>飛騨市</t>
  </si>
  <si>
    <t>下呂市</t>
  </si>
  <si>
    <t>海津市</t>
  </si>
  <si>
    <t>**多治見駅前献血ルームでの献血者も計上</t>
  </si>
  <si>
    <t>*</t>
  </si>
  <si>
    <t>**</t>
  </si>
  <si>
    <t>*あかなべ献血ルーム及び新岐阜献血ルームでの献血者も計上</t>
  </si>
  <si>
    <t>2017年度</t>
  </si>
  <si>
    <t>2018年度</t>
  </si>
  <si>
    <t>2016年度</t>
  </si>
  <si>
    <t>献血者数</t>
  </si>
  <si>
    <t>2019年度</t>
  </si>
  <si>
    <t>2020年度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</si>
</sst>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zoomScale="145" zoomScaleNormal="145" zoomScalePageLayoutView="0" workbookViewId="0" topLeftCell="A1">
      <selection activeCell="F8" sqref="F8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54</v>
      </c>
    </row>
    <row r="4" ht="10.5">
      <c r="A4" s="3" t="s">
        <v>1</v>
      </c>
    </row>
    <row r="5" spans="1:2" ht="10.5">
      <c r="A5" s="6"/>
      <c r="B5" s="5" t="s">
        <v>52</v>
      </c>
    </row>
    <row r="6" spans="1:2" ht="10.5">
      <c r="A6" s="7" t="s">
        <v>2</v>
      </c>
      <c r="B6" s="8">
        <f>SUM(B7:B48)</f>
        <v>68740</v>
      </c>
    </row>
    <row r="7" spans="1:3" ht="10.5">
      <c r="A7" s="7" t="s">
        <v>3</v>
      </c>
      <c r="B7" s="8">
        <f>5780+570+20207+12627</f>
        <v>39184</v>
      </c>
      <c r="C7" s="1" t="s">
        <v>46</v>
      </c>
    </row>
    <row r="8" spans="1:2" ht="10.5">
      <c r="A8" s="7" t="s">
        <v>4</v>
      </c>
      <c r="B8" s="8">
        <f>4630+125</f>
        <v>4755</v>
      </c>
    </row>
    <row r="9" spans="1:2" ht="10.5">
      <c r="A9" s="7" t="s">
        <v>5</v>
      </c>
      <c r="B9" s="8">
        <v>1827</v>
      </c>
    </row>
    <row r="10" spans="1:2" ht="10.5">
      <c r="A10" s="7" t="s">
        <v>6</v>
      </c>
      <c r="B10" s="8">
        <f>524+811</f>
        <v>1335</v>
      </c>
    </row>
    <row r="11" spans="1:2" ht="10.5">
      <c r="A11" s="7" t="s">
        <v>7</v>
      </c>
      <c r="B11" s="8">
        <f>1048+525</f>
        <v>1573</v>
      </c>
    </row>
    <row r="12" spans="1:2" ht="10.5">
      <c r="A12" s="7" t="s">
        <v>8</v>
      </c>
      <c r="B12" s="8">
        <f>990+286</f>
        <v>1276</v>
      </c>
    </row>
    <row r="13" spans="1:2" ht="10.5">
      <c r="A13" s="7" t="s">
        <v>9</v>
      </c>
      <c r="B13" s="8">
        <f>387+25</f>
        <v>412</v>
      </c>
    </row>
    <row r="14" spans="1:2" ht="10.5">
      <c r="A14" s="7" t="s">
        <v>10</v>
      </c>
      <c r="B14" s="8">
        <f>399+412</f>
        <v>811</v>
      </c>
    </row>
    <row r="15" spans="1:2" ht="10.5">
      <c r="A15" s="7" t="s">
        <v>11</v>
      </c>
      <c r="B15" s="8">
        <f>494+82</f>
        <v>576</v>
      </c>
    </row>
    <row r="16" spans="1:2" ht="10.5">
      <c r="A16" s="7" t="s">
        <v>12</v>
      </c>
      <c r="B16" s="8">
        <f>674+158</f>
        <v>832</v>
      </c>
    </row>
    <row r="17" spans="1:2" ht="10.5">
      <c r="A17" s="7" t="s">
        <v>13</v>
      </c>
      <c r="B17" s="8">
        <f>771+410</f>
        <v>1181</v>
      </c>
    </row>
    <row r="18" spans="1:2" ht="10.5">
      <c r="A18" s="7" t="s">
        <v>14</v>
      </c>
      <c r="B18" s="8">
        <f>342+152</f>
        <v>494</v>
      </c>
    </row>
    <row r="19" spans="1:2" ht="10.5">
      <c r="A19" s="7" t="s">
        <v>15</v>
      </c>
      <c r="B19" s="8">
        <f>1492+2951</f>
        <v>4443</v>
      </c>
    </row>
    <row r="20" spans="1:2" ht="10.5">
      <c r="A20" s="7" t="s">
        <v>16</v>
      </c>
      <c r="B20" s="8">
        <f>1483+118</f>
        <v>1601</v>
      </c>
    </row>
    <row r="21" spans="1:2" ht="10.5">
      <c r="A21" s="4" t="s">
        <v>38</v>
      </c>
      <c r="B21" s="8">
        <f>147+16</f>
        <v>163</v>
      </c>
    </row>
    <row r="22" spans="1:2" ht="10.5">
      <c r="A22" s="4" t="s">
        <v>39</v>
      </c>
      <c r="B22" s="8">
        <f>712+10</f>
        <v>722</v>
      </c>
    </row>
    <row r="23" spans="1:2" ht="10.5">
      <c r="A23" s="4" t="s">
        <v>40</v>
      </c>
      <c r="B23" s="8">
        <f>1140+41</f>
        <v>1181</v>
      </c>
    </row>
    <row r="24" spans="1:2" ht="10.5">
      <c r="A24" s="4" t="s">
        <v>41</v>
      </c>
      <c r="B24" s="8">
        <f>416+89</f>
        <v>505</v>
      </c>
    </row>
    <row r="25" spans="1:2" ht="10.5">
      <c r="A25" s="4" t="s">
        <v>42</v>
      </c>
      <c r="B25" s="8">
        <v>330</v>
      </c>
    </row>
    <row r="26" spans="1:2" ht="10.5">
      <c r="A26" s="4" t="s">
        <v>43</v>
      </c>
      <c r="B26" s="8">
        <v>450</v>
      </c>
    </row>
    <row r="27" spans="1:2" ht="10.5">
      <c r="A27" s="7" t="s">
        <v>44</v>
      </c>
      <c r="B27" s="8">
        <v>184</v>
      </c>
    </row>
    <row r="28" spans="1:2" ht="10.5" customHeight="1">
      <c r="A28" s="7" t="s">
        <v>17</v>
      </c>
      <c r="B28" s="8">
        <f>345+20</f>
        <v>365</v>
      </c>
    </row>
    <row r="29" spans="1:2" ht="10.5" customHeight="1">
      <c r="A29" s="7" t="s">
        <v>18</v>
      </c>
      <c r="B29" s="8">
        <v>209</v>
      </c>
    </row>
    <row r="30" spans="1:2" ht="10.5">
      <c r="A30" s="7" t="s">
        <v>19</v>
      </c>
      <c r="B30" s="8">
        <v>486</v>
      </c>
    </row>
    <row r="31" spans="1:2" ht="10.5">
      <c r="A31" s="7" t="s">
        <v>20</v>
      </c>
      <c r="B31" s="8">
        <f>437+34</f>
        <v>471</v>
      </c>
    </row>
    <row r="32" spans="1:2" ht="10.5">
      <c r="A32" s="7" t="s">
        <v>21</v>
      </c>
      <c r="B32" s="8">
        <v>100</v>
      </c>
    </row>
    <row r="33" spans="1:2" ht="10.5">
      <c r="A33" s="7" t="s">
        <v>22</v>
      </c>
      <c r="B33" s="8">
        <v>316</v>
      </c>
    </row>
    <row r="34" spans="1:2" ht="10.5">
      <c r="A34" s="7" t="s">
        <v>23</v>
      </c>
      <c r="B34" s="8">
        <v>22</v>
      </c>
    </row>
    <row r="35" spans="1:2" ht="10.5">
      <c r="A35" s="7" t="s">
        <v>24</v>
      </c>
      <c r="B35" s="8">
        <v>279</v>
      </c>
    </row>
    <row r="36" spans="1:2" ht="10.5">
      <c r="A36" s="7" t="s">
        <v>25</v>
      </c>
      <c r="B36" s="8">
        <v>445</v>
      </c>
    </row>
    <row r="37" spans="1:2" ht="10.5">
      <c r="A37" s="7" t="s">
        <v>26</v>
      </c>
      <c r="B37" s="8">
        <v>320</v>
      </c>
    </row>
    <row r="38" spans="1:2" ht="10.5">
      <c r="A38" s="7" t="s">
        <v>27</v>
      </c>
      <c r="B38" s="8">
        <v>279</v>
      </c>
    </row>
    <row r="39" spans="1:2" ht="10.5">
      <c r="A39" s="7" t="s">
        <v>28</v>
      </c>
      <c r="B39" s="8">
        <f>242+126</f>
        <v>368</v>
      </c>
    </row>
    <row r="40" spans="1:2" ht="10.5">
      <c r="A40" s="7" t="s">
        <v>29</v>
      </c>
      <c r="B40" s="8">
        <f>93+24</f>
        <v>117</v>
      </c>
    </row>
    <row r="41" spans="1:2" ht="10.5">
      <c r="A41" s="7" t="s">
        <v>30</v>
      </c>
      <c r="B41" s="8">
        <v>34</v>
      </c>
    </row>
    <row r="42" spans="1:2" ht="10.5">
      <c r="A42" s="7" t="s">
        <v>31</v>
      </c>
      <c r="B42" s="8">
        <v>112</v>
      </c>
    </row>
    <row r="43" spans="1:2" ht="10.5">
      <c r="A43" s="7" t="s">
        <v>32</v>
      </c>
      <c r="B43" s="8">
        <v>121</v>
      </c>
    </row>
    <row r="44" spans="1:2" ht="10.5">
      <c r="A44" s="7" t="s">
        <v>33</v>
      </c>
      <c r="B44" s="8">
        <f>115+20</f>
        <v>135</v>
      </c>
    </row>
    <row r="45" spans="1:2" ht="10.5">
      <c r="A45" s="7" t="s">
        <v>34</v>
      </c>
      <c r="B45" s="8">
        <v>82</v>
      </c>
    </row>
    <row r="46" spans="1:2" ht="10.5">
      <c r="A46" s="7" t="s">
        <v>35</v>
      </c>
      <c r="B46" s="8">
        <v>40</v>
      </c>
    </row>
    <row r="47" spans="1:2" ht="10.5">
      <c r="A47" s="7" t="s">
        <v>36</v>
      </c>
      <c r="B47" s="8">
        <f>366+162</f>
        <v>528</v>
      </c>
    </row>
    <row r="48" spans="1:3" ht="10.5">
      <c r="A48" s="7" t="s">
        <v>37</v>
      </c>
      <c r="B48" s="8">
        <v>76</v>
      </c>
      <c r="C48" s="9"/>
    </row>
    <row r="50" ht="10.5">
      <c r="A50" s="1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="145" zoomScaleNormal="145" zoomScalePageLayoutView="0" workbookViewId="0" topLeftCell="A1">
      <selection activeCell="F4" sqref="F4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53</v>
      </c>
    </row>
    <row r="4" ht="10.5">
      <c r="A4" s="3" t="s">
        <v>1</v>
      </c>
    </row>
    <row r="5" spans="1:2" ht="10.5">
      <c r="A5" s="6"/>
      <c r="B5" s="5" t="s">
        <v>52</v>
      </c>
    </row>
    <row r="6" spans="1:2" ht="10.5">
      <c r="A6" s="7" t="s">
        <v>2</v>
      </c>
      <c r="B6" s="8">
        <f>SUM(B7:B48)</f>
        <v>67754</v>
      </c>
    </row>
    <row r="7" spans="1:3" ht="10.5">
      <c r="A7" s="7" t="s">
        <v>3</v>
      </c>
      <c r="B7" s="8">
        <f>5713+1678+16987+12468</f>
        <v>36846</v>
      </c>
      <c r="C7" s="1" t="s">
        <v>46</v>
      </c>
    </row>
    <row r="8" spans="1:2" ht="10.5">
      <c r="A8" s="7" t="s">
        <v>4</v>
      </c>
      <c r="B8" s="8">
        <f>3835+936</f>
        <v>4771</v>
      </c>
    </row>
    <row r="9" spans="1:2" ht="10.5">
      <c r="A9" s="7" t="s">
        <v>5</v>
      </c>
      <c r="B9" s="8">
        <v>1716</v>
      </c>
    </row>
    <row r="10" spans="1:2" ht="10.5">
      <c r="A10" s="7" t="s">
        <v>6</v>
      </c>
      <c r="B10" s="8">
        <f>552+506</f>
        <v>1058</v>
      </c>
    </row>
    <row r="11" spans="1:2" ht="10.5">
      <c r="A11" s="7" t="s">
        <v>7</v>
      </c>
      <c r="B11" s="8">
        <f>1433+760</f>
        <v>2193</v>
      </c>
    </row>
    <row r="12" spans="1:2" ht="10.5">
      <c r="A12" s="7" t="s">
        <v>8</v>
      </c>
      <c r="B12" s="8">
        <f>1192+164</f>
        <v>1356</v>
      </c>
    </row>
    <row r="13" spans="1:2" ht="10.5">
      <c r="A13" s="7" t="s">
        <v>9</v>
      </c>
      <c r="B13" s="8">
        <f>555+140</f>
        <v>695</v>
      </c>
    </row>
    <row r="14" spans="1:2" ht="10.5">
      <c r="A14" s="7" t="s">
        <v>10</v>
      </c>
      <c r="B14" s="8">
        <f>508+111</f>
        <v>619</v>
      </c>
    </row>
    <row r="15" spans="1:2" ht="10.5">
      <c r="A15" s="7" t="s">
        <v>11</v>
      </c>
      <c r="B15" s="8">
        <f>403+261</f>
        <v>664</v>
      </c>
    </row>
    <row r="16" spans="1:2" ht="10.5">
      <c r="A16" s="7" t="s">
        <v>12</v>
      </c>
      <c r="B16" s="8">
        <f>578+253</f>
        <v>831</v>
      </c>
    </row>
    <row r="17" spans="1:2" ht="10.5">
      <c r="A17" s="7" t="s">
        <v>13</v>
      </c>
      <c r="B17" s="8">
        <f>947+221</f>
        <v>1168</v>
      </c>
    </row>
    <row r="18" spans="1:2" ht="10.5">
      <c r="A18" s="7" t="s">
        <v>14</v>
      </c>
      <c r="B18" s="8">
        <f>274+135</f>
        <v>409</v>
      </c>
    </row>
    <row r="19" spans="1:2" ht="10.5">
      <c r="A19" s="7" t="s">
        <v>15</v>
      </c>
      <c r="B19" s="8">
        <f>1250+3379</f>
        <v>4629</v>
      </c>
    </row>
    <row r="20" spans="1:2" ht="10.5">
      <c r="A20" s="7" t="s">
        <v>16</v>
      </c>
      <c r="B20" s="8">
        <f>1606+278</f>
        <v>1884</v>
      </c>
    </row>
    <row r="21" spans="1:2" ht="10.5">
      <c r="A21" s="4" t="s">
        <v>38</v>
      </c>
      <c r="B21" s="8">
        <f>213+12</f>
        <v>225</v>
      </c>
    </row>
    <row r="22" spans="1:2" ht="10.5">
      <c r="A22" s="4" t="s">
        <v>39</v>
      </c>
      <c r="B22" s="8">
        <f>480+109</f>
        <v>589</v>
      </c>
    </row>
    <row r="23" spans="1:2" ht="10.5">
      <c r="A23" s="4" t="s">
        <v>40</v>
      </c>
      <c r="B23" s="8">
        <f>845+97</f>
        <v>942</v>
      </c>
    </row>
    <row r="24" spans="1:2" ht="10.5">
      <c r="A24" s="4" t="s">
        <v>41</v>
      </c>
      <c r="B24" s="8">
        <v>541</v>
      </c>
    </row>
    <row r="25" spans="1:2" ht="10.5">
      <c r="A25" s="4" t="s">
        <v>42</v>
      </c>
      <c r="B25" s="8">
        <v>324</v>
      </c>
    </row>
    <row r="26" spans="1:2" ht="10.5">
      <c r="A26" s="4" t="s">
        <v>43</v>
      </c>
      <c r="B26" s="8">
        <v>530</v>
      </c>
    </row>
    <row r="27" spans="1:2" ht="10.5">
      <c r="A27" s="7" t="s">
        <v>44</v>
      </c>
      <c r="B27" s="8">
        <v>215</v>
      </c>
    </row>
    <row r="28" spans="1:2" ht="10.5" customHeight="1">
      <c r="A28" s="7" t="s">
        <v>17</v>
      </c>
      <c r="B28" s="8">
        <f>478+64</f>
        <v>542</v>
      </c>
    </row>
    <row r="29" spans="1:2" ht="10.5" customHeight="1">
      <c r="A29" s="7" t="s">
        <v>18</v>
      </c>
      <c r="B29" s="8">
        <f>263+26</f>
        <v>289</v>
      </c>
    </row>
    <row r="30" spans="1:2" ht="10.5">
      <c r="A30" s="7" t="s">
        <v>19</v>
      </c>
      <c r="B30" s="8">
        <v>381</v>
      </c>
    </row>
    <row r="31" spans="1:2" ht="10.5">
      <c r="A31" s="7" t="s">
        <v>20</v>
      </c>
      <c r="B31" s="8">
        <v>476</v>
      </c>
    </row>
    <row r="32" spans="1:2" ht="10.5">
      <c r="A32" s="7" t="s">
        <v>21</v>
      </c>
      <c r="B32" s="8">
        <v>107</v>
      </c>
    </row>
    <row r="33" spans="1:2" ht="10.5">
      <c r="A33" s="7" t="s">
        <v>22</v>
      </c>
      <c r="B33" s="8">
        <v>327</v>
      </c>
    </row>
    <row r="34" spans="1:2" ht="10.5">
      <c r="A34" s="7" t="s">
        <v>23</v>
      </c>
      <c r="B34" s="8">
        <v>114</v>
      </c>
    </row>
    <row r="35" spans="1:2" ht="10.5">
      <c r="A35" s="7" t="s">
        <v>24</v>
      </c>
      <c r="B35" s="8">
        <v>240</v>
      </c>
    </row>
    <row r="36" spans="1:2" ht="10.5">
      <c r="A36" s="7" t="s">
        <v>25</v>
      </c>
      <c r="B36" s="8">
        <v>551</v>
      </c>
    </row>
    <row r="37" spans="1:2" ht="10.5">
      <c r="A37" s="7" t="s">
        <v>26</v>
      </c>
      <c r="B37" s="8">
        <f>451+51</f>
        <v>502</v>
      </c>
    </row>
    <row r="38" spans="1:2" ht="10.5">
      <c r="A38" s="7" t="s">
        <v>27</v>
      </c>
      <c r="B38" s="8">
        <v>317</v>
      </c>
    </row>
    <row r="39" spans="1:2" ht="10.5">
      <c r="A39" s="7" t="s">
        <v>28</v>
      </c>
      <c r="B39" s="8">
        <f>202+163</f>
        <v>365</v>
      </c>
    </row>
    <row r="40" spans="1:2" ht="10.5">
      <c r="A40" s="7" t="s">
        <v>29</v>
      </c>
      <c r="B40" s="8">
        <v>221</v>
      </c>
    </row>
    <row r="41" spans="1:2" ht="10.5">
      <c r="A41" s="7" t="s">
        <v>30</v>
      </c>
      <c r="B41" s="8">
        <v>115</v>
      </c>
    </row>
    <row r="42" spans="1:2" ht="10.5">
      <c r="A42" s="7" t="s">
        <v>31</v>
      </c>
      <c r="B42" s="8">
        <v>91</v>
      </c>
    </row>
    <row r="43" spans="1:2" ht="10.5">
      <c r="A43" s="7" t="s">
        <v>32</v>
      </c>
      <c r="B43" s="8">
        <v>113</v>
      </c>
    </row>
    <row r="44" spans="1:2" ht="10.5">
      <c r="A44" s="7" t="s">
        <v>33</v>
      </c>
      <c r="B44" s="8">
        <v>152</v>
      </c>
    </row>
    <row r="45" spans="1:2" ht="10.5">
      <c r="A45" s="7" t="s">
        <v>34</v>
      </c>
      <c r="B45" s="8">
        <v>121</v>
      </c>
    </row>
    <row r="46" spans="1:2" ht="10.5">
      <c r="A46" s="7" t="s">
        <v>35</v>
      </c>
      <c r="B46" s="8">
        <v>31</v>
      </c>
    </row>
    <row r="47" spans="1:2" ht="10.5">
      <c r="A47" s="7" t="s">
        <v>36</v>
      </c>
      <c r="B47" s="8">
        <f>269+168</f>
        <v>437</v>
      </c>
    </row>
    <row r="48" spans="1:3" ht="10.5">
      <c r="A48" s="7" t="s">
        <v>37</v>
      </c>
      <c r="B48" s="8">
        <v>57</v>
      </c>
      <c r="C48" s="9"/>
    </row>
    <row r="50" ht="10.5">
      <c r="A50" s="1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0"/>
  <sheetViews>
    <sheetView zoomScale="145" zoomScaleNormal="145" zoomScalePageLayoutView="0" workbookViewId="0" topLeftCell="A31">
      <selection activeCell="B31" sqref="B31:B34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50</v>
      </c>
    </row>
    <row r="4" ht="10.5">
      <c r="A4" s="3" t="s">
        <v>1</v>
      </c>
    </row>
    <row r="5" spans="1:2" ht="10.5">
      <c r="A5" s="6"/>
      <c r="B5" s="5" t="s">
        <v>0</v>
      </c>
    </row>
    <row r="6" spans="1:2" ht="10.5">
      <c r="A6" s="7" t="s">
        <v>2</v>
      </c>
      <c r="B6" s="8">
        <f>SUM(B7:B48)</f>
        <v>62881</v>
      </c>
    </row>
    <row r="7" spans="1:3" ht="10.5">
      <c r="A7" s="7" t="s">
        <v>3</v>
      </c>
      <c r="B7" s="8">
        <v>32738</v>
      </c>
      <c r="C7" s="1" t="s">
        <v>46</v>
      </c>
    </row>
    <row r="8" spans="1:2" ht="10.5">
      <c r="A8" s="7" t="s">
        <v>4</v>
      </c>
      <c r="B8" s="8">
        <v>4087</v>
      </c>
    </row>
    <row r="9" spans="1:2" ht="10.5">
      <c r="A9" s="7" t="s">
        <v>5</v>
      </c>
      <c r="B9" s="8">
        <v>1659</v>
      </c>
    </row>
    <row r="10" spans="1:2" ht="10.5">
      <c r="A10" s="7" t="s">
        <v>6</v>
      </c>
      <c r="B10" s="8">
        <v>1051</v>
      </c>
    </row>
    <row r="11" spans="1:2" ht="10.5">
      <c r="A11" s="7" t="s">
        <v>7</v>
      </c>
      <c r="B11" s="8">
        <v>2279</v>
      </c>
    </row>
    <row r="12" spans="1:2" ht="10.5">
      <c r="A12" s="7" t="s">
        <v>8</v>
      </c>
      <c r="B12" s="8">
        <v>1482</v>
      </c>
    </row>
    <row r="13" spans="1:2" ht="10.5">
      <c r="A13" s="7" t="s">
        <v>9</v>
      </c>
      <c r="B13" s="8">
        <v>654</v>
      </c>
    </row>
    <row r="14" spans="1:2" ht="10.5">
      <c r="A14" s="7" t="s">
        <v>10</v>
      </c>
      <c r="B14" s="8">
        <v>516</v>
      </c>
    </row>
    <row r="15" spans="1:2" ht="10.5">
      <c r="A15" s="7" t="s">
        <v>11</v>
      </c>
      <c r="B15" s="8">
        <v>720</v>
      </c>
    </row>
    <row r="16" spans="1:2" ht="10.5">
      <c r="A16" s="7" t="s">
        <v>12</v>
      </c>
      <c r="B16" s="8">
        <v>731</v>
      </c>
    </row>
    <row r="17" spans="1:2" ht="10.5">
      <c r="A17" s="7" t="s">
        <v>13</v>
      </c>
      <c r="B17" s="8">
        <v>1402</v>
      </c>
    </row>
    <row r="18" spans="1:2" ht="10.5">
      <c r="A18" s="7" t="s">
        <v>14</v>
      </c>
      <c r="B18" s="8">
        <v>981</v>
      </c>
    </row>
    <row r="19" spans="1:2" ht="10.5">
      <c r="A19" s="7" t="s">
        <v>15</v>
      </c>
      <c r="B19" s="8">
        <v>3515</v>
      </c>
    </row>
    <row r="20" spans="1:2" ht="10.5">
      <c r="A20" s="7" t="s">
        <v>16</v>
      </c>
      <c r="B20" s="8">
        <v>1809</v>
      </c>
    </row>
    <row r="21" spans="1:2" ht="10.5">
      <c r="A21" s="4" t="s">
        <v>38</v>
      </c>
      <c r="B21" s="8">
        <v>211</v>
      </c>
    </row>
    <row r="22" spans="1:2" ht="10.5">
      <c r="A22" s="4" t="s">
        <v>39</v>
      </c>
      <c r="B22" s="8">
        <v>734</v>
      </c>
    </row>
    <row r="23" spans="1:2" ht="10.5">
      <c r="A23" s="4" t="s">
        <v>40</v>
      </c>
      <c r="B23" s="8">
        <v>823</v>
      </c>
    </row>
    <row r="24" spans="1:2" ht="10.5">
      <c r="A24" s="4" t="s">
        <v>41</v>
      </c>
      <c r="B24" s="8">
        <v>595</v>
      </c>
    </row>
    <row r="25" spans="1:2" ht="10.5">
      <c r="A25" s="4" t="s">
        <v>42</v>
      </c>
      <c r="B25" s="8">
        <v>347</v>
      </c>
    </row>
    <row r="26" spans="1:2" ht="10.5">
      <c r="A26" s="4" t="s">
        <v>43</v>
      </c>
      <c r="B26" s="8">
        <v>400</v>
      </c>
    </row>
    <row r="27" spans="1:2" ht="10.5">
      <c r="A27" s="7" t="s">
        <v>44</v>
      </c>
      <c r="B27" s="8">
        <v>281</v>
      </c>
    </row>
    <row r="28" spans="1:2" ht="10.5" customHeight="1">
      <c r="A28" s="7" t="s">
        <v>17</v>
      </c>
      <c r="B28" s="8">
        <v>716</v>
      </c>
    </row>
    <row r="29" spans="1:2" ht="10.5" customHeight="1">
      <c r="A29" s="7" t="s">
        <v>18</v>
      </c>
      <c r="B29" s="8">
        <v>294</v>
      </c>
    </row>
    <row r="30" spans="1:2" ht="10.5">
      <c r="A30" s="7" t="s">
        <v>19</v>
      </c>
      <c r="B30" s="8">
        <v>392</v>
      </c>
    </row>
    <row r="31" spans="1:2" ht="10.5">
      <c r="A31" s="7" t="s">
        <v>20</v>
      </c>
      <c r="B31" s="8">
        <v>463</v>
      </c>
    </row>
    <row r="32" spans="1:2" ht="10.5">
      <c r="A32" s="7" t="s">
        <v>21</v>
      </c>
      <c r="B32" s="8">
        <v>128</v>
      </c>
    </row>
    <row r="33" spans="1:2" ht="10.5">
      <c r="A33" s="7" t="s">
        <v>22</v>
      </c>
      <c r="B33" s="8">
        <v>319</v>
      </c>
    </row>
    <row r="34" spans="1:2" ht="10.5">
      <c r="A34" s="7" t="s">
        <v>23</v>
      </c>
      <c r="B34" s="8">
        <v>133</v>
      </c>
    </row>
    <row r="35" spans="1:2" ht="10.5">
      <c r="A35" s="7" t="s">
        <v>24</v>
      </c>
      <c r="B35" s="8">
        <v>221</v>
      </c>
    </row>
    <row r="36" spans="1:2" ht="10.5">
      <c r="A36" s="7" t="s">
        <v>25</v>
      </c>
      <c r="B36" s="8">
        <v>445</v>
      </c>
    </row>
    <row r="37" spans="1:2" ht="10.5">
      <c r="A37" s="7" t="s">
        <v>26</v>
      </c>
      <c r="B37" s="8">
        <v>488</v>
      </c>
    </row>
    <row r="38" spans="1:2" ht="10.5">
      <c r="A38" s="7" t="s">
        <v>27</v>
      </c>
      <c r="B38" s="8">
        <v>314</v>
      </c>
    </row>
    <row r="39" spans="1:2" ht="10.5">
      <c r="A39" s="7" t="s">
        <v>28</v>
      </c>
      <c r="B39" s="8">
        <v>403</v>
      </c>
    </row>
    <row r="40" spans="1:2" ht="10.5">
      <c r="A40" s="7" t="s">
        <v>29</v>
      </c>
      <c r="B40" s="8">
        <v>233</v>
      </c>
    </row>
    <row r="41" spans="1:2" ht="10.5">
      <c r="A41" s="7" t="s">
        <v>30</v>
      </c>
      <c r="B41" s="8">
        <v>142</v>
      </c>
    </row>
    <row r="42" spans="1:2" ht="10.5">
      <c r="A42" s="7" t="s">
        <v>31</v>
      </c>
      <c r="B42" s="8">
        <v>69</v>
      </c>
    </row>
    <row r="43" spans="1:2" ht="10.5">
      <c r="A43" s="7" t="s">
        <v>32</v>
      </c>
      <c r="B43" s="8">
        <v>119</v>
      </c>
    </row>
    <row r="44" spans="1:2" ht="10.5">
      <c r="A44" s="7" t="s">
        <v>33</v>
      </c>
      <c r="B44" s="8">
        <v>153</v>
      </c>
    </row>
    <row r="45" spans="1:2" ht="10.5">
      <c r="A45" s="7" t="s">
        <v>34</v>
      </c>
      <c r="B45" s="8">
        <v>125</v>
      </c>
    </row>
    <row r="46" spans="1:2" ht="10.5">
      <c r="A46" s="7" t="s">
        <v>35</v>
      </c>
      <c r="B46" s="8">
        <v>34</v>
      </c>
    </row>
    <row r="47" spans="1:2" ht="10.5">
      <c r="A47" s="7" t="s">
        <v>36</v>
      </c>
      <c r="B47" s="8">
        <v>602</v>
      </c>
    </row>
    <row r="48" spans="1:3" ht="10.5">
      <c r="A48" s="7" t="s">
        <v>37</v>
      </c>
      <c r="B48" s="8">
        <v>73</v>
      </c>
      <c r="C48" s="9"/>
    </row>
    <row r="50" ht="10.5">
      <c r="A50" s="1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23">
      <selection activeCell="B23" sqref="B23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49</v>
      </c>
    </row>
    <row r="4" ht="10.5">
      <c r="A4" s="3" t="s">
        <v>1</v>
      </c>
    </row>
    <row r="5" spans="1:2" ht="10.5">
      <c r="A5" s="6"/>
      <c r="B5" s="5" t="s">
        <v>0</v>
      </c>
    </row>
    <row r="6" spans="1:2" ht="10.5">
      <c r="A6" s="7" t="s">
        <v>2</v>
      </c>
      <c r="B6" s="8">
        <f>SUM(B7:B48)</f>
        <v>69999</v>
      </c>
    </row>
    <row r="7" spans="1:3" ht="10.5">
      <c r="A7" s="7" t="s">
        <v>3</v>
      </c>
      <c r="B7" s="8">
        <v>31956</v>
      </c>
      <c r="C7" s="1" t="s">
        <v>46</v>
      </c>
    </row>
    <row r="8" spans="1:2" ht="10.5">
      <c r="A8" s="7" t="s">
        <v>4</v>
      </c>
      <c r="B8" s="8">
        <v>4268</v>
      </c>
    </row>
    <row r="9" spans="1:2" ht="10.5">
      <c r="A9" s="7" t="s">
        <v>5</v>
      </c>
      <c r="B9" s="8">
        <v>1636</v>
      </c>
    </row>
    <row r="10" spans="1:3" ht="10.5">
      <c r="A10" s="7" t="s">
        <v>6</v>
      </c>
      <c r="B10" s="8">
        <v>9184</v>
      </c>
      <c r="C10" s="1" t="s">
        <v>47</v>
      </c>
    </row>
    <row r="11" spans="1:2" ht="10.5">
      <c r="A11" s="7" t="s">
        <v>7</v>
      </c>
      <c r="B11" s="8">
        <v>2443</v>
      </c>
    </row>
    <row r="12" spans="1:2" ht="10.5">
      <c r="A12" s="7" t="s">
        <v>8</v>
      </c>
      <c r="B12" s="8">
        <v>1558</v>
      </c>
    </row>
    <row r="13" spans="1:2" ht="10.5">
      <c r="A13" s="7" t="s">
        <v>9</v>
      </c>
      <c r="B13" s="8">
        <v>678</v>
      </c>
    </row>
    <row r="14" spans="1:2" ht="10.5">
      <c r="A14" s="7" t="s">
        <v>10</v>
      </c>
      <c r="B14" s="8">
        <v>544</v>
      </c>
    </row>
    <row r="15" spans="1:2" ht="10.5">
      <c r="A15" s="7" t="s">
        <v>11</v>
      </c>
      <c r="B15" s="8">
        <v>822</v>
      </c>
    </row>
    <row r="16" spans="1:2" ht="10.5">
      <c r="A16" s="7" t="s">
        <v>12</v>
      </c>
      <c r="B16" s="8">
        <v>801</v>
      </c>
    </row>
    <row r="17" spans="1:2" ht="10.5">
      <c r="A17" s="7" t="s">
        <v>13</v>
      </c>
      <c r="B17" s="8">
        <v>1304</v>
      </c>
    </row>
    <row r="18" spans="1:2" ht="10.5">
      <c r="A18" s="7" t="s">
        <v>14</v>
      </c>
      <c r="B18" s="8">
        <v>839</v>
      </c>
    </row>
    <row r="19" spans="1:2" ht="10.5">
      <c r="A19" s="7" t="s">
        <v>15</v>
      </c>
      <c r="B19" s="8">
        <v>2838</v>
      </c>
    </row>
    <row r="20" spans="1:2" ht="10.5">
      <c r="A20" s="7" t="s">
        <v>16</v>
      </c>
      <c r="B20" s="8">
        <v>1794</v>
      </c>
    </row>
    <row r="21" spans="1:2" ht="10.5">
      <c r="A21" s="4" t="s">
        <v>38</v>
      </c>
      <c r="B21" s="8">
        <v>306</v>
      </c>
    </row>
    <row r="22" spans="1:2" ht="10.5">
      <c r="A22" s="4" t="s">
        <v>39</v>
      </c>
      <c r="B22" s="8">
        <v>826</v>
      </c>
    </row>
    <row r="23" spans="1:2" ht="10.5">
      <c r="A23" s="4" t="s">
        <v>40</v>
      </c>
      <c r="B23" s="8">
        <v>698</v>
      </c>
    </row>
    <row r="24" spans="1:2" ht="10.5">
      <c r="A24" s="4" t="s">
        <v>41</v>
      </c>
      <c r="B24" s="8">
        <v>641</v>
      </c>
    </row>
    <row r="25" spans="1:2" ht="10.5">
      <c r="A25" s="4" t="s">
        <v>42</v>
      </c>
      <c r="B25" s="8">
        <v>397</v>
      </c>
    </row>
    <row r="26" spans="1:2" ht="10.5">
      <c r="A26" s="4" t="s">
        <v>43</v>
      </c>
      <c r="B26" s="8">
        <v>516</v>
      </c>
    </row>
    <row r="27" spans="1:2" ht="10.5">
      <c r="A27" s="7" t="s">
        <v>44</v>
      </c>
      <c r="B27" s="8">
        <v>268</v>
      </c>
    </row>
    <row r="28" spans="1:2" ht="10.5" customHeight="1">
      <c r="A28" s="7" t="s">
        <v>17</v>
      </c>
      <c r="B28" s="8">
        <v>659</v>
      </c>
    </row>
    <row r="29" spans="1:2" ht="10.5" customHeight="1">
      <c r="A29" s="7" t="s">
        <v>18</v>
      </c>
      <c r="B29" s="8">
        <v>288</v>
      </c>
    </row>
    <row r="30" spans="1:2" ht="10.5">
      <c r="A30" s="7" t="s">
        <v>19</v>
      </c>
      <c r="B30" s="8">
        <v>427</v>
      </c>
    </row>
    <row r="31" spans="1:2" ht="10.5">
      <c r="A31" s="7" t="s">
        <v>20</v>
      </c>
      <c r="B31" s="8">
        <v>378</v>
      </c>
    </row>
    <row r="32" spans="1:2" ht="10.5">
      <c r="A32" s="7" t="s">
        <v>21</v>
      </c>
      <c r="B32" s="8">
        <v>108</v>
      </c>
    </row>
    <row r="33" spans="1:2" ht="10.5">
      <c r="A33" s="7" t="s">
        <v>22</v>
      </c>
      <c r="B33" s="8">
        <v>372</v>
      </c>
    </row>
    <row r="34" spans="1:2" ht="10.5">
      <c r="A34" s="7" t="s">
        <v>23</v>
      </c>
      <c r="B34" s="8">
        <v>139</v>
      </c>
    </row>
    <row r="35" spans="1:2" ht="10.5">
      <c r="A35" s="7" t="s">
        <v>24</v>
      </c>
      <c r="B35" s="8">
        <v>181</v>
      </c>
    </row>
    <row r="36" spans="1:2" ht="10.5">
      <c r="A36" s="7" t="s">
        <v>25</v>
      </c>
      <c r="B36" s="8">
        <v>534</v>
      </c>
    </row>
    <row r="37" spans="1:2" ht="10.5">
      <c r="A37" s="7" t="s">
        <v>26</v>
      </c>
      <c r="B37" s="8">
        <v>526</v>
      </c>
    </row>
    <row r="38" spans="1:2" ht="10.5">
      <c r="A38" s="7" t="s">
        <v>27</v>
      </c>
      <c r="B38" s="8">
        <v>309</v>
      </c>
    </row>
    <row r="39" spans="1:2" ht="10.5">
      <c r="A39" s="7" t="s">
        <v>28</v>
      </c>
      <c r="B39" s="8">
        <v>454</v>
      </c>
    </row>
    <row r="40" spans="1:2" ht="10.5">
      <c r="A40" s="7" t="s">
        <v>29</v>
      </c>
      <c r="B40" s="8">
        <v>202</v>
      </c>
    </row>
    <row r="41" spans="1:2" ht="10.5">
      <c r="A41" s="7" t="s">
        <v>30</v>
      </c>
      <c r="B41" s="8">
        <v>118</v>
      </c>
    </row>
    <row r="42" spans="1:2" ht="10.5">
      <c r="A42" s="7" t="s">
        <v>31</v>
      </c>
      <c r="B42" s="8">
        <v>74</v>
      </c>
    </row>
    <row r="43" spans="1:2" ht="10.5">
      <c r="A43" s="7" t="s">
        <v>32</v>
      </c>
      <c r="B43" s="8">
        <v>122</v>
      </c>
    </row>
    <row r="44" spans="1:2" ht="10.5">
      <c r="A44" s="7" t="s">
        <v>33</v>
      </c>
      <c r="B44" s="8">
        <v>171</v>
      </c>
    </row>
    <row r="45" spans="1:2" ht="10.5">
      <c r="A45" s="7" t="s">
        <v>34</v>
      </c>
      <c r="B45" s="8">
        <v>144</v>
      </c>
    </row>
    <row r="46" spans="1:2" ht="10.5">
      <c r="A46" s="7" t="s">
        <v>35</v>
      </c>
      <c r="B46" s="8">
        <v>39</v>
      </c>
    </row>
    <row r="47" spans="1:2" ht="10.5">
      <c r="A47" s="7" t="s">
        <v>36</v>
      </c>
      <c r="B47" s="8">
        <v>376</v>
      </c>
    </row>
    <row r="48" spans="1:3" ht="10.5">
      <c r="A48" s="7" t="s">
        <v>37</v>
      </c>
      <c r="B48" s="8">
        <v>61</v>
      </c>
      <c r="C48" s="9"/>
    </row>
    <row r="50" ht="10.5">
      <c r="A50" s="1" t="s">
        <v>48</v>
      </c>
    </row>
    <row r="51" ht="10.5">
      <c r="A51" s="1" t="s">
        <v>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4">
      <selection activeCell="I36" sqref="I36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51</v>
      </c>
    </row>
    <row r="4" ht="10.5">
      <c r="A4" s="3" t="s">
        <v>1</v>
      </c>
    </row>
    <row r="5" spans="1:2" ht="10.5">
      <c r="A5" s="6"/>
      <c r="B5" s="5" t="s">
        <v>0</v>
      </c>
    </row>
    <row r="6" spans="1:2" ht="10.5">
      <c r="A6" s="7" t="s">
        <v>2</v>
      </c>
      <c r="B6" s="8">
        <v>70147</v>
      </c>
    </row>
    <row r="7" spans="1:3" ht="10.5">
      <c r="A7" s="7" t="s">
        <v>3</v>
      </c>
      <c r="B7" s="8">
        <v>31237</v>
      </c>
      <c r="C7" s="1" t="s">
        <v>46</v>
      </c>
    </row>
    <row r="8" spans="1:2" ht="10.5">
      <c r="A8" s="7" t="s">
        <v>4</v>
      </c>
      <c r="B8" s="8">
        <v>4826</v>
      </c>
    </row>
    <row r="9" spans="1:2" ht="10.5">
      <c r="A9" s="7" t="s">
        <v>5</v>
      </c>
      <c r="B9" s="8">
        <v>1526</v>
      </c>
    </row>
    <row r="10" spans="1:3" ht="10.5">
      <c r="A10" s="7" t="s">
        <v>6</v>
      </c>
      <c r="B10" s="8">
        <v>8828</v>
      </c>
      <c r="C10" s="1" t="s">
        <v>47</v>
      </c>
    </row>
    <row r="11" spans="1:2" ht="10.5">
      <c r="A11" s="7" t="s">
        <v>7</v>
      </c>
      <c r="B11" s="8">
        <v>2365</v>
      </c>
    </row>
    <row r="12" spans="1:2" ht="10.5">
      <c r="A12" s="7" t="s">
        <v>8</v>
      </c>
      <c r="B12" s="8">
        <v>1532</v>
      </c>
    </row>
    <row r="13" spans="1:2" ht="10.5">
      <c r="A13" s="7" t="s">
        <v>9</v>
      </c>
      <c r="B13" s="8">
        <v>702</v>
      </c>
    </row>
    <row r="14" spans="1:2" ht="10.5">
      <c r="A14" s="7" t="s">
        <v>10</v>
      </c>
      <c r="B14" s="8">
        <v>529</v>
      </c>
    </row>
    <row r="15" spans="1:2" ht="10.5">
      <c r="A15" s="7" t="s">
        <v>11</v>
      </c>
      <c r="B15" s="8">
        <v>867</v>
      </c>
    </row>
    <row r="16" spans="1:2" ht="10.5">
      <c r="A16" s="7" t="s">
        <v>12</v>
      </c>
      <c r="B16" s="8">
        <v>890</v>
      </c>
    </row>
    <row r="17" spans="1:2" ht="10.5">
      <c r="A17" s="7" t="s">
        <v>13</v>
      </c>
      <c r="B17" s="8">
        <v>1479</v>
      </c>
    </row>
    <row r="18" spans="1:2" ht="10.5">
      <c r="A18" s="7" t="s">
        <v>14</v>
      </c>
      <c r="B18" s="8">
        <v>437</v>
      </c>
    </row>
    <row r="19" spans="1:2" ht="10.5">
      <c r="A19" s="7" t="s">
        <v>15</v>
      </c>
      <c r="B19" s="8">
        <v>2803</v>
      </c>
    </row>
    <row r="20" spans="1:2" ht="10.5">
      <c r="A20" s="7" t="s">
        <v>16</v>
      </c>
      <c r="B20" s="8">
        <v>2020</v>
      </c>
    </row>
    <row r="21" spans="1:2" ht="10.5">
      <c r="A21" s="4" t="s">
        <v>38</v>
      </c>
      <c r="B21" s="8">
        <v>300</v>
      </c>
    </row>
    <row r="22" spans="1:2" ht="10.5">
      <c r="A22" s="4" t="s">
        <v>39</v>
      </c>
      <c r="B22" s="8">
        <v>1020</v>
      </c>
    </row>
    <row r="23" spans="1:2" ht="10.5">
      <c r="A23" s="4" t="s">
        <v>40</v>
      </c>
      <c r="B23" s="8">
        <v>698</v>
      </c>
    </row>
    <row r="24" spans="1:2" ht="10.5">
      <c r="A24" s="4" t="s">
        <v>41</v>
      </c>
      <c r="B24" s="8">
        <v>631</v>
      </c>
    </row>
    <row r="25" spans="1:2" ht="10.5">
      <c r="A25" s="4" t="s">
        <v>42</v>
      </c>
      <c r="B25" s="8">
        <v>318</v>
      </c>
    </row>
    <row r="26" spans="1:2" ht="10.5">
      <c r="A26" s="4" t="s">
        <v>43</v>
      </c>
      <c r="B26" s="8">
        <v>517</v>
      </c>
    </row>
    <row r="27" spans="1:2" ht="10.5">
      <c r="A27" s="7" t="s">
        <v>44</v>
      </c>
      <c r="B27" s="8">
        <v>378</v>
      </c>
    </row>
    <row r="28" spans="1:2" ht="10.5" customHeight="1">
      <c r="A28" s="7" t="s">
        <v>17</v>
      </c>
      <c r="B28" s="8">
        <v>717</v>
      </c>
    </row>
    <row r="29" spans="1:2" ht="10.5" customHeight="1">
      <c r="A29" s="7" t="s">
        <v>18</v>
      </c>
      <c r="B29" s="8">
        <v>335</v>
      </c>
    </row>
    <row r="30" spans="1:2" ht="10.5">
      <c r="A30" s="7" t="s">
        <v>19</v>
      </c>
      <c r="B30" s="8">
        <v>510</v>
      </c>
    </row>
    <row r="31" spans="1:2" ht="10.5">
      <c r="A31" s="7" t="s">
        <v>20</v>
      </c>
      <c r="B31" s="8">
        <v>444</v>
      </c>
    </row>
    <row r="32" spans="1:2" ht="10.5">
      <c r="A32" s="7" t="s">
        <v>21</v>
      </c>
      <c r="B32" s="8">
        <v>133</v>
      </c>
    </row>
    <row r="33" spans="1:2" ht="10.5">
      <c r="A33" s="7" t="s">
        <v>22</v>
      </c>
      <c r="B33" s="8">
        <v>313</v>
      </c>
    </row>
    <row r="34" spans="1:2" ht="10.5">
      <c r="A34" s="7" t="s">
        <v>23</v>
      </c>
      <c r="B34" s="8">
        <v>259</v>
      </c>
    </row>
    <row r="35" spans="1:2" ht="10.5">
      <c r="A35" s="7" t="s">
        <v>24</v>
      </c>
      <c r="B35" s="8">
        <v>222</v>
      </c>
    </row>
    <row r="36" spans="1:2" ht="10.5">
      <c r="A36" s="7" t="s">
        <v>25</v>
      </c>
      <c r="B36" s="8">
        <v>517</v>
      </c>
    </row>
    <row r="37" spans="1:2" ht="10.5">
      <c r="A37" s="7" t="s">
        <v>26</v>
      </c>
      <c r="B37" s="8">
        <v>547</v>
      </c>
    </row>
    <row r="38" spans="1:2" ht="10.5">
      <c r="A38" s="7" t="s">
        <v>27</v>
      </c>
      <c r="B38" s="8">
        <v>387</v>
      </c>
    </row>
    <row r="39" spans="1:2" ht="10.5">
      <c r="A39" s="7" t="s">
        <v>28</v>
      </c>
      <c r="B39" s="8">
        <v>456</v>
      </c>
    </row>
    <row r="40" spans="1:2" ht="10.5">
      <c r="A40" s="7" t="s">
        <v>29</v>
      </c>
      <c r="B40" s="8">
        <v>213</v>
      </c>
    </row>
    <row r="41" spans="1:2" ht="10.5">
      <c r="A41" s="7" t="s">
        <v>30</v>
      </c>
      <c r="B41" s="8">
        <v>117</v>
      </c>
    </row>
    <row r="42" spans="1:2" ht="10.5">
      <c r="A42" s="7" t="s">
        <v>31</v>
      </c>
      <c r="B42" s="8">
        <v>92</v>
      </c>
    </row>
    <row r="43" spans="1:2" ht="10.5">
      <c r="A43" s="7" t="s">
        <v>32</v>
      </c>
      <c r="B43" s="8">
        <v>123</v>
      </c>
    </row>
    <row r="44" spans="1:2" ht="10.5">
      <c r="A44" s="7" t="s">
        <v>33</v>
      </c>
      <c r="B44" s="8">
        <v>160</v>
      </c>
    </row>
    <row r="45" spans="1:2" ht="10.5">
      <c r="A45" s="7" t="s">
        <v>34</v>
      </c>
      <c r="B45" s="8">
        <v>126</v>
      </c>
    </row>
    <row r="46" spans="1:2" ht="10.5">
      <c r="A46" s="7" t="s">
        <v>35</v>
      </c>
      <c r="B46" s="8">
        <v>35</v>
      </c>
    </row>
    <row r="47" spans="1:2" ht="10.5">
      <c r="A47" s="7" t="s">
        <v>36</v>
      </c>
      <c r="B47" s="8">
        <v>490</v>
      </c>
    </row>
    <row r="48" spans="1:3" ht="10.5">
      <c r="A48" s="7" t="s">
        <v>37</v>
      </c>
      <c r="B48" s="8">
        <v>48</v>
      </c>
      <c r="C48" s="9"/>
    </row>
    <row r="50" ht="10.5">
      <c r="A50" s="1" t="s">
        <v>48</v>
      </c>
    </row>
    <row r="51" ht="10.5">
      <c r="A51" s="1" t="s">
        <v>45</v>
      </c>
    </row>
  </sheetData>
  <sheetProtection/>
  <printOptions/>
  <pageMargins left="0.787" right="0.787" top="0.984" bottom="0.984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2020-06-05T02:52:13Z</cp:lastPrinted>
  <dcterms:created xsi:type="dcterms:W3CDTF">2002-05-24T06:55:00Z</dcterms:created>
  <dcterms:modified xsi:type="dcterms:W3CDTF">2021-08-02T07:59:27Z</dcterms:modified>
  <cp:category/>
  <cp:version/>
  <cp:contentType/>
  <cp:contentStatus/>
</cp:coreProperties>
</file>