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201804202\f\財政係（H市町村-10）\06_財政係その他\08_財政状況資料集\R1\14_HP貼付用（2回目）（読み取り専用）\"/>
    </mc:Choice>
  </mc:AlternateContent>
  <bookViews>
    <workbookView xWindow="0" yWindow="0" windowWidth="15360" windowHeight="7635"/>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C4ADEE5C_4427_489B_BB54_63E5B2906DB2_.wvu.Cols" localSheetId="2" hidden="1">'各会計、関係団体の財政状況及び健全化判断比率'!$EB:$XFD</definedName>
    <definedName name="Z_C4ADEE5C_4427_489B_BB54_63E5B2906DB2_.wvu.Cols" localSheetId="12" hidden="1">基金残高に係る経年分析!$P:$XFD</definedName>
    <definedName name="Z_C4ADEE5C_4427_489B_BB54_63E5B2906DB2_.wvu.Cols" localSheetId="4" hidden="1">'経常経費分析表（経常収支比率の分析）'!$DM:$XFD</definedName>
    <definedName name="Z_C4ADEE5C_4427_489B_BB54_63E5B2906DB2_.wvu.Cols" localSheetId="5" hidden="1">'経常経費分析表（人件費・公債費・普通建設事業費の分析）'!$AU:$XFD</definedName>
    <definedName name="Z_C4ADEE5C_4427_489B_BB54_63E5B2906DB2_.wvu.Cols" localSheetId="3" hidden="1">財政比較分析表!$DQ:$XFD</definedName>
    <definedName name="Z_C4ADEE5C_4427_489B_BB54_63E5B2906DB2_.wvu.Cols" localSheetId="10" hidden="1">'実質公債費比率（分子）の構造'!$V:$XFD</definedName>
    <definedName name="Z_C4ADEE5C_4427_489B_BB54_63E5B2906DB2_.wvu.Cols" localSheetId="8" hidden="1">実質収支比率等に係る経年分析!$Q:$XFD</definedName>
    <definedName name="Z_C4ADEE5C_4427_489B_BB54_63E5B2906DB2_.wvu.Cols" localSheetId="11" hidden="1">'将来負担比率（分子）の構造'!$T:$XFD</definedName>
    <definedName name="Z_C4ADEE5C_4427_489B_BB54_63E5B2906DB2_.wvu.Cols" localSheetId="6" hidden="1">'性質別歳出決算分析表（住民一人当たりのコスト）'!$DV:$XFD</definedName>
    <definedName name="Z_C4ADEE5C_4427_489B_BB54_63E5B2906DB2_.wvu.Cols" localSheetId="0" hidden="1">総括表!$DP:$XFD</definedName>
    <definedName name="Z_C4ADEE5C_4427_489B_BB54_63E5B2906DB2_.wvu.Cols" localSheetId="1" hidden="1">普通会計の状況!$EN:$XFD</definedName>
    <definedName name="Z_C4ADEE5C_4427_489B_BB54_63E5B2906DB2_.wvu.Cols" localSheetId="7" hidden="1">'目的別歳出決算分析表（住民一人当たりのコスト）'!$DV:$XFD</definedName>
    <definedName name="Z_C4ADEE5C_4427_489B_BB54_63E5B2906DB2_.wvu.Cols" localSheetId="9" hidden="1">連結実質赤字比率に係る赤字・黒字の構成分析!$Q:$XFD</definedName>
    <definedName name="Z_C4ADEE5C_4427_489B_BB54_63E5B2906DB2_.wvu.Rows" localSheetId="2" hidden="1">'各会計、関係団体の財政状況及び健全化判断比率'!$137:$1048576,'各会計、関係団体の財政状況及び健全化判断比率'!$89:$101,'各会計、関係団体の財政状況及び健全化判断比率'!$135:$136</definedName>
    <definedName name="Z_C4ADEE5C_4427_489B_BB54_63E5B2906DB2_.wvu.Rows" localSheetId="12" hidden="1">基金残高に係る経年分析!$67:$1048576,基金残高に係る経年分析!$65:$66</definedName>
    <definedName name="Z_C4ADEE5C_4427_489B_BB54_63E5B2906DB2_.wvu.Rows" localSheetId="4" hidden="1">'経常経費分析表（経常収支比率の分析）'!$104:$1048576,'経常経費分析表（経常収支比率の分析）'!$90:$103</definedName>
    <definedName name="Z_C4ADEE5C_4427_489B_BB54_63E5B2906DB2_.wvu.Rows" localSheetId="5" hidden="1">'経常経費分析表（人件費・公債費・普通建設事業費の分析）'!$75:$1048576,'経常経費分析表（人件費・公債費・普通建設事業費の分析）'!$67:$74</definedName>
    <definedName name="Z_C4ADEE5C_4427_489B_BB54_63E5B2906DB2_.wvu.Rows" localSheetId="3" hidden="1">財政比較分析表!$111:$1048576,財政比較分析表!$98:$110</definedName>
    <definedName name="Z_C4ADEE5C_4427_489B_BB54_63E5B2906DB2_.wvu.Rows" localSheetId="10" hidden="1">'実質公債費比率（分子）の構造'!$63:$1048576</definedName>
    <definedName name="Z_C4ADEE5C_4427_489B_BB54_63E5B2906DB2_.wvu.Rows" localSheetId="8" hidden="1">実質収支比率等に係る経年分析!$54:$1048576,実質収支比率等に係る経年分析!$51:$53</definedName>
    <definedName name="Z_C4ADEE5C_4427_489B_BB54_63E5B2906DB2_.wvu.Rows" localSheetId="11" hidden="1">'将来負担比率（分子）の構造'!$87:$1048576,'将来負担比率（分子）の構造'!$56:$86</definedName>
    <definedName name="Z_C4ADEE5C_4427_489B_BB54_63E5B2906DB2_.wvu.Rows" localSheetId="6" hidden="1">'性質別歳出決算分析表（住民一人当たりのコスト）'!$133:$1048576,'性質別歳出決算分析表（住民一人当たりのコスト）'!$117:$132</definedName>
    <definedName name="Z_C4ADEE5C_4427_489B_BB54_63E5B2906DB2_.wvu.Rows" localSheetId="0" hidden="1">総括表!$60:$1048576,総括表!$57:$59</definedName>
    <definedName name="Z_C4ADEE5C_4427_489B_BB54_63E5B2906DB2_.wvu.Rows" localSheetId="1" hidden="1">普通会計の状況!$54:$1048576,普通会計の状況!$50:$53</definedName>
    <definedName name="Z_C4ADEE5C_4427_489B_BB54_63E5B2906DB2_.wvu.Rows" localSheetId="7" hidden="1">'目的別歳出決算分析表（住民一人当たりのコスト）'!$133:$1048576,'目的別歳出決算分析表（住民一人当たりのコスト）'!$117:$132</definedName>
    <definedName name="Z_C4ADEE5C_4427_489B_BB54_63E5B2906DB2_.wvu.Rows" localSheetId="9" hidden="1">連結実質赤字比率に係る赤字・黒字の構成分析!$46:$1048576</definedName>
  </definedNames>
  <calcPr calcId="162913"/>
  <customWorkbookViews>
    <customWorkbookView name="gifu - 個人用ビュー" guid="{C4ADEE5C-4427-489B-BB54-63E5B2906DB2}" mergeInterval="0" personalView="1" maximized="1" xWindow="-8" yWindow="-8" windowWidth="1382" windowHeight="744"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3" l="1"/>
  <c r="CW102" i="3"/>
  <c r="AA33" i="3" l="1"/>
  <c r="BG36" i="1" l="1"/>
  <c r="BG35" i="1"/>
  <c r="BG34" i="1"/>
  <c r="AO37" i="1"/>
  <c r="AO36" i="1"/>
  <c r="AO35" i="1"/>
  <c r="AO34" i="1"/>
  <c r="W38"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W43" i="1" l="1"/>
  <c r="BE43" i="1"/>
  <c r="AM43" i="1"/>
  <c r="U43" i="1"/>
  <c r="C43" i="1"/>
  <c r="BW42" i="1"/>
  <c r="BE42" i="1"/>
  <c r="AM42" i="1"/>
  <c r="U42" i="1"/>
  <c r="C42" i="1"/>
  <c r="BW41" i="1"/>
  <c r="BE41" i="1"/>
  <c r="AM41" i="1"/>
  <c r="U41" i="1"/>
  <c r="C41" i="1"/>
  <c r="BE40" i="1"/>
  <c r="AM40" i="1"/>
  <c r="U40" i="1"/>
  <c r="C40" i="1"/>
  <c r="BE39" i="1"/>
  <c r="AM39" i="1"/>
  <c r="U39" i="1"/>
  <c r="C39" i="1"/>
  <c r="BE38" i="1"/>
  <c r="AM38" i="1"/>
  <c r="U38" i="1"/>
  <c r="C38" i="1"/>
  <c r="BE37" i="1"/>
  <c r="AM37" i="1"/>
  <c r="U37" i="1"/>
  <c r="C37" i="1"/>
  <c r="BE36" i="1"/>
  <c r="AM36" i="1"/>
  <c r="U36" i="1"/>
  <c r="C36" i="1"/>
  <c r="BE35" i="1"/>
  <c r="AM35" i="1"/>
  <c r="U35" i="1"/>
  <c r="C35" i="1"/>
  <c r="BW34" i="1"/>
  <c r="BE34" i="1"/>
  <c r="AM34" i="1"/>
  <c r="U34" i="1"/>
  <c r="C34" i="1"/>
  <c r="BW35" i="1" l="1"/>
  <c r="BW36" i="1" s="1"/>
  <c r="BW37" i="1" s="1"/>
  <c r="BW38" i="1" s="1"/>
  <c r="BW39" i="1" s="1"/>
  <c r="BW40"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CO34" i="1" l="1"/>
  <c r="CO35" i="1" s="1"/>
  <c r="CO36" i="1" s="1"/>
  <c r="CO37" i="1" s="1"/>
  <c r="CO38" i="1" s="1"/>
  <c r="CO39" i="1" s="1"/>
  <c r="CO40" i="1" s="1"/>
  <c r="CO41" i="1" s="1"/>
  <c r="CO42" i="1" s="1"/>
  <c r="CO43" i="1" s="1"/>
</calcChain>
</file>

<file path=xl/sharedStrings.xml><?xml version="1.0" encoding="utf-8"?>
<sst xmlns="http://schemas.openxmlformats.org/spreadsheetml/2006/main" count="1175" uniqueCount="633">
  <si>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</si>
  <si>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</si>
  <si>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</si>
  <si>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</si>
  <si>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</si>
  <si>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</si>
  <si>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</si>
  <si>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</si>
  <si>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</si>
  <si>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</si>
  <si>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</si>
  <si>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</si>
  <si>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</si>
  <si>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</si>
  <si>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</si>
  <si>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</si>
  <si>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</si>
  <si>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</si>
  <si>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</si>
  <si>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</si>
  <si>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</si>
  <si>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</si>
  <si>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</si>
  <si>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</si>
  <si>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</si>
  <si>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</si>
  <si>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</si>
  <si>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</si>
  <si>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</si>
  <si>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</si>
  <si>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</si>
  <si>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</si>
  <si>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</si>
  <si>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</si>
  <si>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</si>
  <si>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</si>
  <si>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</si>
  <si>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</si>
  <si>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</si>
  <si>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</si>
  <si>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</si>
  <si>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</si>
  <si>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</si>
  <si>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</si>
  <si>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</si>
  <si>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</si>
  <si>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</si>
  <si>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</si>
  <si>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</si>
  <si>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</si>
  <si>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</si>
  <si>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</si>
  <si>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</si>
  <si>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</si>
  <si>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</si>
  <si>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</si>
  <si>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</si>
  <si>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</si>
  <si>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</si>
  <si>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</si>
  <si>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</si>
  <si>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</si>
  <si>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</si>
  <si>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</si>
  <si>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</si>
  <si>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</si>
  <si>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</si>
  <si>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</si>
  <si>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</si>
  <si>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</si>
  <si>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</si>
  <si>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</si>
  <si>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</si>
  <si>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</si>
  <si>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</si>
  <si>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</si>
  <si>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</si>
  <si>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</si>
  <si>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</si>
  <si>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</si>
  <si>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</si>
  <si>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</si>
  <si>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</si>
  <si>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</si>
  <si>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</si>
  <si>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</si>
  <si>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</si>
  <si>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</si>
  <si>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</si>
  <si>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</si>
  <si>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</si>
  <si>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</si>
  <si>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</si>
  <si>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</si>
  <si>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</si>
  <si>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</si>
  <si>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</si>
  <si>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</si>
  <si>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岐阜市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</si>
  <si>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</si>
  <si>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</si>
  <si>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</si>
  <si>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</si>
  <si>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</si>
  <si>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</si>
  <si>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</si>
  <si>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</si>
  <si>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</si>
  <si>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</si>
  <si>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</si>
  <si>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</si>
  <si>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</si>
  <si>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</si>
  <si>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</si>
  <si>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</si>
  <si>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</si>
  <si>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</si>
  <si>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</si>
  <si>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</si>
  <si>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</si>
  <si>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</si>
  <si>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</si>
  <si>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</si>
  <si>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</si>
  <si>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</si>
  <si>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</si>
  <si>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</si>
  <si>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</si>
  <si>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</si>
  <si>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</si>
  <si>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</si>
  <si>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</si>
  <si>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</si>
  <si>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</si>
  <si>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</si>
  <si>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</si>
  <si>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</si>
  <si>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</si>
  <si>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</si>
  <si>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</si>
  <si>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</si>
  <si>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</si>
  <si>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</si>
  <si>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</si>
  <si>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</si>
  <si>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</si>
  <si>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</si>
  <si>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</si>
  <si>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</si>
  <si>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</si>
  <si>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</si>
  <si>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</si>
  <si>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</si>
  <si>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</si>
  <si>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</si>
  <si>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</si>
  <si>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</si>
  <si>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</si>
  <si>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</si>
  <si>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</si>
  <si>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</si>
  <si>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</si>
  <si>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</si>
  <si>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</si>
  <si>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</si>
  <si>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</si>
  <si>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</si>
  <si>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</si>
  <si>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</si>
  <si>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</si>
  <si>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</si>
  <si>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</si>
  <si>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</si>
  <si>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</si>
  <si>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</si>
  <si>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</si>
  <si>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</si>
  <si>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</si>
  <si>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</si>
  <si>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</si>
  <si>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</si>
  <si>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</si>
  <si>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</si>
  <si>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</si>
  <si>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</si>
  <si>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</si>
  <si>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</si>
  <si>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</si>
  <si>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</si>
  <si>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</si>
  <si>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</si>
  <si>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</si>
  <si>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</si>
  <si>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</si>
  <si>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</si>
  <si>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</si>
  <si>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</si>
  <si>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</si>
  <si>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</si>
  <si>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</si>
  <si>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</si>
  <si>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</si>
  <si>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</si>
  <si>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</si>
  <si>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</si>
  <si>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</si>
  <si>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</si>
  <si>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</si>
  <si>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</si>
  <si>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</si>
  <si>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</si>
  <si>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</si>
  <si>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</si>
  <si>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岐阜県岐阜市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</si>
  <si>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</si>
  <si>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</si>
  <si>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</si>
  <si>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</si>
  <si>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</si>
  <si>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</si>
  <si>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</si>
  <si>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</si>
  <si>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</si>
  <si>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</si>
  <si>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</si>
  <si>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</si>
  <si>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</si>
  <si>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</si>
  <si>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</si>
  <si>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</si>
  <si>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</si>
  <si>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</si>
  <si>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</si>
  <si>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</si>
  <si>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</si>
  <si>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</si>
  <si>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</si>
  <si>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</si>
  <si>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</si>
  <si>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</si>
  <si>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</si>
  <si>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</si>
  <si>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</si>
  <si>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</si>
  <si>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</si>
  <si>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</si>
  <si>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</si>
  <si>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</si>
  <si>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</si>
  <si>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</si>
  <si>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</si>
  <si>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</si>
  <si>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</si>
  <si>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</si>
  <si>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</si>
  <si>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</si>
  <si>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</si>
  <si>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</si>
  <si>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</si>
  <si>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</si>
  <si>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</si>
  <si>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</si>
  <si>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</si>
  <si>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</si>
  <si>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</si>
  <si>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</si>
  <si>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</si>
  <si>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</si>
  <si>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</si>
  <si>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</si>
  <si>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</si>
  <si>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</si>
  <si>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</si>
  <si>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</si>
  <si>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</si>
  <si>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</si>
  <si>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</si>
  <si>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</si>
  <si>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</si>
  <si>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</si>
  <si>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</si>
  <si>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</si>
  <si>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</si>
  <si>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</si>
  <si>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</si>
  <si>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</si>
  <si>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</si>
  <si>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</si>
  <si>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</si>
  <si>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</si>
  <si>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</si>
  <si>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</si>
  <si>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</si>
  <si>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</si>
  <si>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</si>
  <si>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</si>
  <si>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</si>
  <si>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</si>
  <si>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</si>
  <si>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</si>
  <si>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</si>
  <si>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</si>
  <si>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</si>
  <si>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</si>
  <si>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</si>
  <si>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</si>
  <si>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</si>
  <si>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</si>
  <si>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</si>
  <si>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</si>
  <si>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</si>
  <si>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</si>
  <si>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</si>
  <si>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</si>
  <si>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</si>
  <si>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</si>
  <si>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</si>
  <si>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</si>
  <si>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</si>
  <si>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</si>
  <si>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</si>
  <si>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</si>
  <si>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</si>
  <si>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</si>
  <si>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</si>
  <si>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</si>
  <si>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</si>
  <si>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</si>
  <si>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</si>
  <si>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</si>
  <si>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</si>
  <si>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</si>
  <si>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</si>
  <si>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</si>
  <si>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</si>
  <si>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</si>
  <si>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</si>
  <si>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観光施設</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</si>
  <si>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</si>
  <si>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</si>
  <si>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</si>
  <si>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</si>
  <si>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</si>
  <si>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</si>
  <si>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</si>
  <si>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</si>
  <si>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</si>
  <si>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</si>
  <si>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</si>
  <si>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</si>
  <si>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</si>
  <si>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</si>
  <si>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</si>
  <si>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</si>
  <si>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</si>
  <si>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</si>
  <si>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</si>
  <si>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</si>
  <si>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</si>
  <si>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</si>
  <si>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</si>
  <si>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</si>
  <si>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</si>
  <si>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岐阜県岐阜市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</si>
  <si>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</si>
  <si>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</si>
  <si>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</si>
  <si>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</si>
  <si>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</si>
  <si>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</si>
  <si>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</si>
  <si>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</si>
  <si>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</si>
  <si>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</si>
  <si>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</si>
  <si>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</si>
  <si>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</si>
  <si>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</si>
  <si>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</si>
  <si>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</si>
  <si>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</si>
  <si>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</si>
  <si>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</si>
  <si>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</si>
  <si>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育英資金貸付事業特別会計</t>
    <phoneticPr fontId="5"/>
  </si>
  <si>
    <t>母子父子寡婦福祉資金貸付事業特別会計</t>
    <phoneticPr fontId="5"/>
  </si>
  <si>
    <t>薬科大学附属薬局事業特別会計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</si>
  <si>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</si>
  <si>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</si>
  <si>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</si>
  <si>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</si>
  <si>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</si>
  <si>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</si>
  <si>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</si>
  <si>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</si>
  <si>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</si>
  <si>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</si>
  <si>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</si>
  <si>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</si>
  <si>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</si>
  <si>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</si>
  <si>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</si>
  <si>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</si>
  <si>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</si>
  <si>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駐車場事業特別会計</t>
    <phoneticPr fontId="5"/>
  </si>
  <si>
    <t>市民病院事業会計</t>
    <phoneticPr fontId="5"/>
  </si>
  <si>
    <t>法適用企業</t>
    <phoneticPr fontId="5"/>
  </si>
  <si>
    <t>中央卸売市場事業会計</t>
    <phoneticPr fontId="5"/>
  </si>
  <si>
    <t>法適用企業</t>
    <phoneticPr fontId="5"/>
  </si>
  <si>
    <t>水道事業会計</t>
    <phoneticPr fontId="5"/>
  </si>
  <si>
    <t>下水道事業会計</t>
    <phoneticPr fontId="5"/>
  </si>
  <si>
    <t>廃棄物発電事業特別会計</t>
    <phoneticPr fontId="5"/>
  </si>
  <si>
    <t>法非適用企業</t>
    <phoneticPr fontId="5"/>
  </si>
  <si>
    <t>食肉地方卸売市場事業特別会計</t>
    <phoneticPr fontId="5"/>
  </si>
  <si>
    <t>-</t>
    <phoneticPr fontId="5"/>
  </si>
  <si>
    <t>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</si>
  <si>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</si>
  <si>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</si>
  <si>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</si>
  <si>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</si>
  <si>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</si>
  <si>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</si>
  <si>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</si>
  <si>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</si>
  <si>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</si>
  <si>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</si>
  <si>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</si>
  <si>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</si>
  <si>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</si>
  <si>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</si>
  <si>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</si>
  <si>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</si>
  <si>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</si>
  <si>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</si>
  <si>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</si>
  <si>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</si>
  <si>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</si>
  <si>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</si>
  <si>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</si>
  <si>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</si>
  <si>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</si>
  <si>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</si>
  <si>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</si>
  <si>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</si>
  <si>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</si>
  <si>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</si>
  <si>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</si>
  <si>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</si>
  <si>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</si>
  <si>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</si>
  <si>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</si>
  <si>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</si>
  <si>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</si>
  <si>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</si>
  <si>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</si>
  <si>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</si>
  <si>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</si>
  <si>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</si>
  <si>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</si>
  <si>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</si>
  <si>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</si>
  <si>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</si>
  <si>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</si>
  <si>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</si>
  <si>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</si>
  <si>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</si>
  <si>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</si>
  <si>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</si>
  <si>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</si>
  <si>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</si>
  <si>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</si>
  <si>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</si>
  <si>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</si>
  <si>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</si>
  <si>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</si>
  <si>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</si>
  <si>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</si>
  <si>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</si>
  <si>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</si>
  <si>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駐車場事業特別会計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</si>
  <si>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</si>
  <si>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</si>
  <si>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</si>
  <si>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</si>
  <si>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</si>
  <si>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</si>
  <si>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</si>
  <si>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</si>
  <si>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</si>
  <si>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</si>
  <si>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</si>
  <si>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</si>
  <si>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</si>
  <si>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</si>
  <si>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</si>
  <si>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</si>
  <si>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</si>
  <si>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</si>
  <si>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</si>
  <si>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</si>
  <si>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</si>
  <si>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</si>
  <si>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</si>
  <si>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</si>
  <si>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</si>
  <si>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</si>
  <si>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</si>
  <si>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</si>
  <si>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</si>
  <si>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</si>
  <si>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</si>
  <si>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</si>
  <si>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</si>
  <si>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</si>
  <si>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</si>
  <si>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</si>
  <si>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</si>
  <si>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</si>
  <si>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</si>
  <si>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</si>
  <si>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</si>
  <si>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</si>
  <si>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</si>
  <si>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</si>
  <si>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</si>
  <si>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</si>
  <si>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</si>
  <si>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</si>
  <si>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</si>
  <si>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</si>
  <si>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</si>
  <si>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</si>
  <si>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</si>
  <si>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</si>
  <si>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</si>
  <si>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</si>
  <si>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</si>
  <si>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</si>
  <si>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</si>
  <si>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</si>
  <si>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</si>
  <si>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</si>
  <si>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</si>
  <si>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</si>
  <si>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</si>
  <si>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</si>
  <si>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</si>
  <si>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</si>
  <si>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</si>
  <si>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</si>
  <si>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</si>
  <si>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</si>
  <si>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</si>
  <si>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</si>
  <si>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</si>
  <si>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</si>
  <si>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</si>
  <si>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</si>
  <si>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</si>
  <si>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</si>
  <si>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</si>
  <si>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</si>
  <si>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</si>
  <si>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</si>
  <si>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1.98</t>
  </si>
  <si>
    <t>▲ 0.42</t>
  </si>
  <si>
    <t>▲ 3.20</t>
  </si>
  <si>
    <t>▲ 2.87</t>
  </si>
  <si>
    <t>▲ 0.20</t>
  </si>
  <si>
    <t>一般会計</t>
  </si>
  <si>
    <t>市民病院事業会計</t>
  </si>
  <si>
    <t>水道事業会計</t>
  </si>
  <si>
    <t>下水道事業会計</t>
  </si>
  <si>
    <t>国民健康保険事業特別会計</t>
  </si>
  <si>
    <t>介護保険事業特別会計</t>
  </si>
  <si>
    <t>競輪事業特別会計</t>
  </si>
  <si>
    <t>中央卸売市場事業会計</t>
  </si>
  <si>
    <t>その他会計（赤字）</t>
  </si>
  <si>
    <t>その他会計（黒字）</t>
  </si>
  <si>
    <t>H25末</t>
    <phoneticPr fontId="5"/>
  </si>
  <si>
    <t>H26末</t>
    <phoneticPr fontId="5"/>
  </si>
  <si>
    <t>H27末</t>
    <phoneticPr fontId="5"/>
  </si>
  <si>
    <t>H28末</t>
    <phoneticPr fontId="5"/>
  </si>
  <si>
    <t>H29末</t>
    <phoneticPr fontId="5"/>
  </si>
  <si>
    <t>岐阜市にぎわいまち公社</t>
    <rPh sb="0" eb="2">
      <t>ギフ</t>
    </rPh>
    <rPh sb="2" eb="3">
      <t>シ</t>
    </rPh>
    <rPh sb="9" eb="11">
      <t>コウシャ</t>
    </rPh>
    <phoneticPr fontId="31"/>
  </si>
  <si>
    <t>岐阜産業会館</t>
    <rPh sb="0" eb="2">
      <t>ギフ</t>
    </rPh>
    <rPh sb="2" eb="4">
      <t>サンギョウ</t>
    </rPh>
    <rPh sb="4" eb="6">
      <t>カイカン</t>
    </rPh>
    <phoneticPr fontId="31"/>
  </si>
  <si>
    <t>岐阜市学校給食会</t>
    <rPh sb="0" eb="2">
      <t>ギフ</t>
    </rPh>
    <rPh sb="2" eb="3">
      <t>シ</t>
    </rPh>
    <rPh sb="3" eb="5">
      <t>ガッコウ</t>
    </rPh>
    <rPh sb="5" eb="7">
      <t>キュウショク</t>
    </rPh>
    <rPh sb="7" eb="8">
      <t>カイ</t>
    </rPh>
    <phoneticPr fontId="31"/>
  </si>
  <si>
    <t>岐阜市みどりのまち推進財団</t>
    <rPh sb="0" eb="2">
      <t>ギフ</t>
    </rPh>
    <rPh sb="2" eb="3">
      <t>シ</t>
    </rPh>
    <rPh sb="9" eb="11">
      <t>スイシン</t>
    </rPh>
    <rPh sb="11" eb="13">
      <t>ザイダン</t>
    </rPh>
    <phoneticPr fontId="31"/>
  </si>
  <si>
    <t>岐阜市教育文化振興事業団</t>
    <rPh sb="0" eb="2">
      <t>ギフ</t>
    </rPh>
    <rPh sb="2" eb="3">
      <t>シ</t>
    </rPh>
    <rPh sb="3" eb="5">
      <t>キョウイク</t>
    </rPh>
    <rPh sb="5" eb="7">
      <t>ブンカ</t>
    </rPh>
    <rPh sb="7" eb="9">
      <t>シンコウ</t>
    </rPh>
    <rPh sb="9" eb="12">
      <t>ジギョウダン</t>
    </rPh>
    <phoneticPr fontId="31"/>
  </si>
  <si>
    <t>岐阜観光コンベンション協会</t>
    <rPh sb="0" eb="2">
      <t>ギフ</t>
    </rPh>
    <rPh sb="2" eb="4">
      <t>カンコウ</t>
    </rPh>
    <rPh sb="11" eb="13">
      <t>キョウカイ</t>
    </rPh>
    <phoneticPr fontId="31"/>
  </si>
  <si>
    <t>岐阜市国際交流協会</t>
    <rPh sb="0" eb="2">
      <t>ギフ</t>
    </rPh>
    <rPh sb="2" eb="3">
      <t>シ</t>
    </rPh>
    <rPh sb="3" eb="5">
      <t>コクサイ</t>
    </rPh>
    <rPh sb="5" eb="7">
      <t>コウリュウ</t>
    </rPh>
    <rPh sb="7" eb="9">
      <t>キョウカイ</t>
    </rPh>
    <phoneticPr fontId="31"/>
  </si>
  <si>
    <t>岐阜市土地開発公社</t>
    <rPh sb="0" eb="2">
      <t>ギフ</t>
    </rPh>
    <rPh sb="2" eb="3">
      <t>シ</t>
    </rPh>
    <rPh sb="3" eb="5">
      <t>トチ</t>
    </rPh>
    <rPh sb="5" eb="7">
      <t>カイハツ</t>
    </rPh>
    <rPh sb="7" eb="9">
      <t>コウシャ</t>
    </rPh>
    <phoneticPr fontId="31"/>
  </si>
  <si>
    <t>岐阜市公共ホール管理財団</t>
    <rPh sb="0" eb="2">
      <t>ギフ</t>
    </rPh>
    <rPh sb="2" eb="3">
      <t>シ</t>
    </rPh>
    <rPh sb="3" eb="5">
      <t>コウキョウ</t>
    </rPh>
    <rPh sb="8" eb="10">
      <t>カンリ</t>
    </rPh>
    <rPh sb="10" eb="12">
      <t>ザイダン</t>
    </rPh>
    <phoneticPr fontId="31"/>
  </si>
  <si>
    <t>岐阜乗合自動車</t>
    <rPh sb="0" eb="2">
      <t>ギフ</t>
    </rPh>
    <rPh sb="2" eb="4">
      <t>ノリアイ</t>
    </rPh>
    <rPh sb="4" eb="7">
      <t>ジドウシャ</t>
    </rPh>
    <phoneticPr fontId="31"/>
  </si>
  <si>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9"/>
  </si>
  <si>
    <t>岐阜県後期高齢者医療広域連合（後期高齢者医療特別会計）</t>
    <rPh sb="0" eb="3">
      <t>ギフケン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9"/>
  </si>
  <si>
    <t>岐阜県市町村会館組合</t>
    <rPh sb="0" eb="3">
      <t>ギフケン</t>
    </rPh>
    <rPh sb="3" eb="6">
      <t>シチョウソン</t>
    </rPh>
    <rPh sb="6" eb="8">
      <t>カイカン</t>
    </rPh>
    <rPh sb="8" eb="10">
      <t>クミアイ</t>
    </rPh>
    <phoneticPr fontId="29"/>
  </si>
  <si>
    <t>岐阜地域児童発達支援センター組合</t>
    <rPh sb="0" eb="2">
      <t>ギフ</t>
    </rPh>
    <rPh sb="2" eb="4">
      <t>チイキ</t>
    </rPh>
    <rPh sb="4" eb="6">
      <t>ジドウ</t>
    </rPh>
    <rPh sb="6" eb="8">
      <t>ハッタツ</t>
    </rPh>
    <rPh sb="8" eb="10">
      <t>シエン</t>
    </rPh>
    <rPh sb="14" eb="16">
      <t>クミアイ</t>
    </rPh>
    <phoneticPr fontId="29"/>
  </si>
  <si>
    <t>岐阜羽島衛生施設組合（一般会計）</t>
    <rPh sb="0" eb="4">
      <t>ギフハシマ</t>
    </rPh>
    <rPh sb="4" eb="6">
      <t>エイセイ</t>
    </rPh>
    <rPh sb="6" eb="8">
      <t>シセツ</t>
    </rPh>
    <rPh sb="8" eb="10">
      <t>クミアイ</t>
    </rPh>
    <rPh sb="11" eb="13">
      <t>イッパン</t>
    </rPh>
    <rPh sb="13" eb="15">
      <t>カイケイ</t>
    </rPh>
    <phoneticPr fontId="29"/>
  </si>
  <si>
    <t>岐阜羽島衛生施設組合（公共用地取得事業特別会計）</t>
    <rPh sb="0" eb="4">
      <t>ギフハシマ</t>
    </rPh>
    <rPh sb="4" eb="6">
      <t>エイセイ</t>
    </rPh>
    <rPh sb="6" eb="8">
      <t>シセツ</t>
    </rPh>
    <rPh sb="8" eb="10">
      <t>クミアイ</t>
    </rPh>
    <rPh sb="11" eb="13">
      <t>コウキョウ</t>
    </rPh>
    <rPh sb="13" eb="15">
      <t>ヨウチ</t>
    </rPh>
    <rPh sb="15" eb="17">
      <t>シュトク</t>
    </rPh>
    <rPh sb="17" eb="19">
      <t>ジギョウ</t>
    </rPh>
    <rPh sb="19" eb="21">
      <t>トクベツ</t>
    </rPh>
    <rPh sb="21" eb="23">
      <t>カイケイ</t>
    </rPh>
    <phoneticPr fontId="29"/>
  </si>
  <si>
    <t>木曽川右岸地帯水防組合</t>
    <rPh sb="0" eb="3">
      <t>キソガワ</t>
    </rPh>
    <rPh sb="3" eb="5">
      <t>ウガン</t>
    </rPh>
    <rPh sb="5" eb="7">
      <t>チタイ</t>
    </rPh>
    <rPh sb="7" eb="9">
      <t>スイボウ</t>
    </rPh>
    <rPh sb="9" eb="11">
      <t>クミアイ</t>
    </rPh>
    <phoneticPr fontId="29"/>
  </si>
  <si>
    <t>庁舎整備基金</t>
    <rPh sb="0" eb="2">
      <t>チョウシャ</t>
    </rPh>
    <rPh sb="2" eb="4">
      <t>セイビ</t>
    </rPh>
    <rPh sb="4" eb="6">
      <t>キキン</t>
    </rPh>
    <phoneticPr fontId="11"/>
  </si>
  <si>
    <t>教育施設整備基金</t>
    <rPh sb="0" eb="2">
      <t>キョウイク</t>
    </rPh>
    <rPh sb="2" eb="4">
      <t>シセツ</t>
    </rPh>
    <rPh sb="4" eb="6">
      <t>セイビ</t>
    </rPh>
    <rPh sb="6" eb="8">
      <t>キキン</t>
    </rPh>
    <phoneticPr fontId="11"/>
  </si>
  <si>
    <t>鉄道高架事業基金</t>
    <rPh sb="0" eb="2">
      <t>テツドウ</t>
    </rPh>
    <rPh sb="2" eb="4">
      <t>コウカ</t>
    </rPh>
    <rPh sb="4" eb="6">
      <t>ジギョウ</t>
    </rPh>
    <rPh sb="6" eb="8">
      <t>キキン</t>
    </rPh>
    <phoneticPr fontId="11"/>
  </si>
  <si>
    <t>岐阜大学医学部跡地整備基金</t>
    <rPh sb="0" eb="2">
      <t>ギフ</t>
    </rPh>
    <rPh sb="2" eb="4">
      <t>ダイガク</t>
    </rPh>
    <rPh sb="4" eb="6">
      <t>イガク</t>
    </rPh>
    <rPh sb="6" eb="7">
      <t>ブ</t>
    </rPh>
    <rPh sb="7" eb="9">
      <t>アトチ</t>
    </rPh>
    <rPh sb="9" eb="11">
      <t>セイビ</t>
    </rPh>
    <rPh sb="11" eb="13">
      <t>キキン</t>
    </rPh>
    <phoneticPr fontId="11"/>
  </si>
  <si>
    <t>市民福祉健康医療基金</t>
    <rPh sb="0" eb="2">
      <t>シミン</t>
    </rPh>
    <rPh sb="2" eb="4">
      <t>フクシ</t>
    </rPh>
    <rPh sb="4" eb="6">
      <t>ケンコウ</t>
    </rPh>
    <rPh sb="6" eb="8">
      <t>イリョウ</t>
    </rPh>
    <rPh sb="8" eb="10">
      <t>キキン</t>
    </rPh>
    <phoneticPr fontId="11"/>
  </si>
  <si>
    <t>-</t>
    <phoneticPr fontId="2"/>
  </si>
  <si>
    <t>基金から1,479百万円繰入</t>
    <rPh sb="0" eb="2">
      <t>キキン</t>
    </rPh>
    <rPh sb="9" eb="12">
      <t>ヒャクマンエン</t>
    </rPh>
    <rPh sb="12" eb="14">
      <t>クリイレ</t>
    </rPh>
    <phoneticPr fontId="2"/>
  </si>
  <si>
    <t>基金から3百万円繰入</t>
    <rPh sb="0" eb="2">
      <t>キキン</t>
    </rPh>
    <rPh sb="5" eb="6">
      <t>ヒャク</t>
    </rPh>
    <rPh sb="6" eb="8">
      <t>マンエン</t>
    </rPh>
    <rPh sb="8" eb="10">
      <t>クリイレ</t>
    </rPh>
    <phoneticPr fontId="2"/>
  </si>
  <si>
    <t>-</t>
    <phoneticPr fontId="2"/>
  </si>
  <si>
    <t>基金から68百万円繰入</t>
    <rPh sb="0" eb="2">
      <t>キキン</t>
    </rPh>
    <rPh sb="6" eb="7">
      <t>ヒャク</t>
    </rPh>
    <rPh sb="7" eb="9">
      <t>マンエン</t>
    </rPh>
    <rPh sb="9" eb="11">
      <t>クリイレ</t>
    </rPh>
    <phoneticPr fontId="2"/>
  </si>
  <si>
    <t>基金から1,000百万円繰入</t>
    <rPh sb="0" eb="2">
      <t>キキン</t>
    </rPh>
    <rPh sb="9" eb="12">
      <t>ヒャクマンエン</t>
    </rPh>
    <rPh sb="12" eb="14">
      <t>クリイレ</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</si>
  <si>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</si>
  <si>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</si>
  <si>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</si>
  <si>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</si>
  <si>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</si>
  <si>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</si>
  <si>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</si>
  <si>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</si>
  <si>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</si>
  <si>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</si>
  <si>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</si>
  <si>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</si>
  <si>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</si>
  <si>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</si>
  <si>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かねてより、市債残高の抑制を図ってきたことに加え、大規模財政需要に備え、基金の積立を計画的に行ってきた結果、将来負担比率及び実質公債費比率ともに、類似団体平均を大きく下回る数値となっている。
　今後も、将来世代に過度の負担を残さないよう、健全な財政運営に努めていく。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</si>
  <si>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</si>
  <si>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</si>
  <si>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</si>
  <si>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将来負担比率については、市債残高の抑制を図っていることに加え、大規模財政需要に備え、基金の積立を計画的に行ってきた結果、平成27～30年度は0以下の数値となっている。
　なお、今後は新庁舎整備などの大規模な設備投資に伴い、将来負担比率は起債額の増加等により上昇し、有形固定資産減価償却率は減少すると思われる。</t>
    <rPh sb="89" eb="91">
      <t>コンゴ</t>
    </rPh>
    <rPh sb="109" eb="110">
      <t>トモナ</t>
    </rPh>
    <rPh sb="125" eb="126">
      <t>トウ</t>
    </rPh>
    <rPh sb="129" eb="131">
      <t>ジョウショウ</t>
    </rPh>
    <rPh sb="143" eb="144">
      <t>リツ</t>
    </rPh>
    <rPh sb="145" eb="147">
      <t>ゲンショウ</t>
    </rPh>
    <rPh sb="150" eb="151">
      <t>オモ</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</si>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</sst>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c:ext xmlns:c16="http://schemas.microsoft.com/office/drawing/2014/chart" uri="{C3380CC4-5D6E-409C-BE32-E72D297353CC}">
              <c16:uniqueId val="{00000000-FFFF-4425-A882-1DDBAA176B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55682</c:v>
                </c:pt>
                <c:pt idx="1">
                  <c:v>40673</c:v>
                </c:pt>
                <c:pt idx="2">
                  <c:v>44408</c:v>
                </c:pt>
                <c:pt idx="3">
                  <c:v>47336</c:v>
                </c:pt>
                <c:pt idx="4">
                  <c:v>44293</c:v>
                </c:pt>
              </c:numCache>
            </c:numRef>
          </c:val>
          <c:smooth val="0"/>
          <c:extLst>
            <c:ext xmlns:c16="http://schemas.microsoft.com/office/drawing/2014/chart" uri="{C3380CC4-5D6E-409C-BE32-E72D297353CC}">
              <c16:uniqueId val="{00000001-FFFF-4425-A882-1DDBAA176B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8.7799999999999994</c:v>
                </c:pt>
                <c:pt idx="1">
                  <c:v>9</c:v>
                </c:pt>
                <c:pt idx="2">
                  <c:v>8.81</c:v>
                </c:pt>
                <c:pt idx="3">
                  <c:v>8.34</c:v>
                </c:pt>
                <c:pt idx="4">
                  <c:v>8.11</c:v>
                </c:pt>
              </c:numCache>
            </c:numRef>
          </c:val>
          <c:extLst>
            <c:ext xmlns:c16="http://schemas.microsoft.com/office/drawing/2014/chart" uri="{C3380CC4-5D6E-409C-BE32-E72D297353CC}">
              <c16:uniqueId val="{00000000-1B26-4288-9A5E-4F166F8245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17.62</c:v>
                </c:pt>
                <c:pt idx="1">
                  <c:v>17.170000000000002</c:v>
                </c:pt>
                <c:pt idx="2">
                  <c:v>14.89</c:v>
                </c:pt>
                <c:pt idx="3">
                  <c:v>12.48</c:v>
                </c:pt>
                <c:pt idx="4">
                  <c:v>12.44</c:v>
                </c:pt>
              </c:numCache>
            </c:numRef>
          </c:val>
          <c:extLst>
            <c:ext xmlns:c16="http://schemas.microsoft.com/office/drawing/2014/chart" uri="{C3380CC4-5D6E-409C-BE32-E72D297353CC}">
              <c16:uniqueId val="{00000001-1B26-4288-9A5E-4F166F8245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-1.98</c:v>
                </c:pt>
                <c:pt idx="1">
                  <c:v>-0.42</c:v>
                </c:pt>
                <c:pt idx="2">
                  <c:v>-3.2</c:v>
                </c:pt>
                <c:pt idx="3">
                  <c:v>-2.87</c:v>
                </c:pt>
                <c:pt idx="4">
                  <c:v>-0.2</c:v>
                </c:pt>
              </c:numCache>
            </c:numRef>
          </c:val>
          <c:smooth val="0"/>
          <c:extLst>
            <c:ext xmlns:c16="http://schemas.microsoft.com/office/drawing/2014/chart" uri="{C3380CC4-5D6E-409C-BE32-E72D297353CC}">
              <c16:uniqueId val="{00000002-1B26-4288-9A5E-4F166F8245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0.42</c:v>
                </c:pt>
                <c:pt idx="2">
                  <c:v>#N/A</c:v>
                </c:pt>
                <c:pt idx="3">
                  <c:v>0.37</c:v>
                </c:pt>
                <c:pt idx="4">
                  <c:v>#N/A</c:v>
                </c:pt>
                <c:pt idx="5">
                  <c:v>0.46</c:v>
                </c:pt>
                <c:pt idx="6">
                  <c:v>#N/A</c:v>
                </c:pt>
                <c:pt idx="7">
                  <c:v>0.61</c:v>
                </c:pt>
                <c:pt idx="8">
                  <c:v>#N/A</c:v>
                </c:pt>
                <c:pt idx="9">
                  <c:v>0.63</c:v>
                </c:pt>
              </c:numCache>
            </c:numRef>
          </c:val>
          <c:extLst>
            <c:ext xmlns:c16="http://schemas.microsoft.com/office/drawing/2014/chart" uri="{C3380CC4-5D6E-409C-BE32-E72D297353CC}">
              <c16:uniqueId val="{00000000-759C-4859-91D8-013BD6E6CB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9C-4859-91D8-013BD6E6CBD9}"/>
            </c:ext>
          </c:extLst>
        </c:ser>
        <c:ser>
          <c:idx val="2"/>
          <c:order val="2"/>
          <c:tx>
            <c:strRef>
              <c:f>データシート!$A$29</c:f>
              <c:strCache>
                <c:ptCount val="1"/>
                <c:pt idx="0">
                  <c:v>中央卸売市場事業会計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0.59</c:v>
                </c:pt>
                <c:pt idx="2">
                  <c:v>#N/A</c:v>
                </c:pt>
                <c:pt idx="3">
                  <c:v>0.61</c:v>
                </c:pt>
                <c:pt idx="4">
                  <c:v>#N/A</c:v>
                </c:pt>
                <c:pt idx="5">
                  <c:v>0.65</c:v>
                </c:pt>
                <c:pt idx="6">
                  <c:v>#N/A</c:v>
                </c:pt>
                <c:pt idx="7">
                  <c:v>0.79</c:v>
                </c:pt>
                <c:pt idx="8">
                  <c:v>#N/A</c:v>
                </c:pt>
                <c:pt idx="9">
                  <c:v>0.96</c:v>
                </c:pt>
              </c:numCache>
            </c:numRef>
          </c:val>
          <c:extLst>
            <c:ext xmlns:c16="http://schemas.microsoft.com/office/drawing/2014/chart" uri="{C3380CC4-5D6E-409C-BE32-E72D297353CC}">
              <c16:uniqueId val="{00000002-759C-4859-91D8-013BD6E6CBD9}"/>
            </c:ext>
          </c:extLst>
        </c:ser>
        <c:ser>
          <c:idx val="3"/>
          <c:order val="3"/>
          <c:tx>
            <c:strRef>
              <c:f>データシート!$A$30</c:f>
              <c:strCache>
                <c:ptCount val="1"/>
                <c:pt idx="0">
                  <c:v>競輪事業特別会計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1.88</c:v>
                </c:pt>
                <c:pt idx="2">
                  <c:v>#N/A</c:v>
                </c:pt>
                <c:pt idx="3">
                  <c:v>1.75</c:v>
                </c:pt>
                <c:pt idx="4">
                  <c:v>#N/A</c:v>
                </c:pt>
                <c:pt idx="5">
                  <c:v>1.64</c:v>
                </c:pt>
                <c:pt idx="6">
                  <c:v>#N/A</c:v>
                </c:pt>
                <c:pt idx="7">
                  <c:v>1.42</c:v>
                </c:pt>
                <c:pt idx="8">
                  <c:v>#N/A</c:v>
                </c:pt>
                <c:pt idx="9">
                  <c:v>1.4</c:v>
                </c:pt>
              </c:numCache>
            </c:numRef>
          </c:val>
          <c:extLst>
            <c:ext xmlns:c16="http://schemas.microsoft.com/office/drawing/2014/chart" uri="{C3380CC4-5D6E-409C-BE32-E72D297353CC}">
              <c16:uniqueId val="{00000003-759C-4859-91D8-013BD6E6CBD9}"/>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c:v>
                </c:pt>
                <c:pt idx="2">
                  <c:v>#N/A</c:v>
                </c:pt>
                <c:pt idx="3">
                  <c:v>0.28999999999999998</c:v>
                </c:pt>
                <c:pt idx="4">
                  <c:v>#N/A</c:v>
                </c:pt>
                <c:pt idx="5">
                  <c:v>0.93</c:v>
                </c:pt>
                <c:pt idx="6">
                  <c:v>#N/A</c:v>
                </c:pt>
                <c:pt idx="7">
                  <c:v>0.71</c:v>
                </c:pt>
                <c:pt idx="8">
                  <c:v>#N/A</c:v>
                </c:pt>
                <c:pt idx="9">
                  <c:v>1.41</c:v>
                </c:pt>
              </c:numCache>
            </c:numRef>
          </c:val>
          <c:extLst>
            <c:ext xmlns:c16="http://schemas.microsoft.com/office/drawing/2014/chart" uri="{C3380CC4-5D6E-409C-BE32-E72D297353CC}">
              <c16:uniqueId val="{00000004-759C-4859-91D8-013BD6E6CBD9}"/>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0.56000000000000005</c:v>
                </c:pt>
                <c:pt idx="2">
                  <c:v>#N/A</c:v>
                </c:pt>
                <c:pt idx="3">
                  <c:v>0.77</c:v>
                </c:pt>
                <c:pt idx="4">
                  <c:v>#N/A</c:v>
                </c:pt>
                <c:pt idx="5">
                  <c:v>1.28</c:v>
                </c:pt>
                <c:pt idx="6">
                  <c:v>#N/A</c:v>
                </c:pt>
                <c:pt idx="7">
                  <c:v>1.61</c:v>
                </c:pt>
                <c:pt idx="8">
                  <c:v>#N/A</c:v>
                </c:pt>
                <c:pt idx="9">
                  <c:v>1.66</c:v>
                </c:pt>
              </c:numCache>
            </c:numRef>
          </c:val>
          <c:extLst>
            <c:ext xmlns:c16="http://schemas.microsoft.com/office/drawing/2014/chart" uri="{C3380CC4-5D6E-409C-BE32-E72D297353CC}">
              <c16:uniqueId val="{00000005-759C-4859-91D8-013BD6E6CBD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2.2999999999999998</c:v>
                </c:pt>
                <c:pt idx="2">
                  <c:v>#N/A</c:v>
                </c:pt>
                <c:pt idx="3">
                  <c:v>2.35</c:v>
                </c:pt>
                <c:pt idx="4">
                  <c:v>#N/A</c:v>
                </c:pt>
                <c:pt idx="5">
                  <c:v>2.88</c:v>
                </c:pt>
                <c:pt idx="6">
                  <c:v>#N/A</c:v>
                </c:pt>
                <c:pt idx="7">
                  <c:v>3.04</c:v>
                </c:pt>
                <c:pt idx="8">
                  <c:v>#N/A</c:v>
                </c:pt>
                <c:pt idx="9">
                  <c:v>3.13</c:v>
                </c:pt>
              </c:numCache>
            </c:numRef>
          </c:val>
          <c:extLst>
            <c:ext xmlns:c16="http://schemas.microsoft.com/office/drawing/2014/chart" uri="{C3380CC4-5D6E-409C-BE32-E72D297353CC}">
              <c16:uniqueId val="{00000006-759C-4859-91D8-013BD6E6CBD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3.2</c:v>
                </c:pt>
                <c:pt idx="2">
                  <c:v>#N/A</c:v>
                </c:pt>
                <c:pt idx="3">
                  <c:v>3.51</c:v>
                </c:pt>
                <c:pt idx="4">
                  <c:v>#N/A</c:v>
                </c:pt>
                <c:pt idx="5">
                  <c:v>3.74</c:v>
                </c:pt>
                <c:pt idx="6">
                  <c:v>#N/A</c:v>
                </c:pt>
                <c:pt idx="7">
                  <c:v>3.72</c:v>
                </c:pt>
                <c:pt idx="8">
                  <c:v>#N/A</c:v>
                </c:pt>
                <c:pt idx="9">
                  <c:v>3.72</c:v>
                </c:pt>
              </c:numCache>
            </c:numRef>
          </c:val>
          <c:extLst>
            <c:ext xmlns:c16="http://schemas.microsoft.com/office/drawing/2014/chart" uri="{C3380CC4-5D6E-409C-BE32-E72D297353CC}">
              <c16:uniqueId val="{00000007-759C-4859-91D8-013BD6E6CBD9}"/>
            </c:ext>
          </c:extLst>
        </c:ser>
        <c:ser>
          <c:idx val="8"/>
          <c:order val="8"/>
          <c:tx>
            <c:strRef>
              <c:f>データシート!$A$35</c:f>
              <c:strCache>
                <c:ptCount val="1"/>
                <c:pt idx="0">
                  <c:v>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7.43</c:v>
                </c:pt>
                <c:pt idx="2">
                  <c:v>#N/A</c:v>
                </c:pt>
                <c:pt idx="3">
                  <c:v>7.41</c:v>
                </c:pt>
                <c:pt idx="4">
                  <c:v>#N/A</c:v>
                </c:pt>
                <c:pt idx="5">
                  <c:v>8.11</c:v>
                </c:pt>
                <c:pt idx="6">
                  <c:v>#N/A</c:v>
                </c:pt>
                <c:pt idx="7">
                  <c:v>7.4</c:v>
                </c:pt>
                <c:pt idx="8">
                  <c:v>#N/A</c:v>
                </c:pt>
                <c:pt idx="9">
                  <c:v>6.56</c:v>
                </c:pt>
              </c:numCache>
            </c:numRef>
          </c:val>
          <c:extLst>
            <c:ext xmlns:c16="http://schemas.microsoft.com/office/drawing/2014/chart" uri="{C3380CC4-5D6E-409C-BE32-E72D297353CC}">
              <c16:uniqueId val="{00000008-759C-4859-91D8-013BD6E6CBD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8.5500000000000007</c:v>
                </c:pt>
                <c:pt idx="2">
                  <c:v>#N/A</c:v>
                </c:pt>
                <c:pt idx="3">
                  <c:v>8.83</c:v>
                </c:pt>
                <c:pt idx="4">
                  <c:v>#N/A</c:v>
                </c:pt>
                <c:pt idx="5">
                  <c:v>8.6</c:v>
                </c:pt>
                <c:pt idx="6">
                  <c:v>#N/A</c:v>
                </c:pt>
                <c:pt idx="7">
                  <c:v>8.01</c:v>
                </c:pt>
                <c:pt idx="8">
                  <c:v>#N/A</c:v>
                </c:pt>
                <c:pt idx="9">
                  <c:v>7.74</c:v>
                </c:pt>
              </c:numCache>
            </c:numRef>
          </c:val>
          <c:extLst>
            <c:ext xmlns:c16="http://schemas.microsoft.com/office/drawing/2014/chart" uri="{C3380CC4-5D6E-409C-BE32-E72D297353CC}">
              <c16:uniqueId val="{00000009-759C-4859-91D8-013BD6E6CB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13147</c:v>
                </c:pt>
                <c:pt idx="5">
                  <c:v>12393</c:v>
                </c:pt>
                <c:pt idx="8">
                  <c:v>12522</c:v>
                </c:pt>
                <c:pt idx="11">
                  <c:v>12389</c:v>
                </c:pt>
                <c:pt idx="14">
                  <c:v>12411</c:v>
                </c:pt>
              </c:numCache>
            </c:numRef>
          </c:val>
          <c:extLst>
            <c:ext xmlns:c16="http://schemas.microsoft.com/office/drawing/2014/chart" uri="{C3380CC4-5D6E-409C-BE32-E72D297353CC}">
              <c16:uniqueId val="{00000000-5907-4E83-902F-BA047A4B17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1-5907-4E83-902F-BA047A4B17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4</c:v>
                </c:pt>
                <c:pt idx="12">
                  <c:v>5</c:v>
                </c:pt>
              </c:numCache>
            </c:numRef>
          </c:val>
          <c:extLst>
            <c:ext xmlns:c16="http://schemas.microsoft.com/office/drawing/2014/chart" uri="{C3380CC4-5D6E-409C-BE32-E72D297353CC}">
              <c16:uniqueId val="{00000002-5907-4E83-902F-BA047A4B17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13</c:v>
                </c:pt>
                <c:pt idx="9">
                  <c:v>13</c:v>
                </c:pt>
                <c:pt idx="12">
                  <c:v>13</c:v>
                </c:pt>
              </c:numCache>
            </c:numRef>
          </c:val>
          <c:extLst>
            <c:ext xmlns:c16="http://schemas.microsoft.com/office/drawing/2014/chart" uri="{C3380CC4-5D6E-409C-BE32-E72D297353CC}">
              <c16:uniqueId val="{00000003-5907-4E83-902F-BA047A4B17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2837</c:v>
                </c:pt>
                <c:pt idx="3">
                  <c:v>2908</c:v>
                </c:pt>
                <c:pt idx="6">
                  <c:v>2840</c:v>
                </c:pt>
                <c:pt idx="9">
                  <c:v>2622</c:v>
                </c:pt>
                <c:pt idx="12">
                  <c:v>2812</c:v>
                </c:pt>
              </c:numCache>
            </c:numRef>
          </c:val>
          <c:extLst>
            <c:ext xmlns:c16="http://schemas.microsoft.com/office/drawing/2014/chart" uri="{C3380CC4-5D6E-409C-BE32-E72D297353CC}">
              <c16:uniqueId val="{00000004-5907-4E83-902F-BA047A4B17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07-4E83-902F-BA047A4B17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07-4E83-902F-BA047A4B17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13911</c:v>
                </c:pt>
                <c:pt idx="3">
                  <c:v>12769</c:v>
                </c:pt>
                <c:pt idx="6">
                  <c:v>13240</c:v>
                </c:pt>
                <c:pt idx="9">
                  <c:v>13287</c:v>
                </c:pt>
                <c:pt idx="12">
                  <c:v>12955</c:v>
                </c:pt>
              </c:numCache>
            </c:numRef>
          </c:val>
          <c:extLst>
            <c:ext xmlns:c16="http://schemas.microsoft.com/office/drawing/2014/chart" uri="{C3380CC4-5D6E-409C-BE32-E72D297353CC}">
              <c16:uniqueId val="{00000007-5907-4E83-902F-BA047A4B17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3602</c:v>
                </c:pt>
                <c:pt idx="2">
                  <c:v>#N/A</c:v>
                </c:pt>
                <c:pt idx="3">
                  <c:v>#N/A</c:v>
                </c:pt>
                <c:pt idx="4">
                  <c:v>3285</c:v>
                </c:pt>
                <c:pt idx="5">
                  <c:v>#N/A</c:v>
                </c:pt>
                <c:pt idx="6">
                  <c:v>#N/A</c:v>
                </c:pt>
                <c:pt idx="7">
                  <c:v>3572</c:v>
                </c:pt>
                <c:pt idx="8">
                  <c:v>#N/A</c:v>
                </c:pt>
                <c:pt idx="9">
                  <c:v>#N/A</c:v>
                </c:pt>
                <c:pt idx="10">
                  <c:v>3538</c:v>
                </c:pt>
                <c:pt idx="11">
                  <c:v>#N/A</c:v>
                </c:pt>
                <c:pt idx="12">
                  <c:v>#N/A</c:v>
                </c:pt>
                <c:pt idx="13">
                  <c:v>3375</c:v>
                </c:pt>
                <c:pt idx="14">
                  <c:v>#N/A</c:v>
                </c:pt>
              </c:numCache>
            </c:numRef>
          </c:val>
          <c:smooth val="0"/>
          <c:extLst>
            <c:ext xmlns:c16="http://schemas.microsoft.com/office/drawing/2014/chart" uri="{C3380CC4-5D6E-409C-BE32-E72D297353CC}">
              <c16:uniqueId val="{00000008-5907-4E83-902F-BA047A4B17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126235</c:v>
                </c:pt>
                <c:pt idx="5">
                  <c:v>127113</c:v>
                </c:pt>
                <c:pt idx="8">
                  <c:v>128960</c:v>
                </c:pt>
                <c:pt idx="11">
                  <c:v>130224</c:v>
                </c:pt>
                <c:pt idx="14">
                  <c:v>131072</c:v>
                </c:pt>
              </c:numCache>
            </c:numRef>
          </c:val>
          <c:extLst>
            <c:ext xmlns:c16="http://schemas.microsoft.com/office/drawing/2014/chart" uri="{C3380CC4-5D6E-409C-BE32-E72D297353CC}">
              <c16:uniqueId val="{00000000-2F8B-4BF0-9C2F-900FA9E852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33522</c:v>
                </c:pt>
                <c:pt idx="5">
                  <c:v>34039</c:v>
                </c:pt>
                <c:pt idx="8">
                  <c:v>32956</c:v>
                </c:pt>
                <c:pt idx="11">
                  <c:v>32649</c:v>
                </c:pt>
                <c:pt idx="14">
                  <c:v>33061</c:v>
                </c:pt>
              </c:numCache>
            </c:numRef>
          </c:val>
          <c:extLst>
            <c:ext xmlns:c16="http://schemas.microsoft.com/office/drawing/2014/chart" uri="{C3380CC4-5D6E-409C-BE32-E72D297353CC}">
              <c16:uniqueId val="{00000001-2F8B-4BF0-9C2F-900FA9E852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39810</c:v>
                </c:pt>
                <c:pt idx="5">
                  <c:v>40857</c:v>
                </c:pt>
                <c:pt idx="8">
                  <c:v>36762</c:v>
                </c:pt>
                <c:pt idx="11">
                  <c:v>37143</c:v>
                </c:pt>
                <c:pt idx="14">
                  <c:v>38124</c:v>
                </c:pt>
              </c:numCache>
            </c:numRef>
          </c:val>
          <c:extLst>
            <c:ext xmlns:c16="http://schemas.microsoft.com/office/drawing/2014/chart" uri="{C3380CC4-5D6E-409C-BE32-E72D297353CC}">
              <c16:uniqueId val="{00000002-2F8B-4BF0-9C2F-900FA9E852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8B-4BF0-9C2F-900FA9E852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8B-4BF0-9C2F-900FA9E852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8B-4BF0-9C2F-900FA9E852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18129</c:v>
                </c:pt>
                <c:pt idx="3">
                  <c:v>17568</c:v>
                </c:pt>
                <c:pt idx="6">
                  <c:v>16601</c:v>
                </c:pt>
                <c:pt idx="9">
                  <c:v>16182</c:v>
                </c:pt>
                <c:pt idx="12">
                  <c:v>15620</c:v>
                </c:pt>
              </c:numCache>
            </c:numRef>
          </c:val>
          <c:extLst>
            <c:ext xmlns:c16="http://schemas.microsoft.com/office/drawing/2014/chart" uri="{C3380CC4-5D6E-409C-BE32-E72D297353CC}">
              <c16:uniqueId val="{00000006-2F8B-4BF0-9C2F-900FA9E852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125</c:v>
                </c:pt>
                <c:pt idx="6">
                  <c:v>113</c:v>
                </c:pt>
                <c:pt idx="9">
                  <c:v>101</c:v>
                </c:pt>
                <c:pt idx="12">
                  <c:v>128</c:v>
                </c:pt>
              </c:numCache>
            </c:numRef>
          </c:val>
          <c:extLst>
            <c:ext xmlns:c16="http://schemas.microsoft.com/office/drawing/2014/chart" uri="{C3380CC4-5D6E-409C-BE32-E72D297353CC}">
              <c16:uniqueId val="{00000007-2F8B-4BF0-9C2F-900FA9E852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34614</c:v>
                </c:pt>
                <c:pt idx="3">
                  <c:v>32060</c:v>
                </c:pt>
                <c:pt idx="6">
                  <c:v>30886</c:v>
                </c:pt>
                <c:pt idx="9">
                  <c:v>29693</c:v>
                </c:pt>
                <c:pt idx="12">
                  <c:v>27782</c:v>
                </c:pt>
              </c:numCache>
            </c:numRef>
          </c:val>
          <c:extLst>
            <c:ext xmlns:c16="http://schemas.microsoft.com/office/drawing/2014/chart" uri="{C3380CC4-5D6E-409C-BE32-E72D297353CC}">
              <c16:uniqueId val="{00000008-2F8B-4BF0-9C2F-900FA9E852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2306</c:v>
                </c:pt>
                <c:pt idx="3">
                  <c:v>2307</c:v>
                </c:pt>
                <c:pt idx="6">
                  <c:v>2418</c:v>
                </c:pt>
                <c:pt idx="9">
                  <c:v>1635</c:v>
                </c:pt>
                <c:pt idx="12">
                  <c:v>1584</c:v>
                </c:pt>
              </c:numCache>
            </c:numRef>
          </c:val>
          <c:extLst>
            <c:ext xmlns:c16="http://schemas.microsoft.com/office/drawing/2014/chart" uri="{C3380CC4-5D6E-409C-BE32-E72D297353CC}">
              <c16:uniqueId val="{00000009-2F8B-4BF0-9C2F-900FA9E852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135849</c:v>
                </c:pt>
                <c:pt idx="3">
                  <c:v>134011</c:v>
                </c:pt>
                <c:pt idx="6">
                  <c:v>133433</c:v>
                </c:pt>
                <c:pt idx="9">
                  <c:v>134047</c:v>
                </c:pt>
                <c:pt idx="12">
                  <c:v>135427</c:v>
                </c:pt>
              </c:numCache>
            </c:numRef>
          </c:val>
          <c:extLst>
            <c:ext xmlns:c16="http://schemas.microsoft.com/office/drawing/2014/chart" uri="{C3380CC4-5D6E-409C-BE32-E72D297353CC}">
              <c16:uniqueId val="{0000000A-2F8B-4BF0-9C2F-900FA9E8522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F8B-4BF0-9C2F-900FA9E8522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12377</c:v>
                </c:pt>
                <c:pt idx="1">
                  <c:v>10382</c:v>
                </c:pt>
                <c:pt idx="2">
                  <c:v>10385</c:v>
                </c:pt>
              </c:numCache>
            </c:numRef>
          </c:val>
          <c:extLst>
            <c:ext xmlns:c16="http://schemas.microsoft.com/office/drawing/2014/chart" uri="{C3380CC4-5D6E-409C-BE32-E72D297353CC}">
              <c16:uniqueId val="{00000000-156A-4A2B-8693-E574720EED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56A-4A2B-8693-E574720EED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21281</c:v>
                </c:pt>
                <c:pt idx="1">
                  <c:v>22550</c:v>
                </c:pt>
                <c:pt idx="2">
                  <c:v>23042</c:v>
                </c:pt>
              </c:numCache>
            </c:numRef>
          </c:val>
          <c:extLst>
            <c:ext xmlns:c16="http://schemas.microsoft.com/office/drawing/2014/chart" uri="{C3380CC4-5D6E-409C-BE32-E72D297353CC}">
              <c16:uniqueId val="{00000002-156A-4A2B-8693-E574720EED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{8F447823-41E5-41FE-A89A-FAE5ED1D0D51}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F6C-40DF-9EEA-E00E48344B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{34E75F03-0DA1-41F0-BA56-93F49947EF49}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6C-40DF-9EEA-E00E48344B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{C397A948-010C-4CCC-8858-10A085FDE4DF}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6C-40DF-9EEA-E00E48344B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{D848566C-CAEA-46C4-B761-0411CFD5F552}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6C-40DF-9EEA-E00E48344B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{5384E9CB-45DC-4EB2-BA76-341C833DAA5B}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6C-40DF-9EEA-E00E48344BC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{809FBDA7-182A-4B4E-9186-6C1F3A1C50E3}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F6C-40DF-9EEA-E00E48344BC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{7DF0528E-A90A-48C9-9F37-2B831DA7980D}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F6C-40DF-9EEA-E00E48344BC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{F1276164-7FB4-44B8-9D53-219400CBB550}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F6C-40DF-9EEA-E00E48344BC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{CDC395A7-1517-4E71-A3F5-4E772CC1F6CF}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F6C-40DF-9EEA-E00E48344B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54.9</c:v>
                </c:pt>
                <c:pt idx="16">
                  <c:v>56.6</c:v>
                </c:pt>
                <c:pt idx="24">
                  <c:v>57.7</c:v>
                </c:pt>
                <c:pt idx="32">
                  <c:v>59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F6C-40DF-9EEA-E00E48344B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{EBB0D534-902A-40D4-AB0F-0D4B556D687E}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F6C-40DF-9EEA-E00E48344B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{9A78F67E-50EF-4F9D-B074-A5DB5F1CB798}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6C-40DF-9EEA-E00E48344B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{E0580E48-5830-4667-B895-649DFB29E054}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6C-40DF-9EEA-E00E48344B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{9C9EE01A-17F0-40C9-B961-ACC475FEF42F}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6C-40DF-9EEA-E00E48344B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{58C69051-E628-4D9E-A1B1-ECCC846DD8AA}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6C-40DF-9EEA-E00E48344BC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{8E8C9E09-2143-4AB2-B4D1-94E3BA63B2D5}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F6C-40DF-9EEA-E00E48344BC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{CF8BE035-11FE-4E7C-BDDA-EEB6F0DE3BE7}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F6C-40DF-9EEA-E00E48344BC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{8B8122A6-3AEB-4F60-89D1-2B3FB86A80E9}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F6C-40DF-9EEA-E00E48344BC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{A3879F37-7935-4DE8-BD1E-FD082FA8A48A}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F6C-40DF-9EEA-E00E48344B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59.3</c:v>
                </c:pt>
                <c:pt idx="24">
                  <c:v>60</c:v>
                </c:pt>
                <c:pt idx="32">
                  <c:v>60.8</c:v>
                </c:pt>
              </c:numCache>
            </c:numRef>
          </c:xVal>
          <c:yVal>
            <c:numRef>
              <c:f>公会計指標分析・財政指標組合せ分析表!$BP$55:$DC$55</c:f>
              <c:numCache>
                <c:formatCode>#,##0.0;"▲ "#,##0.0</c:formatCode>
                <c:ptCount val="40"/>
                <c:pt idx="8">
                  <c:v>41.4</c:v>
                </c:pt>
                <c:pt idx="16">
                  <c:v>38.9</c:v>
                </c:pt>
                <c:pt idx="24">
                  <c:v>37.6</c:v>
                </c:pt>
                <c:pt idx="32">
                  <c:v>34</c:v>
                </c:pt>
              </c:numCache>
            </c:numRef>
          </c:yVal>
          <c:smooth val="0"/>
          <c:extLst>
            <c:ext xmlns:c16="http://schemas.microsoft.com/office/drawing/2014/chart" uri="{C3380CC4-5D6E-409C-BE32-E72D297353CC}">
              <c16:uniqueId val="{00000013-1F6C-40DF-9EEA-E00E48344BCD}"/>
            </c:ext>
          </c:extLst>
        </c:ser>
        <c:dLbls>
          <c:showLegendKey val="0"/>
          <c:showVal val="1"/>
          <c:showCatName val="0"/>
          <c:showSerName val="0"/>
          <c:showPercent val="0"/>
          <c:showBubbleSize val="0"/>
        </c:dLbls>
        <c:axId val="46179840"/>
        <c:axId val="46181760"/>
      </c:scatterChart>
      <c:valAx>
        <c:axId val="46179840"/>
        <c:scaling>
          <c:orientation val="minMax"/>
          <c:max val="61"/>
          <c:min val="59.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7"/>
          <c:min val="3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{46284E5A-A814-48C9-A0AA-65EFEA0C0306}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653-4E5B-BCCF-083480D284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{8541EEC6-E20A-47E3-92AA-65DB778AEDE8}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53-4E5B-BCCF-083480D284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{1F08BFC7-EE03-40D7-82C4-A66631C25186}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53-4E5B-BCCF-083480D284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{160E7FDD-0061-4512-B22C-92059A872784}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53-4E5B-BCCF-083480D284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{4EA6332B-BB47-4887-864C-34EB9872D54F}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53-4E5B-BCCF-083480D2843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{2DAABE19-E165-473D-B4E4-6C3D45FFBCD2}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653-4E5B-BCCF-083480D2843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{364A4435-8205-4E34-87C9-49ECF332480B}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653-4E5B-BCCF-083480D2843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{FBF64562-0AEB-4301-98BF-5BA7B72B34E7}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653-4E5B-BCCF-083480D2843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{6CDC8E0D-890B-4D3A-A505-83F3F2867857}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653-4E5B-BCCF-083480D284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4.4000000000000004</c:v>
                </c:pt>
                <c:pt idx="16">
                  <c:v>4.5999999999999996</c:v>
                </c:pt>
                <c:pt idx="24">
                  <c:v>4.5999999999999996</c:v>
                </c:pt>
                <c:pt idx="32">
                  <c:v>4.7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653-4E5B-BCCF-083480D2843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{365EC7B8-F9B6-4224-8C97-CB020ED8E1E3}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653-4E5B-BCCF-083480D2843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{FC2DA2C2-D95C-467E-87C5-0C1F4EADB9D0}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53-4E5B-BCCF-083480D284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{26F84527-BB25-4690-9F3F-82FED19C49EB}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53-4E5B-BCCF-083480D284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{6B735A8B-45AE-4E11-A2AC-B01E37F68CE9}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53-4E5B-BCCF-083480D284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{5F55FA39-CD45-41A4-B9B4-09AE83802D1C}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53-4E5B-BCCF-083480D2843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{A5BA366C-7D24-492C-9A1F-9F34A81B322E}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653-4E5B-BCCF-083480D2843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{E5CEDB7E-7000-4DC8-8DF8-887EE6B96872}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653-4E5B-BCCF-083480D2843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{B61438B8-0D97-45B0-B13E-FA67820084EF}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653-4E5B-BCCF-083480D2843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{194D26E6-A23D-445D-85FF-146992CFE0FE}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653-4E5B-BCCF-083480D284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c:ext xmlns:c16="http://schemas.microsoft.com/office/drawing/2014/chart" uri="{C3380CC4-5D6E-409C-BE32-E72D297353CC}">
              <c16:uniqueId val="{00000013-E653-4E5B-BCCF-083480D28432}"/>
            </c:ext>
          </c:extLst>
        </c:ser>
        <c:dLbls>
          <c:showLegendKey val="0"/>
          <c:showVal val="1"/>
          <c:showCatName val="0"/>
          <c:showSerName val="0"/>
          <c:showPercent val="0"/>
          <c:showBubbleSize val="0"/>
        </c:dLbls>
        <c:axId val="84219776"/>
        <c:axId val="84234240"/>
      </c:scatterChart>
      <c:valAx>
        <c:axId val="84219776"/>
        <c:scaling>
          <c:orientation val="minMax"/>
          <c:max val="7.5"/>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0"/>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409,900
400,589
203.60
161,081,741
154,084,448
6,768,911
83,510,824
134,907,234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年度は、景気回復基調の中、個人市民税、</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法人市民税</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及び地方消費税交付金の増などによ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基準財政収入額が増</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加したことから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0.87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と、対前年比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税収は、近年</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横ばい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で推移しているが、教育・子育て環境、観光等の充実などによる定住・交流人口の増加や、企業立地の促進等、様々な施策の推進により、さらなる税源の確保を図り、持続性のある都市づくりを支える財政基盤を確立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9172</xdr:rowOff>
    </xdr:to>
    <xdr:cxnSp macro="">
      <xdr:nvCxnSpPr>
        <xdr:cNvPr id="69" name="直線コネクタ 68"/>
        <xdr:cNvCxnSpPr/>
      </xdr:nvCxnSpPr>
      <xdr:spPr>
        <a:xfrm flipV="1">
          <a:off x="4114800" y="70252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9172</xdr:rowOff>
    </xdr:from>
    <xdr:to>
      <xdr:col>19</xdr:col>
      <xdr:colOff>133350</xdr:colOff>
      <xdr:row>41</xdr:row>
      <xdr:rowOff>22578</xdr:rowOff>
    </xdr:to>
    <xdr:cxnSp macro="">
      <xdr:nvCxnSpPr>
        <xdr:cNvPr id="72" name="直線コネクタ 71"/>
        <xdr:cNvCxnSpPr/>
      </xdr:nvCxnSpPr>
      <xdr:spPr>
        <a:xfrm flipV="1">
          <a:off x="3225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35983</xdr:rowOff>
    </xdr:to>
    <xdr:cxnSp macro="">
      <xdr:nvCxnSpPr>
        <xdr:cNvPr id="75" name="直線コネクタ 74"/>
        <xdr:cNvCxnSpPr/>
      </xdr:nvCxnSpPr>
      <xdr:spPr>
        <a:xfrm flipV="1">
          <a:off x="2336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138588</xdr:rowOff>
    </xdr:from>
    <xdr:ext cx="762000" cy="259045"/>
    <xdr:sp macro="" textlink="">
      <xdr:nvSpPr>
        <xdr:cNvPr id="77" name="テキスト ボックス 76"/>
        <xdr:cNvSpPr txBox="1"/>
      </xdr:nvSpPr>
      <xdr:spPr>
        <a:xfrm>
          <a:off x="2844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62795</xdr:rowOff>
    </xdr:to>
    <xdr:cxnSp macro="">
      <xdr:nvCxnSpPr>
        <xdr:cNvPr id="78" name="直線コネクタ 77"/>
        <xdr:cNvCxnSpPr/>
      </xdr:nvCxnSpPr>
      <xdr:spPr>
        <a:xfrm flipV="1">
          <a:off x="1447800" y="70654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129822</xdr:rowOff>
    </xdr:from>
    <xdr:to>
      <xdr:col>19</xdr:col>
      <xdr:colOff>184150</xdr:colOff>
      <xdr:row>41</xdr:row>
      <xdr:rowOff>59972</xdr:rowOff>
    </xdr:to>
    <xdr:sp macro="" textlink="">
      <xdr:nvSpPr>
        <xdr:cNvPr id="90" name="楕円 89"/>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70149</xdr:rowOff>
    </xdr:from>
    <xdr:ext cx="736600" cy="259045"/>
    <xdr:sp macro="" textlink="">
      <xdr:nvSpPr>
        <xdr:cNvPr id="91" name="テキスト ボックス 90"/>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6" name="楕円 95"/>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97" name="テキスト ボックス 96"/>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継続的な行財政改革により、普通債（臨時財政対策債等を除く地方債）残高の縮減や職員定数の削減など、義務的経費の縮減に努めてきているが、平成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地方交付税が大きく減収し、類似団体平均を上回っ</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個人市民税、法人市民税など地方税の増加や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臨時財政対策債の発行増</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などにより、分母となる経常収入一般財源が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増加したことから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93.7</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改善した。</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社会保障関係経費は、今後も</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していくことが見込まれるた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め、行財政改革を徹底し、義務的経費の縮減に努めていく。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70612</xdr:rowOff>
    </xdr:from>
    <xdr:to>
      <xdr:col>23</xdr:col>
      <xdr:colOff>133350</xdr:colOff>
      <xdr:row>65</xdr:row>
      <xdr:rowOff>133350</xdr:rowOff>
    </xdr:to>
    <xdr:cxnSp macro="">
      <xdr:nvCxnSpPr>
        <xdr:cNvPr id="130" name="直線コネクタ 129"/>
        <xdr:cNvCxnSpPr/>
      </xdr:nvCxnSpPr>
      <xdr:spPr>
        <a:xfrm flipV="1">
          <a:off x="4114800" y="1121486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80264</xdr:rowOff>
    </xdr:from>
    <xdr:to>
      <xdr:col>19</xdr:col>
      <xdr:colOff>133350</xdr:colOff>
      <xdr:row>65</xdr:row>
      <xdr:rowOff>133350</xdr:rowOff>
    </xdr:to>
    <xdr:cxnSp macro="">
      <xdr:nvCxnSpPr>
        <xdr:cNvPr id="133" name="直線コネクタ 132"/>
        <xdr:cNvCxnSpPr/>
      </xdr:nvCxnSpPr>
      <xdr:spPr>
        <a:xfrm>
          <a:off x="3225800" y="1122451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65</xdr:row>
      <xdr:rowOff>80264</xdr:rowOff>
    </xdr:to>
    <xdr:cxnSp macro="">
      <xdr:nvCxnSpPr>
        <xdr:cNvPr id="136" name="直線コネクタ 135"/>
        <xdr:cNvCxnSpPr/>
      </xdr:nvCxnSpPr>
      <xdr:spPr>
        <a:xfrm>
          <a:off x="2336800" y="10959084"/>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44721</xdr:rowOff>
    </xdr:from>
    <xdr:ext cx="762000" cy="259045"/>
    <xdr:sp macro="" textlink="">
      <xdr:nvSpPr>
        <xdr:cNvPr id="138" name="テキスト ボックス 137"/>
        <xdr:cNvSpPr txBox="1"/>
      </xdr:nvSpPr>
      <xdr:spPr>
        <a:xfrm>
          <a:off x="2844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10414</xdr:rowOff>
    </xdr:to>
    <xdr:cxnSp macro="">
      <xdr:nvCxnSpPr>
        <xdr:cNvPr id="139" name="直線コネクタ 138"/>
        <xdr:cNvCxnSpPr/>
      </xdr:nvCxnSpPr>
      <xdr:spPr>
        <a:xfrm flipV="1">
          <a:off x="1447800" y="1095908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41" name="テキスト ボックス 140"/>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43" name="テキスト ボックス 142"/>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19812</xdr:rowOff>
    </xdr:from>
    <xdr:to>
      <xdr:col>23</xdr:col>
      <xdr:colOff>184150</xdr:colOff>
      <xdr:row>65</xdr:row>
      <xdr:rowOff>121412</xdr:rowOff>
    </xdr:to>
    <xdr:sp macro="" textlink="">
      <xdr:nvSpPr>
        <xdr:cNvPr id="149" name="楕円 148"/>
        <xdr:cNvSpPr/>
      </xdr:nvSpPr>
      <xdr:spPr>
        <a:xfrm>
          <a:off x="49022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163339</xdr:rowOff>
    </xdr:from>
    <xdr:ext cx="762000" cy="259045"/>
    <xdr:sp macro="" textlink="">
      <xdr:nvSpPr>
        <xdr:cNvPr id="150" name="財政構造の弾力性該当値テキスト"/>
        <xdr:cNvSpPr txBox="1"/>
      </xdr:nvSpPr>
      <xdr:spPr>
        <a:xfrm>
          <a:off x="5041900" y="1113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1" name="楕円 150"/>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2" name="テキスト ボックス 151"/>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29464</xdr:rowOff>
    </xdr:from>
    <xdr:to>
      <xdr:col>15</xdr:col>
      <xdr:colOff>133350</xdr:colOff>
      <xdr:row>65</xdr:row>
      <xdr:rowOff>131064</xdr:rowOff>
    </xdr:to>
    <xdr:sp macro="" textlink="">
      <xdr:nvSpPr>
        <xdr:cNvPr id="153" name="楕円 152"/>
        <xdr:cNvSpPr/>
      </xdr:nvSpPr>
      <xdr:spPr>
        <a:xfrm>
          <a:off x="3175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54" name="テキスト ボックス 153"/>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5" name="楕円 154"/>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56" name="テキスト ボックス 155"/>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57" name="楕円 156"/>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71391</xdr:rowOff>
    </xdr:from>
    <xdr:ext cx="762000" cy="259045"/>
    <xdr:sp macro="" textlink="">
      <xdr:nvSpPr>
        <xdr:cNvPr id="158" name="テキスト ボックス 157"/>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情報システム最適化一次開発分の機器更新</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などにより物件費が増加したこと</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対前年比で増となった。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類似団体平均を上回っている要因としては、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保育所をはじめ、</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大学（短大・薬大）、</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高等学校や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障がい者施設</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など多くの施設を</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直営で運営していることによるもの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が、これまで取り組んできた保育所等の民営化や施設管理業務の委託化など、組織・業務のスリム化に向けた改革を継続していく。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45067</xdr:rowOff>
    </xdr:from>
    <xdr:to>
      <xdr:col>23</xdr:col>
      <xdr:colOff>133350</xdr:colOff>
      <xdr:row>82</xdr:row>
      <xdr:rowOff>74493</xdr:rowOff>
    </xdr:to>
    <xdr:cxnSp macro="">
      <xdr:nvCxnSpPr>
        <xdr:cNvPr id="193" name="直線コネクタ 192"/>
        <xdr:cNvCxnSpPr/>
      </xdr:nvCxnSpPr>
      <xdr:spPr>
        <a:xfrm>
          <a:off x="4114800" y="14103967"/>
          <a:ext cx="838200" cy="2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129359</xdr:rowOff>
    </xdr:from>
    <xdr:ext cx="762000" cy="259045"/>
    <xdr:sp macro="" textlink="">
      <xdr:nvSpPr>
        <xdr:cNvPr id="194" name="人件費・物件費等の状況平均値テキスト"/>
        <xdr:cNvSpPr txBox="1"/>
      </xdr:nvSpPr>
      <xdr:spPr>
        <a:xfrm>
          <a:off x="5041900" y="13845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16970</xdr:rowOff>
    </xdr:from>
    <xdr:to>
      <xdr:col>19</xdr:col>
      <xdr:colOff>133350</xdr:colOff>
      <xdr:row>82</xdr:row>
      <xdr:rowOff>45067</xdr:rowOff>
    </xdr:to>
    <xdr:cxnSp macro="">
      <xdr:nvCxnSpPr>
        <xdr:cNvPr id="196" name="直線コネクタ 195"/>
        <xdr:cNvCxnSpPr/>
      </xdr:nvCxnSpPr>
      <xdr:spPr>
        <a:xfrm>
          <a:off x="3225800" y="14075870"/>
          <a:ext cx="889000" cy="2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17567</xdr:rowOff>
    </xdr:from>
    <xdr:ext cx="736600" cy="259045"/>
    <xdr:sp macro="" textlink="">
      <xdr:nvSpPr>
        <xdr:cNvPr id="198" name="テキスト ボックス 197"/>
        <xdr:cNvSpPr txBox="1"/>
      </xdr:nvSpPr>
      <xdr:spPr>
        <a:xfrm>
          <a:off x="3733800" y="1373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11916</xdr:rowOff>
    </xdr:from>
    <xdr:to>
      <xdr:col>15</xdr:col>
      <xdr:colOff>82550</xdr:colOff>
      <xdr:row>82</xdr:row>
      <xdr:rowOff>16970</xdr:rowOff>
    </xdr:to>
    <xdr:cxnSp macro="">
      <xdr:nvCxnSpPr>
        <xdr:cNvPr id="199" name="直線コネクタ 198"/>
        <xdr:cNvCxnSpPr/>
      </xdr:nvCxnSpPr>
      <xdr:spPr>
        <a:xfrm>
          <a:off x="2336800" y="14070816"/>
          <a:ext cx="889000" cy="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24444</xdr:rowOff>
    </xdr:from>
    <xdr:ext cx="762000" cy="259045"/>
    <xdr:sp macro="" textlink="">
      <xdr:nvSpPr>
        <xdr:cNvPr id="201" name="テキスト ボックス 200"/>
        <xdr:cNvSpPr txBox="1"/>
      </xdr:nvSpPr>
      <xdr:spPr>
        <a:xfrm>
          <a:off x="2844800" y="1374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121714</xdr:rowOff>
    </xdr:from>
    <xdr:to>
      <xdr:col>11</xdr:col>
      <xdr:colOff>31750</xdr:colOff>
      <xdr:row>82</xdr:row>
      <xdr:rowOff>11916</xdr:rowOff>
    </xdr:to>
    <xdr:cxnSp macro="">
      <xdr:nvCxnSpPr>
        <xdr:cNvPr id="202" name="直線コネクタ 201"/>
        <xdr:cNvCxnSpPr/>
      </xdr:nvCxnSpPr>
      <xdr:spPr>
        <a:xfrm>
          <a:off x="1447800" y="14009164"/>
          <a:ext cx="889000" cy="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16629</xdr:rowOff>
    </xdr:from>
    <xdr:ext cx="762000" cy="259045"/>
    <xdr:sp macro="" textlink="">
      <xdr:nvSpPr>
        <xdr:cNvPr id="204" name="テキスト ボックス 203"/>
        <xdr:cNvSpPr txBox="1"/>
      </xdr:nvSpPr>
      <xdr:spPr>
        <a:xfrm>
          <a:off x="1955800" y="1373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8974</xdr:rowOff>
    </xdr:from>
    <xdr:ext cx="762000" cy="259045"/>
    <xdr:sp macro="" textlink="">
      <xdr:nvSpPr>
        <xdr:cNvPr id="206" name="テキスト ボックス 205"/>
        <xdr:cNvSpPr txBox="1"/>
      </xdr:nvSpPr>
      <xdr:spPr>
        <a:xfrm>
          <a:off x="1066800" y="137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23693</xdr:rowOff>
    </xdr:from>
    <xdr:to>
      <xdr:col>23</xdr:col>
      <xdr:colOff>184150</xdr:colOff>
      <xdr:row>82</xdr:row>
      <xdr:rowOff>125293</xdr:rowOff>
    </xdr:to>
    <xdr:sp macro="" textlink="">
      <xdr:nvSpPr>
        <xdr:cNvPr id="212" name="楕円 211"/>
        <xdr:cNvSpPr/>
      </xdr:nvSpPr>
      <xdr:spPr>
        <a:xfrm>
          <a:off x="4902200" y="1408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167220</xdr:rowOff>
    </xdr:from>
    <xdr:ext cx="762000" cy="259045"/>
    <xdr:sp macro="" textlink="">
      <xdr:nvSpPr>
        <xdr:cNvPr id="213" name="人件費・物件費等の状況該当値テキスト"/>
        <xdr:cNvSpPr txBox="1"/>
      </xdr:nvSpPr>
      <xdr:spPr>
        <a:xfrm>
          <a:off x="5041900" y="14054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165717</xdr:rowOff>
    </xdr:from>
    <xdr:to>
      <xdr:col>19</xdr:col>
      <xdr:colOff>184150</xdr:colOff>
      <xdr:row>82</xdr:row>
      <xdr:rowOff>95867</xdr:rowOff>
    </xdr:to>
    <xdr:sp macro="" textlink="">
      <xdr:nvSpPr>
        <xdr:cNvPr id="214" name="楕円 213"/>
        <xdr:cNvSpPr/>
      </xdr:nvSpPr>
      <xdr:spPr>
        <a:xfrm>
          <a:off x="4064000" y="140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80644</xdr:rowOff>
    </xdr:from>
    <xdr:ext cx="736600" cy="259045"/>
    <xdr:sp macro="" textlink="">
      <xdr:nvSpPr>
        <xdr:cNvPr id="215" name="テキスト ボックス 214"/>
        <xdr:cNvSpPr txBox="1"/>
      </xdr:nvSpPr>
      <xdr:spPr>
        <a:xfrm>
          <a:off x="3733800" y="14139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137620</xdr:rowOff>
    </xdr:from>
    <xdr:to>
      <xdr:col>15</xdr:col>
      <xdr:colOff>133350</xdr:colOff>
      <xdr:row>82</xdr:row>
      <xdr:rowOff>67770</xdr:rowOff>
    </xdr:to>
    <xdr:sp macro="" textlink="">
      <xdr:nvSpPr>
        <xdr:cNvPr id="216" name="楕円 215"/>
        <xdr:cNvSpPr/>
      </xdr:nvSpPr>
      <xdr:spPr>
        <a:xfrm>
          <a:off x="3175000" y="1402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52547</xdr:rowOff>
    </xdr:from>
    <xdr:ext cx="762000" cy="259045"/>
    <xdr:sp macro="" textlink="">
      <xdr:nvSpPr>
        <xdr:cNvPr id="217" name="テキスト ボックス 216"/>
        <xdr:cNvSpPr txBox="1"/>
      </xdr:nvSpPr>
      <xdr:spPr>
        <a:xfrm>
          <a:off x="2844800" y="141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132566</xdr:rowOff>
    </xdr:from>
    <xdr:to>
      <xdr:col>11</xdr:col>
      <xdr:colOff>82550</xdr:colOff>
      <xdr:row>82</xdr:row>
      <xdr:rowOff>62716</xdr:rowOff>
    </xdr:to>
    <xdr:sp macro="" textlink="">
      <xdr:nvSpPr>
        <xdr:cNvPr id="218" name="楕円 217"/>
        <xdr:cNvSpPr/>
      </xdr:nvSpPr>
      <xdr:spPr>
        <a:xfrm>
          <a:off x="2286000" y="1402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47493</xdr:rowOff>
    </xdr:from>
    <xdr:ext cx="762000" cy="259045"/>
    <xdr:sp macro="" textlink="">
      <xdr:nvSpPr>
        <xdr:cNvPr id="219" name="テキスト ボックス 218"/>
        <xdr:cNvSpPr txBox="1"/>
      </xdr:nvSpPr>
      <xdr:spPr>
        <a:xfrm>
          <a:off x="1955800" y="1410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70914</xdr:rowOff>
    </xdr:from>
    <xdr:to>
      <xdr:col>7</xdr:col>
      <xdr:colOff>31750</xdr:colOff>
      <xdr:row>82</xdr:row>
      <xdr:rowOff>1064</xdr:rowOff>
    </xdr:to>
    <xdr:sp macro="" textlink="">
      <xdr:nvSpPr>
        <xdr:cNvPr id="220" name="楕円 219"/>
        <xdr:cNvSpPr/>
      </xdr:nvSpPr>
      <xdr:spPr>
        <a:xfrm>
          <a:off x="1397000" y="1395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157291</xdr:rowOff>
    </xdr:from>
    <xdr:ext cx="762000" cy="259045"/>
    <xdr:sp macro="" textlink="">
      <xdr:nvSpPr>
        <xdr:cNvPr id="221" name="テキスト ボックス 220"/>
        <xdr:cNvSpPr txBox="1"/>
      </xdr:nvSpPr>
      <xdr:spPr>
        <a:xfrm>
          <a:off x="1066800" y="1404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人事院勧告に準じ、高年齢層の職員の昇給抑制を行うとともに、昇給制度も大きく見直し、平成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年に給与の総合的見直しを完全実施した。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また、高年齢層のラスパイレス指数が高いことを踏まえ、格差を是正するために、平成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年度から若年層の昇格前倒し及び高年齢層の昇給抑制を実施した。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今後も引き続き給与の適正化に努めていく。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81491</xdr:rowOff>
    </xdr:from>
    <xdr:to>
      <xdr:col>81</xdr:col>
      <xdr:colOff>44450</xdr:colOff>
      <xdr:row>86</xdr:row>
      <xdr:rowOff>121709</xdr:rowOff>
    </xdr:to>
    <xdr:cxnSp macro="">
      <xdr:nvCxnSpPr>
        <xdr:cNvPr id="255" name="直線コネクタ 254"/>
        <xdr:cNvCxnSpPr/>
      </xdr:nvCxnSpPr>
      <xdr:spPr>
        <a:xfrm flipV="1">
          <a:off x="16179800" y="14826191"/>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86</xdr:row>
      <xdr:rowOff>121709</xdr:rowOff>
    </xdr:to>
    <xdr:cxnSp macro="">
      <xdr:nvCxnSpPr>
        <xdr:cNvPr id="258" name="直線コネクタ 257"/>
        <xdr:cNvCxnSpPr/>
      </xdr:nvCxnSpPr>
      <xdr:spPr>
        <a:xfrm>
          <a:off x="15290800" y="14866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0" name="テキスト ボックス 259"/>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87</xdr:row>
      <xdr:rowOff>50800</xdr:rowOff>
    </xdr:to>
    <xdr:cxnSp macro="">
      <xdr:nvCxnSpPr>
        <xdr:cNvPr id="261" name="直線コネクタ 260"/>
        <xdr:cNvCxnSpPr/>
      </xdr:nvCxnSpPr>
      <xdr:spPr>
        <a:xfrm flipV="1">
          <a:off x="14401800" y="1486640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3" name="テキスト ボックス 262"/>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132291</xdr:rowOff>
    </xdr:from>
    <xdr:to>
      <xdr:col>68</xdr:col>
      <xdr:colOff>152400</xdr:colOff>
      <xdr:row>87</xdr:row>
      <xdr:rowOff>50800</xdr:rowOff>
    </xdr:to>
    <xdr:cxnSp macro="">
      <xdr:nvCxnSpPr>
        <xdr:cNvPr id="264" name="直線コネクタ 263"/>
        <xdr:cNvCxnSpPr/>
      </xdr:nvCxnSpPr>
      <xdr:spPr>
        <a:xfrm>
          <a:off x="13512800" y="14705541"/>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74" name="楕円 273"/>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2768</xdr:rowOff>
    </xdr:from>
    <xdr:ext cx="762000" cy="259045"/>
    <xdr:sp macro="" textlink="">
      <xdr:nvSpPr>
        <xdr:cNvPr id="275" name="給与水準   （国との比較）該当値テキスト"/>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70909</xdr:rowOff>
    </xdr:from>
    <xdr:to>
      <xdr:col>77</xdr:col>
      <xdr:colOff>95250</xdr:colOff>
      <xdr:row>87</xdr:row>
      <xdr:rowOff>1059</xdr:rowOff>
    </xdr:to>
    <xdr:sp macro="" textlink="">
      <xdr:nvSpPr>
        <xdr:cNvPr id="276" name="楕円 275"/>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157286</xdr:rowOff>
    </xdr:from>
    <xdr:ext cx="736600" cy="259045"/>
    <xdr:sp macro="" textlink="">
      <xdr:nvSpPr>
        <xdr:cNvPr id="277" name="テキスト ボックス 276"/>
        <xdr:cNvSpPr txBox="1"/>
      </xdr:nvSpPr>
      <xdr:spPr>
        <a:xfrm>
          <a:off x="15798800" y="149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78" name="楕円 277"/>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79" name="テキスト ボックス 278"/>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2" name="楕円 281"/>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83" name="テキスト ボックス 282"/>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類似団体平均を上回っている主な要因としては、保育所をはじめ、大学（短大・薬大）、高等学校や障がい者施設などを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直営で運営している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職員定数については、民営化、委託化の推進などにより、ピーク時（昭和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人）と比較して、平成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％削減するなど効率化を進めており、今後もさらなる行財政改革の取り組みにより、人件費の抑制に努めていく。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の職員定数及び指数の増加要因は、岐阜地域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町の消防広域化に伴い、各市町の消防職員の身分を岐阜市の職員として統一したことによるものである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（職員定数は平成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日現在）</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123734</xdr:rowOff>
    </xdr:from>
    <xdr:to>
      <xdr:col>81</xdr:col>
      <xdr:colOff>44450</xdr:colOff>
      <xdr:row>63</xdr:row>
      <xdr:rowOff>148772</xdr:rowOff>
    </xdr:to>
    <xdr:cxnSp macro="">
      <xdr:nvCxnSpPr>
        <xdr:cNvPr id="320" name="直線コネクタ 319"/>
        <xdr:cNvCxnSpPr/>
      </xdr:nvCxnSpPr>
      <xdr:spPr>
        <a:xfrm>
          <a:off x="16179800" y="10753634"/>
          <a:ext cx="838200" cy="19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44649</xdr:rowOff>
    </xdr:from>
    <xdr:ext cx="762000" cy="259045"/>
    <xdr:sp macro="" textlink="">
      <xdr:nvSpPr>
        <xdr:cNvPr id="321" name="定員管理の状況平均値テキスト"/>
        <xdr:cNvSpPr txBox="1"/>
      </xdr:nvSpPr>
      <xdr:spPr>
        <a:xfrm>
          <a:off x="17106900" y="10503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123734</xdr:rowOff>
    </xdr:from>
    <xdr:to>
      <xdr:col>77</xdr:col>
      <xdr:colOff>44450</xdr:colOff>
      <xdr:row>62</xdr:row>
      <xdr:rowOff>144417</xdr:rowOff>
    </xdr:to>
    <xdr:cxnSp macro="">
      <xdr:nvCxnSpPr>
        <xdr:cNvPr id="323" name="直線コネクタ 322"/>
        <xdr:cNvCxnSpPr/>
      </xdr:nvCxnSpPr>
      <xdr:spPr>
        <a:xfrm flipV="1">
          <a:off x="15290800" y="1075363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126110</xdr:rowOff>
    </xdr:from>
    <xdr:ext cx="736600" cy="259045"/>
    <xdr:sp macro="" textlink="">
      <xdr:nvSpPr>
        <xdr:cNvPr id="325" name="テキスト ボックス 324"/>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140970</xdr:rowOff>
    </xdr:from>
    <xdr:to>
      <xdr:col>72</xdr:col>
      <xdr:colOff>203200</xdr:colOff>
      <xdr:row>62</xdr:row>
      <xdr:rowOff>144417</xdr:rowOff>
    </xdr:to>
    <xdr:cxnSp macro="">
      <xdr:nvCxnSpPr>
        <xdr:cNvPr id="326" name="直線コネクタ 325"/>
        <xdr:cNvCxnSpPr/>
      </xdr:nvCxnSpPr>
      <xdr:spPr>
        <a:xfrm>
          <a:off x="14401800" y="1077087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119215</xdr:rowOff>
    </xdr:from>
    <xdr:ext cx="762000" cy="259045"/>
    <xdr:sp macro="" textlink="">
      <xdr:nvSpPr>
        <xdr:cNvPr id="328" name="テキスト ボックス 327"/>
        <xdr:cNvSpPr txBox="1"/>
      </xdr:nvSpPr>
      <xdr:spPr>
        <a:xfrm>
          <a:off x="14909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127181</xdr:rowOff>
    </xdr:from>
    <xdr:to>
      <xdr:col>68</xdr:col>
      <xdr:colOff>152400</xdr:colOff>
      <xdr:row>62</xdr:row>
      <xdr:rowOff>140970</xdr:rowOff>
    </xdr:to>
    <xdr:cxnSp macro="">
      <xdr:nvCxnSpPr>
        <xdr:cNvPr id="329" name="直線コネクタ 328"/>
        <xdr:cNvCxnSpPr/>
      </xdr:nvCxnSpPr>
      <xdr:spPr>
        <a:xfrm>
          <a:off x="13512800" y="1075708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1" name="テキスト ボックス 330"/>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97972</xdr:rowOff>
    </xdr:from>
    <xdr:to>
      <xdr:col>81</xdr:col>
      <xdr:colOff>95250</xdr:colOff>
      <xdr:row>64</xdr:row>
      <xdr:rowOff>28122</xdr:rowOff>
    </xdr:to>
    <xdr:sp macro="" textlink="">
      <xdr:nvSpPr>
        <xdr:cNvPr id="339" name="楕円 338"/>
        <xdr:cNvSpPr/>
      </xdr:nvSpPr>
      <xdr:spPr>
        <a:xfrm>
          <a:off x="169672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70049</xdr:rowOff>
    </xdr:from>
    <xdr:ext cx="762000" cy="259045"/>
    <xdr:sp macro="" textlink="">
      <xdr:nvSpPr>
        <xdr:cNvPr id="340" name="定員管理の状況該当値テキスト"/>
        <xdr:cNvSpPr txBox="1"/>
      </xdr:nvSpPr>
      <xdr:spPr>
        <a:xfrm>
          <a:off x="17106900" y="108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72934</xdr:rowOff>
    </xdr:from>
    <xdr:to>
      <xdr:col>77</xdr:col>
      <xdr:colOff>95250</xdr:colOff>
      <xdr:row>63</xdr:row>
      <xdr:rowOff>3084</xdr:rowOff>
    </xdr:to>
    <xdr:sp macro="" textlink="">
      <xdr:nvSpPr>
        <xdr:cNvPr id="341" name="楕円 340"/>
        <xdr:cNvSpPr/>
      </xdr:nvSpPr>
      <xdr:spPr>
        <a:xfrm>
          <a:off x="16129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159311</xdr:rowOff>
    </xdr:from>
    <xdr:ext cx="736600" cy="259045"/>
    <xdr:sp macro="" textlink="">
      <xdr:nvSpPr>
        <xdr:cNvPr id="342" name="テキスト ボックス 341"/>
        <xdr:cNvSpPr txBox="1"/>
      </xdr:nvSpPr>
      <xdr:spPr>
        <a:xfrm>
          <a:off x="15798800" y="1078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93617</xdr:rowOff>
    </xdr:from>
    <xdr:to>
      <xdr:col>73</xdr:col>
      <xdr:colOff>44450</xdr:colOff>
      <xdr:row>63</xdr:row>
      <xdr:rowOff>23767</xdr:rowOff>
    </xdr:to>
    <xdr:sp macro="" textlink="">
      <xdr:nvSpPr>
        <xdr:cNvPr id="343" name="楕円 342"/>
        <xdr:cNvSpPr/>
      </xdr:nvSpPr>
      <xdr:spPr>
        <a:xfrm>
          <a:off x="15240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8544</xdr:rowOff>
    </xdr:from>
    <xdr:ext cx="762000" cy="259045"/>
    <xdr:sp macro="" textlink="">
      <xdr:nvSpPr>
        <xdr:cNvPr id="344" name="テキスト ボックス 343"/>
        <xdr:cNvSpPr txBox="1"/>
      </xdr:nvSpPr>
      <xdr:spPr>
        <a:xfrm>
          <a:off x="14909800" y="108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90170</xdr:rowOff>
    </xdr:from>
    <xdr:to>
      <xdr:col>68</xdr:col>
      <xdr:colOff>203200</xdr:colOff>
      <xdr:row>63</xdr:row>
      <xdr:rowOff>20320</xdr:rowOff>
    </xdr:to>
    <xdr:sp macro="" textlink="">
      <xdr:nvSpPr>
        <xdr:cNvPr id="345" name="楕円 344"/>
        <xdr:cNvSpPr/>
      </xdr:nvSpPr>
      <xdr:spPr>
        <a:xfrm>
          <a:off x="14351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5097</xdr:rowOff>
    </xdr:from>
    <xdr:ext cx="762000" cy="259045"/>
    <xdr:sp macro="" textlink="">
      <xdr:nvSpPr>
        <xdr:cNvPr id="346" name="テキスト ボックス 345"/>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76381</xdr:rowOff>
    </xdr:from>
    <xdr:to>
      <xdr:col>64</xdr:col>
      <xdr:colOff>152400</xdr:colOff>
      <xdr:row>63</xdr:row>
      <xdr:rowOff>6531</xdr:rowOff>
    </xdr:to>
    <xdr:sp macro="" textlink="">
      <xdr:nvSpPr>
        <xdr:cNvPr id="347" name="楕円 346"/>
        <xdr:cNvSpPr/>
      </xdr:nvSpPr>
      <xdr:spPr>
        <a:xfrm>
          <a:off x="13462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162758</xdr:rowOff>
    </xdr:from>
    <xdr:ext cx="762000" cy="259045"/>
    <xdr:sp macro="" textlink="">
      <xdr:nvSpPr>
        <xdr:cNvPr id="348" name="テキスト ボックス 347"/>
        <xdr:cNvSpPr txBox="1"/>
      </xdr:nvSpPr>
      <xdr:spPr>
        <a:xfrm>
          <a:off x="13131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かねてより市債残高の抑制を図ってきていることから、類似団体平均を下回る状況が続いている。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年度は、普通交付税の減により標準財政規模が減少したことから、対前年度比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ポイントの上昇となる</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今後も岐阜市行財政改革プランに定める実質公債費比率</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％未満の水準を堅持すべく</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適正</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な市債管理に努める。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18542</xdr:rowOff>
    </xdr:from>
    <xdr:to>
      <xdr:col>81</xdr:col>
      <xdr:colOff>44450</xdr:colOff>
      <xdr:row>39</xdr:row>
      <xdr:rowOff>28194</xdr:rowOff>
    </xdr:to>
    <xdr:cxnSp macro="">
      <xdr:nvCxnSpPr>
        <xdr:cNvPr id="380" name="直線コネクタ 379"/>
        <xdr:cNvCxnSpPr/>
      </xdr:nvCxnSpPr>
      <xdr:spPr>
        <a:xfrm>
          <a:off x="16179800" y="67050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65295</xdr:rowOff>
    </xdr:from>
    <xdr:ext cx="762000" cy="259045"/>
    <xdr:sp macro="" textlink="">
      <xdr:nvSpPr>
        <xdr:cNvPr id="381"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18542</xdr:rowOff>
    </xdr:from>
    <xdr:to>
      <xdr:col>77</xdr:col>
      <xdr:colOff>44450</xdr:colOff>
      <xdr:row>39</xdr:row>
      <xdr:rowOff>18542</xdr:rowOff>
    </xdr:to>
    <xdr:cxnSp macro="">
      <xdr:nvCxnSpPr>
        <xdr:cNvPr id="383" name="直線コネクタ 382"/>
        <xdr:cNvCxnSpPr/>
      </xdr:nvCxnSpPr>
      <xdr:spPr>
        <a:xfrm>
          <a:off x="15290800" y="67050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85" name="テキスト ボックス 384"/>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170688</xdr:rowOff>
    </xdr:from>
    <xdr:to>
      <xdr:col>72</xdr:col>
      <xdr:colOff>203200</xdr:colOff>
      <xdr:row>39</xdr:row>
      <xdr:rowOff>18542</xdr:rowOff>
    </xdr:to>
    <xdr:cxnSp macro="">
      <xdr:nvCxnSpPr>
        <xdr:cNvPr id="386" name="直線コネクタ 385"/>
        <xdr:cNvCxnSpPr/>
      </xdr:nvCxnSpPr>
      <xdr:spPr>
        <a:xfrm>
          <a:off x="14401800" y="66857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8" name="テキスト ボックス 387"/>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161036</xdr:rowOff>
    </xdr:from>
    <xdr:to>
      <xdr:col>68</xdr:col>
      <xdr:colOff>152400</xdr:colOff>
      <xdr:row>38</xdr:row>
      <xdr:rowOff>170688</xdr:rowOff>
    </xdr:to>
    <xdr:cxnSp macro="">
      <xdr:nvCxnSpPr>
        <xdr:cNvPr id="389" name="直線コネクタ 388"/>
        <xdr:cNvCxnSpPr/>
      </xdr:nvCxnSpPr>
      <xdr:spPr>
        <a:xfrm>
          <a:off x="13512800" y="66761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85361</xdr:rowOff>
    </xdr:from>
    <xdr:ext cx="762000" cy="259045"/>
    <xdr:sp macro="" textlink="">
      <xdr:nvSpPr>
        <xdr:cNvPr id="391" name="テキスト ボックス 390"/>
        <xdr:cNvSpPr txBox="1"/>
      </xdr:nvSpPr>
      <xdr:spPr>
        <a:xfrm>
          <a:off x="14020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143273</xdr:rowOff>
    </xdr:from>
    <xdr:ext cx="762000" cy="259045"/>
    <xdr:sp macro="" textlink="">
      <xdr:nvSpPr>
        <xdr:cNvPr id="393" name="テキスト ボックス 392"/>
        <xdr:cNvSpPr txBox="1"/>
      </xdr:nvSpPr>
      <xdr:spPr>
        <a:xfrm>
          <a:off x="13131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148844</xdr:rowOff>
    </xdr:from>
    <xdr:to>
      <xdr:col>81</xdr:col>
      <xdr:colOff>95250</xdr:colOff>
      <xdr:row>39</xdr:row>
      <xdr:rowOff>78994</xdr:rowOff>
    </xdr:to>
    <xdr:sp macro="" textlink="">
      <xdr:nvSpPr>
        <xdr:cNvPr id="399" name="楕円 398"/>
        <xdr:cNvSpPr/>
      </xdr:nvSpPr>
      <xdr:spPr>
        <a:xfrm>
          <a:off x="169672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165371</xdr:rowOff>
    </xdr:from>
    <xdr:ext cx="762000" cy="259045"/>
    <xdr:sp macro="" textlink="">
      <xdr:nvSpPr>
        <xdr:cNvPr id="400" name="公債費負担の状況該当値テキスト"/>
        <xdr:cNvSpPr txBox="1"/>
      </xdr:nvSpPr>
      <xdr:spPr>
        <a:xfrm>
          <a:off x="17106900" y="65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139192</xdr:rowOff>
    </xdr:from>
    <xdr:to>
      <xdr:col>77</xdr:col>
      <xdr:colOff>95250</xdr:colOff>
      <xdr:row>39</xdr:row>
      <xdr:rowOff>69342</xdr:rowOff>
    </xdr:to>
    <xdr:sp macro="" textlink="">
      <xdr:nvSpPr>
        <xdr:cNvPr id="401" name="楕円 400"/>
        <xdr:cNvSpPr/>
      </xdr:nvSpPr>
      <xdr:spPr>
        <a:xfrm>
          <a:off x="16129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79519</xdr:rowOff>
    </xdr:from>
    <xdr:ext cx="736600" cy="259045"/>
    <xdr:sp macro="" textlink="">
      <xdr:nvSpPr>
        <xdr:cNvPr id="402" name="テキスト ボックス 401"/>
        <xdr:cNvSpPr txBox="1"/>
      </xdr:nvSpPr>
      <xdr:spPr>
        <a:xfrm>
          <a:off x="15798800" y="642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139192</xdr:rowOff>
    </xdr:from>
    <xdr:to>
      <xdr:col>73</xdr:col>
      <xdr:colOff>44450</xdr:colOff>
      <xdr:row>39</xdr:row>
      <xdr:rowOff>69342</xdr:rowOff>
    </xdr:to>
    <xdr:sp macro="" textlink="">
      <xdr:nvSpPr>
        <xdr:cNvPr id="403" name="楕円 402"/>
        <xdr:cNvSpPr/>
      </xdr:nvSpPr>
      <xdr:spPr>
        <a:xfrm>
          <a:off x="15240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79519</xdr:rowOff>
    </xdr:from>
    <xdr:ext cx="762000" cy="259045"/>
    <xdr:sp macro="" textlink="">
      <xdr:nvSpPr>
        <xdr:cNvPr id="404" name="テキスト ボックス 403"/>
        <xdr:cNvSpPr txBox="1"/>
      </xdr:nvSpPr>
      <xdr:spPr>
        <a:xfrm>
          <a:off x="14909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119888</xdr:rowOff>
    </xdr:from>
    <xdr:to>
      <xdr:col>68</xdr:col>
      <xdr:colOff>203200</xdr:colOff>
      <xdr:row>39</xdr:row>
      <xdr:rowOff>50038</xdr:rowOff>
    </xdr:to>
    <xdr:sp macro="" textlink="">
      <xdr:nvSpPr>
        <xdr:cNvPr id="405" name="楕円 404"/>
        <xdr:cNvSpPr/>
      </xdr:nvSpPr>
      <xdr:spPr>
        <a:xfrm>
          <a:off x="14351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60215</xdr:rowOff>
    </xdr:from>
    <xdr:ext cx="762000" cy="259045"/>
    <xdr:sp macro="" textlink="">
      <xdr:nvSpPr>
        <xdr:cNvPr id="406" name="テキスト ボックス 405"/>
        <xdr:cNvSpPr txBox="1"/>
      </xdr:nvSpPr>
      <xdr:spPr>
        <a:xfrm>
          <a:off x="14020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110236</xdr:rowOff>
    </xdr:from>
    <xdr:to>
      <xdr:col>64</xdr:col>
      <xdr:colOff>152400</xdr:colOff>
      <xdr:row>39</xdr:row>
      <xdr:rowOff>40386</xdr:rowOff>
    </xdr:to>
    <xdr:sp macro="" textlink="">
      <xdr:nvSpPr>
        <xdr:cNvPr id="407" name="楕円 406"/>
        <xdr:cNvSpPr/>
      </xdr:nvSpPr>
      <xdr:spPr>
        <a:xfrm>
          <a:off x="13462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50563</xdr:rowOff>
    </xdr:from>
    <xdr:ext cx="762000" cy="259045"/>
    <xdr:sp macro="" textlink="">
      <xdr:nvSpPr>
        <xdr:cNvPr id="408" name="テキスト ボックス 407"/>
        <xdr:cNvSpPr txBox="1"/>
      </xdr:nvSpPr>
      <xdr:spPr>
        <a:xfrm>
          <a:off x="1313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年度も、前年度に続き「－」となり、類似団体平均を大きく下回っている。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主な要因としては、公営企業の企業債償還が進んだことにより、将来負担額が縮減したことに加え、庁舎</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教育施設整備、鉄道高架事業などの大規模な財政需要に備えた基金の積立等により充当可能財源の確保に努めていることなどがあげられる。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今後も計画的な財政運営に努めていく。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2" name="将来負担の状況平均値テキスト"/>
        <xdr:cNvSpPr txBox="1"/>
      </xdr:nvSpPr>
      <xdr:spPr>
        <a:xfrm>
          <a:off x="17106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3" name="フローチャート: 判断 442"/>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5" name="テキスト ボックス 444"/>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61002</xdr:rowOff>
    </xdr:from>
    <xdr:to>
      <xdr:col>73</xdr:col>
      <xdr:colOff>44450</xdr:colOff>
      <xdr:row>15</xdr:row>
      <xdr:rowOff>162602</xdr:rowOff>
    </xdr:to>
    <xdr:sp macro="" textlink="">
      <xdr:nvSpPr>
        <xdr:cNvPr id="446" name="フローチャート: 判断 445"/>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xdr:rowOff>
    </xdr:from>
    <xdr:ext cx="762000" cy="259045"/>
    <xdr:sp macro="" textlink="">
      <xdr:nvSpPr>
        <xdr:cNvPr id="447" name="テキスト ボックス 446"/>
        <xdr:cNvSpPr txBox="1"/>
      </xdr:nvSpPr>
      <xdr:spPr>
        <a:xfrm>
          <a:off x="14909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81111</xdr:rowOff>
    </xdr:from>
    <xdr:to>
      <xdr:col>68</xdr:col>
      <xdr:colOff>203200</xdr:colOff>
      <xdr:row>16</xdr:row>
      <xdr:rowOff>11261</xdr:rowOff>
    </xdr:to>
    <xdr:sp macro="" textlink="">
      <xdr:nvSpPr>
        <xdr:cNvPr id="448" name="フローチャート: 判断 447"/>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21438</xdr:rowOff>
    </xdr:from>
    <xdr:ext cx="762000" cy="259045"/>
    <xdr:sp macro="" textlink="">
      <xdr:nvSpPr>
        <xdr:cNvPr id="449" name="テキスト ボックス 448"/>
        <xdr:cNvSpPr txBox="1"/>
      </xdr:nvSpPr>
      <xdr:spPr>
        <a:xfrm>
          <a:off x="14020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0" name="フローチャート: 判断 449"/>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66480</xdr:rowOff>
    </xdr:from>
    <xdr:ext cx="762000" cy="259045"/>
    <xdr:sp macro="" textlink="">
      <xdr:nvSpPr>
        <xdr:cNvPr id="451" name="テキスト ボックス 450"/>
        <xdr:cNvSpPr txBox="1"/>
      </xdr:nvSpPr>
      <xdr:spPr>
        <a:xfrm>
          <a:off x="13131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409,900
400,589
203.60
161,081,741
154,084,448
6,768,911
83,510,824
134,907,234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類似団体平均を上回っている主な要因としては、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保育所をはじめ、</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大学（短大・薬大）</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、高等学校</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や障がい者施設などを直営で運営していることによるものである。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職員定数については、民営化、委託化の推進などにより、ピーク時（昭和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4,999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人）と比較して、平成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3,757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％削減するなど効率化を進めており、今後もさらなる行財政改革の取り組みにより、人件費の抑制に努めていく。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37</xdr:row>
      <xdr:rowOff>161290</xdr:rowOff>
    </xdr:to>
    <xdr:cxnSp macro="">
      <xdr:nvCxnSpPr>
        <xdr:cNvPr id="66" name="直線コネクタ 65"/>
        <xdr:cNvCxnSpPr/>
      </xdr:nvCxnSpPr>
      <xdr:spPr>
        <a:xfrm>
          <a:off x="3987800" y="6497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38</xdr:row>
      <xdr:rowOff>12700</xdr:rowOff>
    </xdr:to>
    <xdr:cxnSp macro="">
      <xdr:nvCxnSpPr>
        <xdr:cNvPr id="69" name="直線コネクタ 68"/>
        <xdr:cNvCxnSpPr/>
      </xdr:nvCxnSpPr>
      <xdr:spPr>
        <a:xfrm flipV="1">
          <a:off x="3098800" y="6497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38</xdr:row>
      <xdr:rowOff>12700</xdr:rowOff>
    </xdr:to>
    <xdr:cxnSp macro="">
      <xdr:nvCxnSpPr>
        <xdr:cNvPr id="72" name="直線コネクタ 71"/>
        <xdr:cNvCxnSpPr/>
      </xdr:nvCxnSpPr>
      <xdr:spPr>
        <a:xfrm>
          <a:off x="2209800" y="6390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77470</xdr:rowOff>
    </xdr:to>
    <xdr:cxnSp macro="">
      <xdr:nvCxnSpPr>
        <xdr:cNvPr id="75" name="直線コネクタ 74"/>
        <xdr:cNvCxnSpPr/>
      </xdr:nvCxnSpPr>
      <xdr:spPr>
        <a:xfrm flipV="1">
          <a:off x="1320800" y="639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2" name="テキスト ボックス 91"/>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岐阜市行財政改革プランに基づき、各種業務の委託化などを推進しており、人件費から物件費へのシフトが進んでいる。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加えて、平成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情報システム最適化一次開発分の機器更新の増</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17.1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％と、対前年度比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127000</xdr:rowOff>
    </xdr:to>
    <xdr:cxnSp macro="">
      <xdr:nvCxnSpPr>
        <xdr:cNvPr id="127" name="直線コネクタ 126"/>
        <xdr:cNvCxnSpPr/>
      </xdr:nvCxnSpPr>
      <xdr:spPr>
        <a:xfrm>
          <a:off x="15671800" y="2832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10177</xdr:rowOff>
    </xdr:from>
    <xdr:ext cx="762000" cy="259045"/>
    <xdr:sp macro="" textlink="">
      <xdr:nvSpPr>
        <xdr:cNvPr id="128" name="物件費平均値テキスト"/>
        <xdr:cNvSpPr txBox="1"/>
      </xdr:nvSpPr>
      <xdr:spPr>
        <a:xfrm>
          <a:off x="16598900" y="241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88900</xdr:rowOff>
    </xdr:to>
    <xdr:cxnSp macro="">
      <xdr:nvCxnSpPr>
        <xdr:cNvPr id="130" name="直線コネクタ 129"/>
        <xdr:cNvCxnSpPr/>
      </xdr:nvCxnSpPr>
      <xdr:spPr>
        <a:xfrm>
          <a:off x="14782800" y="279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80027</xdr:rowOff>
    </xdr:from>
    <xdr:ext cx="736600" cy="259045"/>
    <xdr:sp macro="" textlink="">
      <xdr:nvSpPr>
        <xdr:cNvPr id="132" name="テキスト ボックス 131"/>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50800</xdr:rowOff>
    </xdr:to>
    <xdr:cxnSp macro="">
      <xdr:nvCxnSpPr>
        <xdr:cNvPr id="133" name="直線コネクタ 132"/>
        <xdr:cNvCxnSpPr/>
      </xdr:nvCxnSpPr>
      <xdr:spPr>
        <a:xfrm>
          <a:off x="13893800" y="267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5" name="テキスト ボックス 134"/>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57150</xdr:rowOff>
    </xdr:from>
    <xdr:to>
      <xdr:col>69</xdr:col>
      <xdr:colOff>92075</xdr:colOff>
      <xdr:row>15</xdr:row>
      <xdr:rowOff>107950</xdr:rowOff>
    </xdr:to>
    <xdr:cxnSp macro="">
      <xdr:nvCxnSpPr>
        <xdr:cNvPr id="136" name="直線コネクタ 135"/>
        <xdr:cNvCxnSpPr/>
      </xdr:nvCxnSpPr>
      <xdr:spPr>
        <a:xfrm>
          <a:off x="13004800" y="2628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3827</xdr:rowOff>
    </xdr:from>
    <xdr:ext cx="762000" cy="259045"/>
    <xdr:sp macro="" textlink="">
      <xdr:nvSpPr>
        <xdr:cNvPr id="138" name="テキスト ボックス 137"/>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6" name="楕円 145"/>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7" name="物件費該当値テキスト"/>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8" name="楕円 147"/>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49" name="テキスト ボックス 148"/>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0" name="楕円 149"/>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51" name="テキスト ボックス 150"/>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2" name="楕円 151"/>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53" name="テキスト ボックス 152"/>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6350</xdr:rowOff>
    </xdr:from>
    <xdr:to>
      <xdr:col>65</xdr:col>
      <xdr:colOff>53975</xdr:colOff>
      <xdr:row>15</xdr:row>
      <xdr:rowOff>107950</xdr:rowOff>
    </xdr:to>
    <xdr:sp macro="" textlink="">
      <xdr:nvSpPr>
        <xdr:cNvPr id="154" name="楕円 153"/>
        <xdr:cNvSpPr/>
      </xdr:nvSpPr>
      <xdr:spPr>
        <a:xfrm>
          <a:off x="12954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55" name="テキスト ボックス 154"/>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類似団体平均と同様に、近年は増加傾向で推移している。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生活保護費は高止まりとなっている一方、障害者自立支援給付費や、私立保育所等運営費などが増加して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臨時福祉給付金の終了により、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13.9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101600</xdr:rowOff>
    </xdr:from>
    <xdr:to>
      <xdr:col>24</xdr:col>
      <xdr:colOff>25400</xdr:colOff>
      <xdr:row>56</xdr:row>
      <xdr:rowOff>165100</xdr:rowOff>
    </xdr:to>
    <xdr:cxnSp macro="">
      <xdr:nvCxnSpPr>
        <xdr:cNvPr id="188" name="直線コネクタ 187"/>
        <xdr:cNvCxnSpPr/>
      </xdr:nvCxnSpPr>
      <xdr:spPr>
        <a:xfrm flipV="1">
          <a:off x="3987800" y="9702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101600</xdr:rowOff>
    </xdr:from>
    <xdr:to>
      <xdr:col>19</xdr:col>
      <xdr:colOff>187325</xdr:colOff>
      <xdr:row>56</xdr:row>
      <xdr:rowOff>165100</xdr:rowOff>
    </xdr:to>
    <xdr:cxnSp macro="">
      <xdr:nvCxnSpPr>
        <xdr:cNvPr id="191" name="直線コネクタ 190"/>
        <xdr:cNvCxnSpPr/>
      </xdr:nvCxnSpPr>
      <xdr:spPr>
        <a:xfrm>
          <a:off x="3098800" y="970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3" name="テキスト ボックス 192"/>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101600</xdr:rowOff>
    </xdr:to>
    <xdr:cxnSp macro="">
      <xdr:nvCxnSpPr>
        <xdr:cNvPr id="194" name="直線コネクタ 193"/>
        <xdr:cNvCxnSpPr/>
      </xdr:nvCxnSpPr>
      <xdr:spPr>
        <a:xfrm>
          <a:off x="2209800" y="9626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38100</xdr:rowOff>
    </xdr:to>
    <xdr:cxnSp macro="">
      <xdr:nvCxnSpPr>
        <xdr:cNvPr id="197" name="直線コネクタ 196"/>
        <xdr:cNvCxnSpPr/>
      </xdr:nvCxnSpPr>
      <xdr:spPr>
        <a:xfrm flipV="1">
          <a:off x="1320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9" name="テキスト ボックス 198"/>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1" name="テキスト ボックス 200"/>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207" name="楕円 206"/>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8"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0" name="テキスト ボックス 209"/>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11" name="楕円 210"/>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12" name="テキスト ボックス 211"/>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3" name="楕円 212"/>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86377</xdr:rowOff>
    </xdr:from>
    <xdr:ext cx="762000" cy="259045"/>
    <xdr:sp macro="" textlink="">
      <xdr:nvSpPr>
        <xdr:cNvPr id="214" name="テキスト ボックス 213"/>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5" name="楕円 214"/>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99077</xdr:rowOff>
    </xdr:from>
    <xdr:ext cx="762000" cy="259045"/>
    <xdr:sp macro="" textlink="">
      <xdr:nvSpPr>
        <xdr:cNvPr id="216" name="テキスト ボックス 215"/>
        <xdr:cNvSpPr txBox="1"/>
      </xdr:nvSpPr>
      <xdr:spPr>
        <a:xfrm>
          <a:off x="939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13.8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％と、対前年度比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主な要因は、高齢化の進展に伴い、介護保険事業への繰出金が増加傾向で推移していることによるものである。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56</xdr:row>
      <xdr:rowOff>149860</xdr:rowOff>
    </xdr:to>
    <xdr:cxnSp macro="">
      <xdr:nvCxnSpPr>
        <xdr:cNvPr id="249" name="直線コネクタ 248"/>
        <xdr:cNvCxnSpPr/>
      </xdr:nvCxnSpPr>
      <xdr:spPr>
        <a:xfrm>
          <a:off x="15671800" y="9743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142240</xdr:rowOff>
    </xdr:to>
    <xdr:cxnSp macro="">
      <xdr:nvCxnSpPr>
        <xdr:cNvPr id="252" name="直線コネクタ 251"/>
        <xdr:cNvCxnSpPr/>
      </xdr:nvCxnSpPr>
      <xdr:spPr>
        <a:xfrm>
          <a:off x="14782800" y="9705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104140</xdr:rowOff>
    </xdr:to>
    <xdr:cxnSp macro="">
      <xdr:nvCxnSpPr>
        <xdr:cNvPr id="255" name="直線コネクタ 254"/>
        <xdr:cNvCxnSpPr/>
      </xdr:nvCxnSpPr>
      <xdr:spPr>
        <a:xfrm>
          <a:off x="13893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57" name="テキスト ボックス 256"/>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xdr:rowOff>
    </xdr:from>
    <xdr:to>
      <xdr:col>69</xdr:col>
      <xdr:colOff>92075</xdr:colOff>
      <xdr:row>56</xdr:row>
      <xdr:rowOff>35560</xdr:rowOff>
    </xdr:to>
    <xdr:cxnSp macro="">
      <xdr:nvCxnSpPr>
        <xdr:cNvPr id="258" name="直線コネクタ 257"/>
        <xdr:cNvCxnSpPr/>
      </xdr:nvCxnSpPr>
      <xdr:spPr>
        <a:xfrm>
          <a:off x="13004800" y="960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60" name="テキスト ボックス 259"/>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62" name="テキスト ボックス 261"/>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8" name="楕円 267"/>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9"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0" name="楕円 269"/>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71" name="テキスト ボックス 270"/>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2" name="楕円 271"/>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73" name="テキスト ボックス 272"/>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4" name="楕円 273"/>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5" name="テキスト ボックス 274"/>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125730</xdr:rowOff>
    </xdr:from>
    <xdr:to>
      <xdr:col>65</xdr:col>
      <xdr:colOff>53975</xdr:colOff>
      <xdr:row>56</xdr:row>
      <xdr:rowOff>55880</xdr:rowOff>
    </xdr:to>
    <xdr:sp macro="" textlink="">
      <xdr:nvSpPr>
        <xdr:cNvPr id="276" name="楕円 275"/>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66057</xdr:rowOff>
    </xdr:from>
    <xdr:ext cx="762000" cy="259045"/>
    <xdr:sp macro="" textlink="">
      <xdr:nvSpPr>
        <xdr:cNvPr id="277" name="テキスト ボックス 276"/>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％と、対前年度比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信長公４５０プロジェクトの終了による、実行員会負担金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ことによるものである。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岐阜市行財政改革プランに基づき、今後も補助金・負担金の見直しを継続して行っていく。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88900</xdr:rowOff>
    </xdr:from>
    <xdr:to>
      <xdr:col>82</xdr:col>
      <xdr:colOff>107950</xdr:colOff>
      <xdr:row>37</xdr:row>
      <xdr:rowOff>6350</xdr:rowOff>
    </xdr:to>
    <xdr:cxnSp macro="">
      <xdr:nvCxnSpPr>
        <xdr:cNvPr id="310" name="直線コネクタ 309"/>
        <xdr:cNvCxnSpPr/>
      </xdr:nvCxnSpPr>
      <xdr:spPr>
        <a:xfrm flipV="1">
          <a:off x="15671800" y="6261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1"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6350</xdr:rowOff>
    </xdr:from>
    <xdr:to>
      <xdr:col>78</xdr:col>
      <xdr:colOff>69850</xdr:colOff>
      <xdr:row>37</xdr:row>
      <xdr:rowOff>6350</xdr:rowOff>
    </xdr:to>
    <xdr:cxnSp macro="">
      <xdr:nvCxnSpPr>
        <xdr:cNvPr id="313" name="直線コネクタ 312"/>
        <xdr:cNvCxnSpPr/>
      </xdr:nvCxnSpPr>
      <xdr:spPr>
        <a:xfrm>
          <a:off x="14782800" y="635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41927</xdr:rowOff>
    </xdr:from>
    <xdr:ext cx="736600" cy="259045"/>
    <xdr:sp macro="" textlink="">
      <xdr:nvSpPr>
        <xdr:cNvPr id="315" name="テキスト ボックス 314"/>
        <xdr:cNvSpPr txBox="1"/>
      </xdr:nvSpPr>
      <xdr:spPr>
        <a:xfrm>
          <a:off x="15290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139700</xdr:rowOff>
    </xdr:from>
    <xdr:to>
      <xdr:col>73</xdr:col>
      <xdr:colOff>180975</xdr:colOff>
      <xdr:row>37</xdr:row>
      <xdr:rowOff>6350</xdr:rowOff>
    </xdr:to>
    <xdr:cxnSp macro="">
      <xdr:nvCxnSpPr>
        <xdr:cNvPr id="316" name="直線コネクタ 315"/>
        <xdr:cNvCxnSpPr/>
      </xdr:nvCxnSpPr>
      <xdr:spPr>
        <a:xfrm>
          <a:off x="13893800" y="6311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67327</xdr:rowOff>
    </xdr:from>
    <xdr:ext cx="762000" cy="259045"/>
    <xdr:sp macro="" textlink="">
      <xdr:nvSpPr>
        <xdr:cNvPr id="318" name="テキスト ボックス 317"/>
        <xdr:cNvSpPr txBox="1"/>
      </xdr:nvSpPr>
      <xdr:spPr>
        <a:xfrm>
          <a:off x="14401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139700</xdr:rowOff>
    </xdr:from>
    <xdr:to>
      <xdr:col>69</xdr:col>
      <xdr:colOff>92075</xdr:colOff>
      <xdr:row>36</xdr:row>
      <xdr:rowOff>165100</xdr:rowOff>
    </xdr:to>
    <xdr:cxnSp macro="">
      <xdr:nvCxnSpPr>
        <xdr:cNvPr id="319" name="直線コネクタ 318"/>
        <xdr:cNvCxnSpPr/>
      </xdr:nvCxnSpPr>
      <xdr:spPr>
        <a:xfrm flipV="1">
          <a:off x="13004800" y="6311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29227</xdr:rowOff>
    </xdr:from>
    <xdr:ext cx="762000" cy="259045"/>
    <xdr:sp macro="" textlink="">
      <xdr:nvSpPr>
        <xdr:cNvPr id="321" name="テキスト ボックス 320"/>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2" name="フローチャート: 判断 321"/>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54627</xdr:rowOff>
    </xdr:from>
    <xdr:ext cx="762000" cy="259045"/>
    <xdr:sp macro="" textlink="">
      <xdr:nvSpPr>
        <xdr:cNvPr id="323" name="テキスト ボックス 322"/>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29" name="楕円 328"/>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54627</xdr:rowOff>
    </xdr:from>
    <xdr:ext cx="762000" cy="259045"/>
    <xdr:sp macro="" textlink="">
      <xdr:nvSpPr>
        <xdr:cNvPr id="330" name="補助費等該当値テキスト"/>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127000</xdr:rowOff>
    </xdr:from>
    <xdr:to>
      <xdr:col>78</xdr:col>
      <xdr:colOff>120650</xdr:colOff>
      <xdr:row>37</xdr:row>
      <xdr:rowOff>57150</xdr:rowOff>
    </xdr:to>
    <xdr:sp macro="" textlink="">
      <xdr:nvSpPr>
        <xdr:cNvPr id="331" name="楕円 330"/>
        <xdr:cNvSpPr/>
      </xdr:nvSpPr>
      <xdr:spPr>
        <a:xfrm>
          <a:off x="15621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41927</xdr:rowOff>
    </xdr:from>
    <xdr:ext cx="736600" cy="259045"/>
    <xdr:sp macro="" textlink="">
      <xdr:nvSpPr>
        <xdr:cNvPr id="332" name="テキスト ボックス 331"/>
        <xdr:cNvSpPr txBox="1"/>
      </xdr:nvSpPr>
      <xdr:spPr>
        <a:xfrm>
          <a:off x="15290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127000</xdr:rowOff>
    </xdr:from>
    <xdr:to>
      <xdr:col>74</xdr:col>
      <xdr:colOff>31750</xdr:colOff>
      <xdr:row>37</xdr:row>
      <xdr:rowOff>57150</xdr:rowOff>
    </xdr:to>
    <xdr:sp macro="" textlink="">
      <xdr:nvSpPr>
        <xdr:cNvPr id="333" name="楕円 332"/>
        <xdr:cNvSpPr/>
      </xdr:nvSpPr>
      <xdr:spPr>
        <a:xfrm>
          <a:off x="14732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41927</xdr:rowOff>
    </xdr:from>
    <xdr:ext cx="762000" cy="259045"/>
    <xdr:sp macro="" textlink="">
      <xdr:nvSpPr>
        <xdr:cNvPr id="334" name="テキスト ボックス 333"/>
        <xdr:cNvSpPr txBox="1"/>
      </xdr:nvSpPr>
      <xdr:spPr>
        <a:xfrm>
          <a:off x="14401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88900</xdr:rowOff>
    </xdr:from>
    <xdr:to>
      <xdr:col>69</xdr:col>
      <xdr:colOff>142875</xdr:colOff>
      <xdr:row>37</xdr:row>
      <xdr:rowOff>19050</xdr:rowOff>
    </xdr:to>
    <xdr:sp macro="" textlink="">
      <xdr:nvSpPr>
        <xdr:cNvPr id="335" name="楕円 334"/>
        <xdr:cNvSpPr/>
      </xdr:nvSpPr>
      <xdr:spPr>
        <a:xfrm>
          <a:off x="13843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3827</xdr:rowOff>
    </xdr:from>
    <xdr:ext cx="762000" cy="259045"/>
    <xdr:sp macro="" textlink="">
      <xdr:nvSpPr>
        <xdr:cNvPr id="336" name="テキスト ボックス 335"/>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37" name="楕円 336"/>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38" name="テキスト ボックス 337"/>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継続的に、普通債（臨時財政対策債等を除く地方債）残高の縮減を図ってきており、ピーク時（平成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1,363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億円）と比較し、平成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680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％縮減</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することができ</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、公債費は減少傾向で推移している。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一方、将来負担軽減を目的とした償還方法見直しに伴い、平成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一時的に増加し</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14.9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％と、対前年度比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107950</xdr:rowOff>
    </xdr:to>
    <xdr:cxnSp macro="">
      <xdr:nvCxnSpPr>
        <xdr:cNvPr id="371" name="直線コネクタ 370"/>
        <xdr:cNvCxnSpPr/>
      </xdr:nvCxnSpPr>
      <xdr:spPr>
        <a:xfrm flipV="1">
          <a:off x="3987800" y="13263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2"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107950</xdr:rowOff>
    </xdr:to>
    <xdr:cxnSp macro="">
      <xdr:nvCxnSpPr>
        <xdr:cNvPr id="374" name="直線コネクタ 373"/>
        <xdr:cNvCxnSpPr/>
      </xdr:nvCxnSpPr>
      <xdr:spPr>
        <a:xfrm>
          <a:off x="3098800" y="13294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76" name="テキスト ボックス 375"/>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92711</xdr:rowOff>
    </xdr:to>
    <xdr:cxnSp macro="">
      <xdr:nvCxnSpPr>
        <xdr:cNvPr id="377" name="直線コネクタ 376"/>
        <xdr:cNvCxnSpPr/>
      </xdr:nvCxnSpPr>
      <xdr:spPr>
        <a:xfrm>
          <a:off x="2209800" y="132181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9" name="テキスト ボックス 378"/>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62230</xdr:rowOff>
    </xdr:to>
    <xdr:cxnSp macro="">
      <xdr:nvCxnSpPr>
        <xdr:cNvPr id="380" name="直線コネクタ 379"/>
        <xdr:cNvCxnSpPr/>
      </xdr:nvCxnSpPr>
      <xdr:spPr>
        <a:xfrm flipV="1">
          <a:off x="1320800" y="13218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2" name="テキスト ボックス 381"/>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4" name="テキスト ボックス 383"/>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90" name="楕円 389"/>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27957</xdr:rowOff>
    </xdr:from>
    <xdr:ext cx="762000" cy="259045"/>
    <xdr:sp macro="" textlink="">
      <xdr:nvSpPr>
        <xdr:cNvPr id="391" name="公債費該当値テキスト"/>
        <xdr:cNvSpPr txBox="1"/>
      </xdr:nvSpPr>
      <xdr:spPr>
        <a:xfrm>
          <a:off x="49149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92" name="楕円 391"/>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168927</xdr:rowOff>
    </xdr:from>
    <xdr:ext cx="736600" cy="259045"/>
    <xdr:sp macro="" textlink="">
      <xdr:nvSpPr>
        <xdr:cNvPr id="393" name="テキスト ボックス 392"/>
        <xdr:cNvSpPr txBox="1"/>
      </xdr:nvSpPr>
      <xdr:spPr>
        <a:xfrm>
          <a:off x="3606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94" name="楕円 393"/>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95" name="テキスト ボックス 394"/>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96" name="楕円 395"/>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97" name="テキスト ボックス 396"/>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98" name="楕円 397"/>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399" name="テキスト ボックス 398"/>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公債費以外の推移は、人件費・物件費欄に記載の理由により、類似団体平均を上回っている。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職員定数、市債残高の縮減をはじめ、民間活力の積極的な活用その他の効率的な行政運営の実現のため、岐阜市行財政改革プランに基づき、継続的に取り組んでいく。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78</xdr:row>
      <xdr:rowOff>104139</xdr:rowOff>
    </xdr:to>
    <xdr:cxnSp macro="">
      <xdr:nvCxnSpPr>
        <xdr:cNvPr id="430" name="直線コネクタ 429"/>
        <xdr:cNvCxnSpPr/>
      </xdr:nvCxnSpPr>
      <xdr:spPr>
        <a:xfrm flipV="1">
          <a:off x="15671800" y="13445237"/>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1"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62992</xdr:rowOff>
    </xdr:from>
    <xdr:to>
      <xdr:col>78</xdr:col>
      <xdr:colOff>69850</xdr:colOff>
      <xdr:row>78</xdr:row>
      <xdr:rowOff>104139</xdr:rowOff>
    </xdr:to>
    <xdr:cxnSp macro="">
      <xdr:nvCxnSpPr>
        <xdr:cNvPr id="433" name="直線コネクタ 432"/>
        <xdr:cNvCxnSpPr/>
      </xdr:nvCxnSpPr>
      <xdr:spPr>
        <a:xfrm>
          <a:off x="14782800" y="134360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5" name="テキスト ボックス 434"/>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78</xdr:row>
      <xdr:rowOff>62992</xdr:rowOff>
    </xdr:to>
    <xdr:cxnSp macro="">
      <xdr:nvCxnSpPr>
        <xdr:cNvPr id="436" name="直線コネクタ 435"/>
        <xdr:cNvCxnSpPr/>
      </xdr:nvCxnSpPr>
      <xdr:spPr>
        <a:xfrm>
          <a:off x="13893800" y="1323035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8" name="テキスト ボックス 437"/>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28702</xdr:rowOff>
    </xdr:to>
    <xdr:cxnSp macro="">
      <xdr:nvCxnSpPr>
        <xdr:cNvPr id="439" name="直線コネクタ 438"/>
        <xdr:cNvCxnSpPr/>
      </xdr:nvCxnSpPr>
      <xdr:spPr>
        <a:xfrm>
          <a:off x="13004800" y="13225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41" name="テキスト ボックス 440"/>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2" name="フローチャート: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43" name="テキスト ボックス 442"/>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49" name="楕円 448"/>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50" name="公債費以外該当値テキスト"/>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51" name="楕円 450"/>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2" name="テキスト ボックス 451"/>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xdr:rowOff>
    </xdr:from>
    <xdr:to>
      <xdr:col>74</xdr:col>
      <xdr:colOff>31750</xdr:colOff>
      <xdr:row>78</xdr:row>
      <xdr:rowOff>113792</xdr:rowOff>
    </xdr:to>
    <xdr:sp macro="" textlink="">
      <xdr:nvSpPr>
        <xdr:cNvPr id="453" name="楕円 452"/>
        <xdr:cNvSpPr/>
      </xdr:nvSpPr>
      <xdr:spPr>
        <a:xfrm>
          <a:off x="14732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98569</xdr:rowOff>
    </xdr:from>
    <xdr:ext cx="762000" cy="259045"/>
    <xdr:sp macro="" textlink="">
      <xdr:nvSpPr>
        <xdr:cNvPr id="454" name="テキスト ボックス 453"/>
        <xdr:cNvSpPr txBox="1"/>
      </xdr:nvSpPr>
      <xdr:spPr>
        <a:xfrm>
          <a:off x="14401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5" name="楕円 454"/>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64279</xdr:rowOff>
    </xdr:from>
    <xdr:ext cx="762000" cy="259045"/>
    <xdr:sp macro="" textlink="">
      <xdr:nvSpPr>
        <xdr:cNvPr id="456" name="テキスト ボックス 455"/>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7" name="楕円 456"/>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8" name="テキスト ボックス 457"/>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85745</xdr:rowOff>
    </xdr:from>
    <xdr:to>
      <xdr:col>29</xdr:col>
      <xdr:colOff>127000</xdr:colOff>
      <xdr:row>15</xdr:row>
      <xdr:rowOff>98455</xdr:rowOff>
    </xdr:to>
    <xdr:cxnSp macro="">
      <xdr:nvCxnSpPr>
        <xdr:cNvPr id="48" name="直線コネクタ 47"/>
        <xdr:cNvCxnSpPr/>
      </xdr:nvCxnSpPr>
      <xdr:spPr bwMode="auto">
        <a:xfrm flipV="1">
          <a:off x="5003800" y="2705120"/>
          <a:ext cx="647700" cy="1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79580</xdr:rowOff>
    </xdr:from>
    <xdr:ext cx="762000" cy="259045"/>
    <xdr:sp macro="" textlink="">
      <xdr:nvSpPr>
        <xdr:cNvPr id="49" name="人口1人当たり決算額の推移平均値テキスト130"/>
        <xdr:cNvSpPr txBox="1"/>
      </xdr:nvSpPr>
      <xdr:spPr>
        <a:xfrm>
          <a:off x="5740400" y="2870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98455</xdr:rowOff>
    </xdr:from>
    <xdr:to>
      <xdr:col>26</xdr:col>
      <xdr:colOff>50800</xdr:colOff>
      <xdr:row>15</xdr:row>
      <xdr:rowOff>124059</xdr:rowOff>
    </xdr:to>
    <xdr:cxnSp macro="">
      <xdr:nvCxnSpPr>
        <xdr:cNvPr id="51" name="直線コネクタ 50"/>
        <xdr:cNvCxnSpPr/>
      </xdr:nvCxnSpPr>
      <xdr:spPr bwMode="auto">
        <a:xfrm flipV="1">
          <a:off x="4305300" y="2717830"/>
          <a:ext cx="698500" cy="25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41724</xdr:rowOff>
    </xdr:from>
    <xdr:ext cx="736600" cy="259045"/>
    <xdr:sp macro="" textlink="">
      <xdr:nvSpPr>
        <xdr:cNvPr id="53" name="テキスト ボックス 52"/>
        <xdr:cNvSpPr txBox="1"/>
      </xdr:nvSpPr>
      <xdr:spPr>
        <a:xfrm>
          <a:off x="4622800" y="300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124059</xdr:rowOff>
    </xdr:from>
    <xdr:to>
      <xdr:col>22</xdr:col>
      <xdr:colOff>114300</xdr:colOff>
      <xdr:row>15</xdr:row>
      <xdr:rowOff>171150</xdr:rowOff>
    </xdr:to>
    <xdr:cxnSp macro="">
      <xdr:nvCxnSpPr>
        <xdr:cNvPr id="54" name="直線コネクタ 53"/>
        <xdr:cNvCxnSpPr/>
      </xdr:nvCxnSpPr>
      <xdr:spPr bwMode="auto">
        <a:xfrm flipV="1">
          <a:off x="3606800" y="2743434"/>
          <a:ext cx="698500" cy="47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63715</xdr:rowOff>
    </xdr:from>
    <xdr:ext cx="762000" cy="259045"/>
    <xdr:sp macro="" textlink="">
      <xdr:nvSpPr>
        <xdr:cNvPr id="56" name="テキスト ボックス 55"/>
        <xdr:cNvSpPr txBox="1"/>
      </xdr:nvSpPr>
      <xdr:spPr>
        <a:xfrm>
          <a:off x="3924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171150</xdr:rowOff>
    </xdr:from>
    <xdr:to>
      <xdr:col>18</xdr:col>
      <xdr:colOff>177800</xdr:colOff>
      <xdr:row>16</xdr:row>
      <xdr:rowOff>74452</xdr:rowOff>
    </xdr:to>
    <xdr:cxnSp macro="">
      <xdr:nvCxnSpPr>
        <xdr:cNvPr id="57" name="直線コネクタ 56"/>
        <xdr:cNvCxnSpPr/>
      </xdr:nvCxnSpPr>
      <xdr:spPr bwMode="auto">
        <a:xfrm flipV="1">
          <a:off x="2908300" y="2790525"/>
          <a:ext cx="698500" cy="74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60926</xdr:rowOff>
    </xdr:from>
    <xdr:ext cx="762000" cy="259045"/>
    <xdr:sp macro="" textlink="">
      <xdr:nvSpPr>
        <xdr:cNvPr id="59" name="テキスト ボックス 58"/>
        <xdr:cNvSpPr txBox="1"/>
      </xdr:nvSpPr>
      <xdr:spPr>
        <a:xfrm>
          <a:off x="32258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77843</xdr:rowOff>
    </xdr:from>
    <xdr:ext cx="762000" cy="259045"/>
    <xdr:sp macro="" textlink="">
      <xdr:nvSpPr>
        <xdr:cNvPr id="61" name="テキスト ボックス 60"/>
        <xdr:cNvSpPr txBox="1"/>
      </xdr:nvSpPr>
      <xdr:spPr>
        <a:xfrm>
          <a:off x="2527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34945</xdr:rowOff>
    </xdr:from>
    <xdr:to>
      <xdr:col>29</xdr:col>
      <xdr:colOff>177800</xdr:colOff>
      <xdr:row>15</xdr:row>
      <xdr:rowOff>136545</xdr:rowOff>
    </xdr:to>
    <xdr:sp macro="" textlink="">
      <xdr:nvSpPr>
        <xdr:cNvPr id="67" name="楕円 66"/>
        <xdr:cNvSpPr/>
      </xdr:nvSpPr>
      <xdr:spPr bwMode="auto">
        <a:xfrm>
          <a:off x="5600700" y="265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51472</xdr:rowOff>
    </xdr:from>
    <xdr:ext cx="762000" cy="259045"/>
    <xdr:sp macro="" textlink="">
      <xdr:nvSpPr>
        <xdr:cNvPr id="68" name="人口1人当たり決算額の推移該当値テキスト130"/>
        <xdr:cNvSpPr txBox="1"/>
      </xdr:nvSpPr>
      <xdr:spPr>
        <a:xfrm>
          <a:off x="5740400" y="249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47655</xdr:rowOff>
    </xdr:from>
    <xdr:to>
      <xdr:col>26</xdr:col>
      <xdr:colOff>101600</xdr:colOff>
      <xdr:row>15</xdr:row>
      <xdr:rowOff>149255</xdr:rowOff>
    </xdr:to>
    <xdr:sp macro="" textlink="">
      <xdr:nvSpPr>
        <xdr:cNvPr id="69" name="楕円 68"/>
        <xdr:cNvSpPr/>
      </xdr:nvSpPr>
      <xdr:spPr bwMode="auto">
        <a:xfrm>
          <a:off x="4953000" y="266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159432</xdr:rowOff>
    </xdr:from>
    <xdr:ext cx="736600" cy="259045"/>
    <xdr:sp macro="" textlink="">
      <xdr:nvSpPr>
        <xdr:cNvPr id="70" name="テキスト ボックス 69"/>
        <xdr:cNvSpPr txBox="1"/>
      </xdr:nvSpPr>
      <xdr:spPr>
        <a:xfrm>
          <a:off x="4622800" y="243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73259</xdr:rowOff>
    </xdr:from>
    <xdr:to>
      <xdr:col>22</xdr:col>
      <xdr:colOff>165100</xdr:colOff>
      <xdr:row>16</xdr:row>
      <xdr:rowOff>3409</xdr:rowOff>
    </xdr:to>
    <xdr:sp macro="" textlink="">
      <xdr:nvSpPr>
        <xdr:cNvPr id="71" name="楕円 70"/>
        <xdr:cNvSpPr/>
      </xdr:nvSpPr>
      <xdr:spPr bwMode="auto">
        <a:xfrm>
          <a:off x="4254500" y="2692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13586</xdr:rowOff>
    </xdr:from>
    <xdr:ext cx="762000" cy="259045"/>
    <xdr:sp macro="" textlink="">
      <xdr:nvSpPr>
        <xdr:cNvPr id="72" name="テキスト ボックス 71"/>
        <xdr:cNvSpPr txBox="1"/>
      </xdr:nvSpPr>
      <xdr:spPr>
        <a:xfrm>
          <a:off x="3924300" y="246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120350</xdr:rowOff>
    </xdr:from>
    <xdr:to>
      <xdr:col>19</xdr:col>
      <xdr:colOff>38100</xdr:colOff>
      <xdr:row>16</xdr:row>
      <xdr:rowOff>50500</xdr:rowOff>
    </xdr:to>
    <xdr:sp macro="" textlink="">
      <xdr:nvSpPr>
        <xdr:cNvPr id="73" name="楕円 72"/>
        <xdr:cNvSpPr/>
      </xdr:nvSpPr>
      <xdr:spPr bwMode="auto">
        <a:xfrm>
          <a:off x="3556000" y="2739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60677</xdr:rowOff>
    </xdr:from>
    <xdr:ext cx="762000" cy="259045"/>
    <xdr:sp macro="" textlink="">
      <xdr:nvSpPr>
        <xdr:cNvPr id="74" name="テキスト ボックス 73"/>
        <xdr:cNvSpPr txBox="1"/>
      </xdr:nvSpPr>
      <xdr:spPr>
        <a:xfrm>
          <a:off x="3225800" y="250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23652</xdr:rowOff>
    </xdr:from>
    <xdr:to>
      <xdr:col>15</xdr:col>
      <xdr:colOff>101600</xdr:colOff>
      <xdr:row>16</xdr:row>
      <xdr:rowOff>125252</xdr:rowOff>
    </xdr:to>
    <xdr:sp macro="" textlink="">
      <xdr:nvSpPr>
        <xdr:cNvPr id="75" name="楕円 74"/>
        <xdr:cNvSpPr/>
      </xdr:nvSpPr>
      <xdr:spPr bwMode="auto">
        <a:xfrm>
          <a:off x="2857500" y="2814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135429</xdr:rowOff>
    </xdr:from>
    <xdr:ext cx="762000" cy="259045"/>
    <xdr:sp macro="" textlink="">
      <xdr:nvSpPr>
        <xdr:cNvPr id="76" name="テキスト ボックス 75"/>
        <xdr:cNvSpPr txBox="1"/>
      </xdr:nvSpPr>
      <xdr:spPr>
        <a:xfrm>
          <a:off x="2527300" y="258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133995</xdr:rowOff>
    </xdr:from>
    <xdr:to>
      <xdr:col>29</xdr:col>
      <xdr:colOff>127000</xdr:colOff>
      <xdr:row>36</xdr:row>
      <xdr:rowOff>150637</xdr:rowOff>
    </xdr:to>
    <xdr:cxnSp macro="">
      <xdr:nvCxnSpPr>
        <xdr:cNvPr id="108" name="直線コネクタ 107"/>
        <xdr:cNvCxnSpPr/>
      </xdr:nvCxnSpPr>
      <xdr:spPr bwMode="auto">
        <a:xfrm>
          <a:off x="5003800" y="7087245"/>
          <a:ext cx="647700" cy="16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182612</xdr:rowOff>
    </xdr:from>
    <xdr:ext cx="762000" cy="259045"/>
    <xdr:sp macro="" textlink="">
      <xdr:nvSpPr>
        <xdr:cNvPr id="109" name="人口1人当たり決算額の推移平均値テキスト445"/>
        <xdr:cNvSpPr txBox="1"/>
      </xdr:nvSpPr>
      <xdr:spPr>
        <a:xfrm>
          <a:off x="5740400" y="6792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131709</xdr:rowOff>
    </xdr:from>
    <xdr:to>
      <xdr:col>26</xdr:col>
      <xdr:colOff>50800</xdr:colOff>
      <xdr:row>36</xdr:row>
      <xdr:rowOff>133995</xdr:rowOff>
    </xdr:to>
    <xdr:cxnSp macro="">
      <xdr:nvCxnSpPr>
        <xdr:cNvPr id="111" name="直線コネクタ 110"/>
        <xdr:cNvCxnSpPr/>
      </xdr:nvCxnSpPr>
      <xdr:spPr bwMode="auto">
        <a:xfrm>
          <a:off x="4305300" y="7084959"/>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100378</xdr:rowOff>
    </xdr:from>
    <xdr:ext cx="736600" cy="259045"/>
    <xdr:sp macro="" textlink="">
      <xdr:nvSpPr>
        <xdr:cNvPr id="113" name="テキスト ボックス 112"/>
        <xdr:cNvSpPr txBox="1"/>
      </xdr:nvSpPr>
      <xdr:spPr>
        <a:xfrm>
          <a:off x="4622800" y="6710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131709</xdr:rowOff>
    </xdr:from>
    <xdr:to>
      <xdr:col>22</xdr:col>
      <xdr:colOff>114300</xdr:colOff>
      <xdr:row>36</xdr:row>
      <xdr:rowOff>164125</xdr:rowOff>
    </xdr:to>
    <xdr:cxnSp macro="">
      <xdr:nvCxnSpPr>
        <xdr:cNvPr id="114" name="直線コネクタ 113"/>
        <xdr:cNvCxnSpPr/>
      </xdr:nvCxnSpPr>
      <xdr:spPr bwMode="auto">
        <a:xfrm flipV="1">
          <a:off x="3606800" y="7084959"/>
          <a:ext cx="698500" cy="32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63024</xdr:rowOff>
    </xdr:from>
    <xdr:ext cx="762000" cy="259045"/>
    <xdr:sp macro="" textlink="">
      <xdr:nvSpPr>
        <xdr:cNvPr id="116" name="テキスト ボックス 115"/>
        <xdr:cNvSpPr txBox="1"/>
      </xdr:nvSpPr>
      <xdr:spPr>
        <a:xfrm>
          <a:off x="39243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130795</xdr:rowOff>
    </xdr:from>
    <xdr:to>
      <xdr:col>18</xdr:col>
      <xdr:colOff>177800</xdr:colOff>
      <xdr:row>36</xdr:row>
      <xdr:rowOff>164125</xdr:rowOff>
    </xdr:to>
    <xdr:cxnSp macro="">
      <xdr:nvCxnSpPr>
        <xdr:cNvPr id="117" name="直線コネクタ 116"/>
        <xdr:cNvCxnSpPr/>
      </xdr:nvCxnSpPr>
      <xdr:spPr bwMode="auto">
        <a:xfrm>
          <a:off x="2908300" y="7084045"/>
          <a:ext cx="698500" cy="33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40667</xdr:rowOff>
    </xdr:from>
    <xdr:ext cx="762000" cy="259045"/>
    <xdr:sp macro="" textlink="">
      <xdr:nvSpPr>
        <xdr:cNvPr id="119" name="テキスト ボックス 118"/>
        <xdr:cNvSpPr txBox="1"/>
      </xdr:nvSpPr>
      <xdr:spPr>
        <a:xfrm>
          <a:off x="32258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36278</xdr:rowOff>
    </xdr:from>
    <xdr:ext cx="762000" cy="259045"/>
    <xdr:sp macro="" textlink="">
      <xdr:nvSpPr>
        <xdr:cNvPr id="121" name="テキスト ボックス 120"/>
        <xdr:cNvSpPr txBox="1"/>
      </xdr:nvSpPr>
      <xdr:spPr>
        <a:xfrm>
          <a:off x="2527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99837</xdr:rowOff>
    </xdr:from>
    <xdr:to>
      <xdr:col>29</xdr:col>
      <xdr:colOff>177800</xdr:colOff>
      <xdr:row>37</xdr:row>
      <xdr:rowOff>29987</xdr:rowOff>
    </xdr:to>
    <xdr:sp macro="" textlink="">
      <xdr:nvSpPr>
        <xdr:cNvPr id="127" name="楕円 126"/>
        <xdr:cNvSpPr/>
      </xdr:nvSpPr>
      <xdr:spPr bwMode="auto">
        <a:xfrm>
          <a:off x="5600700" y="7053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71914</xdr:rowOff>
    </xdr:from>
    <xdr:ext cx="762000" cy="259045"/>
    <xdr:sp macro="" textlink="">
      <xdr:nvSpPr>
        <xdr:cNvPr id="128" name="人口1人当たり決算額の推移該当値テキスト445"/>
        <xdr:cNvSpPr txBox="1"/>
      </xdr:nvSpPr>
      <xdr:spPr>
        <a:xfrm>
          <a:off x="5740400" y="702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83195</xdr:rowOff>
    </xdr:from>
    <xdr:to>
      <xdr:col>26</xdr:col>
      <xdr:colOff>101600</xdr:colOff>
      <xdr:row>37</xdr:row>
      <xdr:rowOff>13345</xdr:rowOff>
    </xdr:to>
    <xdr:sp macro="" textlink="">
      <xdr:nvSpPr>
        <xdr:cNvPr id="129" name="楕円 128"/>
        <xdr:cNvSpPr/>
      </xdr:nvSpPr>
      <xdr:spPr bwMode="auto">
        <a:xfrm>
          <a:off x="4953000" y="7036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169572</xdr:rowOff>
    </xdr:from>
    <xdr:ext cx="736600" cy="259045"/>
    <xdr:sp macro="" textlink="">
      <xdr:nvSpPr>
        <xdr:cNvPr id="130" name="テキスト ボックス 129"/>
        <xdr:cNvSpPr txBox="1"/>
      </xdr:nvSpPr>
      <xdr:spPr>
        <a:xfrm>
          <a:off x="4622800" y="7122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80909</xdr:rowOff>
    </xdr:from>
    <xdr:to>
      <xdr:col>22</xdr:col>
      <xdr:colOff>165100</xdr:colOff>
      <xdr:row>37</xdr:row>
      <xdr:rowOff>11059</xdr:rowOff>
    </xdr:to>
    <xdr:sp macro="" textlink="">
      <xdr:nvSpPr>
        <xdr:cNvPr id="131" name="楕円 130"/>
        <xdr:cNvSpPr/>
      </xdr:nvSpPr>
      <xdr:spPr bwMode="auto">
        <a:xfrm>
          <a:off x="4254500" y="7034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167286</xdr:rowOff>
    </xdr:from>
    <xdr:ext cx="762000" cy="259045"/>
    <xdr:sp macro="" textlink="">
      <xdr:nvSpPr>
        <xdr:cNvPr id="132" name="テキスト ボックス 131"/>
        <xdr:cNvSpPr txBox="1"/>
      </xdr:nvSpPr>
      <xdr:spPr>
        <a:xfrm>
          <a:off x="3924300" y="712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113325</xdr:rowOff>
    </xdr:from>
    <xdr:to>
      <xdr:col>19</xdr:col>
      <xdr:colOff>38100</xdr:colOff>
      <xdr:row>37</xdr:row>
      <xdr:rowOff>43475</xdr:rowOff>
    </xdr:to>
    <xdr:sp macro="" textlink="">
      <xdr:nvSpPr>
        <xdr:cNvPr id="133" name="楕円 132"/>
        <xdr:cNvSpPr/>
      </xdr:nvSpPr>
      <xdr:spPr bwMode="auto">
        <a:xfrm>
          <a:off x="3556000" y="706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28252</xdr:rowOff>
    </xdr:from>
    <xdr:ext cx="762000" cy="259045"/>
    <xdr:sp macro="" textlink="">
      <xdr:nvSpPr>
        <xdr:cNvPr id="134" name="テキスト ボックス 133"/>
        <xdr:cNvSpPr txBox="1"/>
      </xdr:nvSpPr>
      <xdr:spPr>
        <a:xfrm>
          <a:off x="3225800" y="715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79995</xdr:rowOff>
    </xdr:from>
    <xdr:to>
      <xdr:col>15</xdr:col>
      <xdr:colOff>101600</xdr:colOff>
      <xdr:row>37</xdr:row>
      <xdr:rowOff>10145</xdr:rowOff>
    </xdr:to>
    <xdr:sp macro="" textlink="">
      <xdr:nvSpPr>
        <xdr:cNvPr id="135" name="楕円 134"/>
        <xdr:cNvSpPr/>
      </xdr:nvSpPr>
      <xdr:spPr bwMode="auto">
        <a:xfrm>
          <a:off x="2857500" y="703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166372</xdr:rowOff>
    </xdr:from>
    <xdr:ext cx="762000" cy="259045"/>
    <xdr:sp macro="" textlink="">
      <xdr:nvSpPr>
        <xdr:cNvPr id="136" name="テキスト ボックス 135"/>
        <xdr:cNvSpPr txBox="1"/>
      </xdr:nvSpPr>
      <xdr:spPr>
        <a:xfrm>
          <a:off x="2527300" y="711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409,900
400,589
203.60
161,081,741
154,084,448
6,768,911
83,510,824
134,907,234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58242</xdr:rowOff>
    </xdr:from>
    <xdr:to>
      <xdr:col>24</xdr:col>
      <xdr:colOff>63500</xdr:colOff>
      <xdr:row>34</xdr:row>
      <xdr:rowOff>70206</xdr:rowOff>
    </xdr:to>
    <xdr:cxnSp macro="">
      <xdr:nvCxnSpPr>
        <xdr:cNvPr id="61" name="直線コネクタ 60"/>
        <xdr:cNvCxnSpPr/>
      </xdr:nvCxnSpPr>
      <xdr:spPr>
        <a:xfrm>
          <a:off x="3797300" y="5887542"/>
          <a:ext cx="8382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146461</xdr:rowOff>
    </xdr:from>
    <xdr:ext cx="534377" cy="259045"/>
    <xdr:sp macro="" textlink="">
      <xdr:nvSpPr>
        <xdr:cNvPr id="62" name="人件費平均値テキスト"/>
        <xdr:cNvSpPr txBox="1"/>
      </xdr:nvSpPr>
      <xdr:spPr>
        <a:xfrm>
          <a:off x="4686300" y="597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30239</xdr:rowOff>
    </xdr:from>
    <xdr:to>
      <xdr:col>19</xdr:col>
      <xdr:colOff>177800</xdr:colOff>
      <xdr:row>34</xdr:row>
      <xdr:rowOff>58242</xdr:rowOff>
    </xdr:to>
    <xdr:cxnSp macro="">
      <xdr:nvCxnSpPr>
        <xdr:cNvPr id="64" name="直線コネクタ 63"/>
        <xdr:cNvCxnSpPr/>
      </xdr:nvCxnSpPr>
      <xdr:spPr>
        <a:xfrm>
          <a:off x="2908300" y="5859539"/>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93997</xdr:rowOff>
    </xdr:from>
    <xdr:ext cx="534377" cy="259045"/>
    <xdr:sp macro="" textlink="">
      <xdr:nvSpPr>
        <xdr:cNvPr id="66" name="テキスト ボックス 65"/>
        <xdr:cNvSpPr txBox="1"/>
      </xdr:nvSpPr>
      <xdr:spPr>
        <a:xfrm>
          <a:off x="3530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30239</xdr:rowOff>
    </xdr:from>
    <xdr:to>
      <xdr:col>15</xdr:col>
      <xdr:colOff>50800</xdr:colOff>
      <xdr:row>34</xdr:row>
      <xdr:rowOff>91732</xdr:rowOff>
    </xdr:to>
    <xdr:cxnSp macro="">
      <xdr:nvCxnSpPr>
        <xdr:cNvPr id="67" name="直線コネクタ 66"/>
        <xdr:cNvCxnSpPr/>
      </xdr:nvCxnSpPr>
      <xdr:spPr>
        <a:xfrm flipV="1">
          <a:off x="2019300" y="5859539"/>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101388</xdr:rowOff>
    </xdr:from>
    <xdr:ext cx="534377" cy="259045"/>
    <xdr:sp macro="" textlink="">
      <xdr:nvSpPr>
        <xdr:cNvPr id="69" name="テキスト ボックス 68"/>
        <xdr:cNvSpPr txBox="1"/>
      </xdr:nvSpPr>
      <xdr:spPr>
        <a:xfrm>
          <a:off x="2641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91732</xdr:rowOff>
    </xdr:from>
    <xdr:to>
      <xdr:col>10</xdr:col>
      <xdr:colOff>114300</xdr:colOff>
      <xdr:row>34</xdr:row>
      <xdr:rowOff>116002</xdr:rowOff>
    </xdr:to>
    <xdr:cxnSp macro="">
      <xdr:nvCxnSpPr>
        <xdr:cNvPr id="70" name="直線コネクタ 69"/>
        <xdr:cNvCxnSpPr/>
      </xdr:nvCxnSpPr>
      <xdr:spPr>
        <a:xfrm flipV="1">
          <a:off x="1130300" y="5921032"/>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88511</xdr:rowOff>
    </xdr:from>
    <xdr:ext cx="534377" cy="259045"/>
    <xdr:sp macro="" textlink="">
      <xdr:nvSpPr>
        <xdr:cNvPr id="72" name="テキスト ボックス 71"/>
        <xdr:cNvSpPr txBox="1"/>
      </xdr:nvSpPr>
      <xdr:spPr>
        <a:xfrm>
          <a:off x="1752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98340</xdr:rowOff>
    </xdr:from>
    <xdr:ext cx="534377" cy="259045"/>
    <xdr:sp macro="" textlink="">
      <xdr:nvSpPr>
        <xdr:cNvPr id="74" name="テキスト ボックス 73"/>
        <xdr:cNvSpPr txBox="1"/>
      </xdr:nvSpPr>
      <xdr:spPr>
        <a:xfrm>
          <a:off x="863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19406</xdr:rowOff>
    </xdr:from>
    <xdr:to>
      <xdr:col>24</xdr:col>
      <xdr:colOff>114300</xdr:colOff>
      <xdr:row>34</xdr:row>
      <xdr:rowOff>121006</xdr:rowOff>
    </xdr:to>
    <xdr:sp macro="" textlink="">
      <xdr:nvSpPr>
        <xdr:cNvPr id="80" name="楕円 79"/>
        <xdr:cNvSpPr/>
      </xdr:nvSpPr>
      <xdr:spPr>
        <a:xfrm>
          <a:off x="4584700" y="58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42283</xdr:rowOff>
    </xdr:from>
    <xdr:ext cx="534377" cy="259045"/>
    <xdr:sp macro="" textlink="">
      <xdr:nvSpPr>
        <xdr:cNvPr id="81" name="人件費該当値テキスト"/>
        <xdr:cNvSpPr txBox="1"/>
      </xdr:nvSpPr>
      <xdr:spPr>
        <a:xfrm>
          <a:off x="4686300" y="57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7442</xdr:rowOff>
    </xdr:from>
    <xdr:to>
      <xdr:col>20</xdr:col>
      <xdr:colOff>38100</xdr:colOff>
      <xdr:row>34</xdr:row>
      <xdr:rowOff>109042</xdr:rowOff>
    </xdr:to>
    <xdr:sp macro="" textlink="">
      <xdr:nvSpPr>
        <xdr:cNvPr id="82" name="楕円 81"/>
        <xdr:cNvSpPr/>
      </xdr:nvSpPr>
      <xdr:spPr>
        <a:xfrm>
          <a:off x="3746500" y="583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125569</xdr:rowOff>
    </xdr:from>
    <xdr:ext cx="534377" cy="259045"/>
    <xdr:sp macro="" textlink="">
      <xdr:nvSpPr>
        <xdr:cNvPr id="83" name="テキスト ボックス 82"/>
        <xdr:cNvSpPr txBox="1"/>
      </xdr:nvSpPr>
      <xdr:spPr>
        <a:xfrm>
          <a:off x="3530111" y="561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150889</xdr:rowOff>
    </xdr:from>
    <xdr:to>
      <xdr:col>15</xdr:col>
      <xdr:colOff>101600</xdr:colOff>
      <xdr:row>34</xdr:row>
      <xdr:rowOff>81039</xdr:rowOff>
    </xdr:to>
    <xdr:sp macro="" textlink="">
      <xdr:nvSpPr>
        <xdr:cNvPr id="84" name="楕円 83"/>
        <xdr:cNvSpPr/>
      </xdr:nvSpPr>
      <xdr:spPr>
        <a:xfrm>
          <a:off x="2857500" y="580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97566</xdr:rowOff>
    </xdr:from>
    <xdr:ext cx="534377" cy="259045"/>
    <xdr:sp macro="" textlink="">
      <xdr:nvSpPr>
        <xdr:cNvPr id="85" name="テキスト ボックス 84"/>
        <xdr:cNvSpPr txBox="1"/>
      </xdr:nvSpPr>
      <xdr:spPr>
        <a:xfrm>
          <a:off x="2641111" y="558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40932</xdr:rowOff>
    </xdr:from>
    <xdr:to>
      <xdr:col>10</xdr:col>
      <xdr:colOff>165100</xdr:colOff>
      <xdr:row>34</xdr:row>
      <xdr:rowOff>142532</xdr:rowOff>
    </xdr:to>
    <xdr:sp macro="" textlink="">
      <xdr:nvSpPr>
        <xdr:cNvPr id="86" name="楕円 85"/>
        <xdr:cNvSpPr/>
      </xdr:nvSpPr>
      <xdr:spPr>
        <a:xfrm>
          <a:off x="1968500" y="587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159059</xdr:rowOff>
    </xdr:from>
    <xdr:ext cx="534377" cy="259045"/>
    <xdr:sp macro="" textlink="">
      <xdr:nvSpPr>
        <xdr:cNvPr id="87" name="テキスト ボックス 86"/>
        <xdr:cNvSpPr txBox="1"/>
      </xdr:nvSpPr>
      <xdr:spPr>
        <a:xfrm>
          <a:off x="1752111" y="56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65202</xdr:rowOff>
    </xdr:from>
    <xdr:to>
      <xdr:col>6</xdr:col>
      <xdr:colOff>38100</xdr:colOff>
      <xdr:row>34</xdr:row>
      <xdr:rowOff>166802</xdr:rowOff>
    </xdr:to>
    <xdr:sp macro="" textlink="">
      <xdr:nvSpPr>
        <xdr:cNvPr id="88" name="楕円 87"/>
        <xdr:cNvSpPr/>
      </xdr:nvSpPr>
      <xdr:spPr>
        <a:xfrm>
          <a:off x="1079500" y="589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11879</xdr:rowOff>
    </xdr:from>
    <xdr:ext cx="534377" cy="259045"/>
    <xdr:sp macro="" textlink="">
      <xdr:nvSpPr>
        <xdr:cNvPr id="89" name="テキスト ボックス 88"/>
        <xdr:cNvSpPr txBox="1"/>
      </xdr:nvSpPr>
      <xdr:spPr>
        <a:xfrm>
          <a:off x="863111" y="56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114326</xdr:rowOff>
    </xdr:from>
    <xdr:to>
      <xdr:col>24</xdr:col>
      <xdr:colOff>63500</xdr:colOff>
      <xdr:row>57</xdr:row>
      <xdr:rowOff>132918</xdr:rowOff>
    </xdr:to>
    <xdr:cxnSp macro="">
      <xdr:nvCxnSpPr>
        <xdr:cNvPr id="119" name="直線コネクタ 118"/>
        <xdr:cNvCxnSpPr/>
      </xdr:nvCxnSpPr>
      <xdr:spPr>
        <a:xfrm flipV="1">
          <a:off x="3797300" y="9886976"/>
          <a:ext cx="8382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67924</xdr:rowOff>
    </xdr:from>
    <xdr:ext cx="534377" cy="259045"/>
    <xdr:sp macro="" textlink="">
      <xdr:nvSpPr>
        <xdr:cNvPr id="120" name="物件費平均値テキスト"/>
        <xdr:cNvSpPr txBox="1"/>
      </xdr:nvSpPr>
      <xdr:spPr>
        <a:xfrm>
          <a:off x="4686300" y="9840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132918</xdr:rowOff>
    </xdr:from>
    <xdr:to>
      <xdr:col>19</xdr:col>
      <xdr:colOff>177800</xdr:colOff>
      <xdr:row>57</xdr:row>
      <xdr:rowOff>154127</xdr:rowOff>
    </xdr:to>
    <xdr:cxnSp macro="">
      <xdr:nvCxnSpPr>
        <xdr:cNvPr id="122" name="直線コネクタ 121"/>
        <xdr:cNvCxnSpPr/>
      </xdr:nvCxnSpPr>
      <xdr:spPr>
        <a:xfrm flipV="1">
          <a:off x="2908300" y="9905568"/>
          <a:ext cx="8890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39958</xdr:rowOff>
    </xdr:from>
    <xdr:ext cx="534377" cy="259045"/>
    <xdr:sp macro="" textlink="">
      <xdr:nvSpPr>
        <xdr:cNvPr id="124" name="テキスト ボックス 123"/>
        <xdr:cNvSpPr txBox="1"/>
      </xdr:nvSpPr>
      <xdr:spPr>
        <a:xfrm>
          <a:off x="3530111" y="99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151054</xdr:rowOff>
    </xdr:from>
    <xdr:to>
      <xdr:col>15</xdr:col>
      <xdr:colOff>50800</xdr:colOff>
      <xdr:row>57</xdr:row>
      <xdr:rowOff>154127</xdr:rowOff>
    </xdr:to>
    <xdr:cxnSp macro="">
      <xdr:nvCxnSpPr>
        <xdr:cNvPr id="125" name="直線コネクタ 124"/>
        <xdr:cNvCxnSpPr/>
      </xdr:nvCxnSpPr>
      <xdr:spPr>
        <a:xfrm>
          <a:off x="2019300" y="9923704"/>
          <a:ext cx="8890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25354</xdr:rowOff>
    </xdr:from>
    <xdr:ext cx="534377" cy="259045"/>
    <xdr:sp macro="" textlink="">
      <xdr:nvSpPr>
        <xdr:cNvPr id="127" name="テキスト ボックス 126"/>
        <xdr:cNvSpPr txBox="1"/>
      </xdr:nvSpPr>
      <xdr:spPr>
        <a:xfrm>
          <a:off x="2641111" y="99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151054</xdr:rowOff>
    </xdr:from>
    <xdr:to>
      <xdr:col>10</xdr:col>
      <xdr:colOff>114300</xdr:colOff>
      <xdr:row>58</xdr:row>
      <xdr:rowOff>16015</xdr:rowOff>
    </xdr:to>
    <xdr:cxnSp macro="">
      <xdr:nvCxnSpPr>
        <xdr:cNvPr id="128" name="直線コネクタ 127"/>
        <xdr:cNvCxnSpPr/>
      </xdr:nvCxnSpPr>
      <xdr:spPr>
        <a:xfrm flipV="1">
          <a:off x="1130300" y="9923704"/>
          <a:ext cx="889000" cy="3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34777</xdr:rowOff>
    </xdr:from>
    <xdr:ext cx="534377" cy="259045"/>
    <xdr:sp macro="" textlink="">
      <xdr:nvSpPr>
        <xdr:cNvPr id="130" name="テキスト ボックス 129"/>
        <xdr:cNvSpPr txBox="1"/>
      </xdr:nvSpPr>
      <xdr:spPr>
        <a:xfrm>
          <a:off x="1752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62260</xdr:rowOff>
    </xdr:from>
    <xdr:ext cx="534377" cy="259045"/>
    <xdr:sp macro="" textlink="">
      <xdr:nvSpPr>
        <xdr:cNvPr id="132" name="テキスト ボックス 131"/>
        <xdr:cNvSpPr txBox="1"/>
      </xdr:nvSpPr>
      <xdr:spPr>
        <a:xfrm>
          <a:off x="863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63526</xdr:rowOff>
    </xdr:from>
    <xdr:to>
      <xdr:col>24</xdr:col>
      <xdr:colOff>114300</xdr:colOff>
      <xdr:row>57</xdr:row>
      <xdr:rowOff>165126</xdr:rowOff>
    </xdr:to>
    <xdr:sp macro="" textlink="">
      <xdr:nvSpPr>
        <xdr:cNvPr id="138" name="楕円 137"/>
        <xdr:cNvSpPr/>
      </xdr:nvSpPr>
      <xdr:spPr>
        <a:xfrm>
          <a:off x="4584700" y="98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86403</xdr:rowOff>
    </xdr:from>
    <xdr:ext cx="534377" cy="259045"/>
    <xdr:sp macro="" textlink="">
      <xdr:nvSpPr>
        <xdr:cNvPr id="139" name="物件費該当値テキスト"/>
        <xdr:cNvSpPr txBox="1"/>
      </xdr:nvSpPr>
      <xdr:spPr>
        <a:xfrm>
          <a:off x="4686300" y="968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82118</xdr:rowOff>
    </xdr:from>
    <xdr:to>
      <xdr:col>20</xdr:col>
      <xdr:colOff>38100</xdr:colOff>
      <xdr:row>58</xdr:row>
      <xdr:rowOff>12268</xdr:rowOff>
    </xdr:to>
    <xdr:sp macro="" textlink="">
      <xdr:nvSpPr>
        <xdr:cNvPr id="140" name="楕円 139"/>
        <xdr:cNvSpPr/>
      </xdr:nvSpPr>
      <xdr:spPr>
        <a:xfrm>
          <a:off x="3746500" y="98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28795</xdr:rowOff>
    </xdr:from>
    <xdr:ext cx="534377" cy="259045"/>
    <xdr:sp macro="" textlink="">
      <xdr:nvSpPr>
        <xdr:cNvPr id="141" name="テキスト ボックス 140"/>
        <xdr:cNvSpPr txBox="1"/>
      </xdr:nvSpPr>
      <xdr:spPr>
        <a:xfrm>
          <a:off x="3530111" y="962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103327</xdr:rowOff>
    </xdr:from>
    <xdr:to>
      <xdr:col>15</xdr:col>
      <xdr:colOff>101600</xdr:colOff>
      <xdr:row>58</xdr:row>
      <xdr:rowOff>33477</xdr:rowOff>
    </xdr:to>
    <xdr:sp macro="" textlink="">
      <xdr:nvSpPr>
        <xdr:cNvPr id="142" name="楕円 141"/>
        <xdr:cNvSpPr/>
      </xdr:nvSpPr>
      <xdr:spPr>
        <a:xfrm>
          <a:off x="2857500" y="98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50004</xdr:rowOff>
    </xdr:from>
    <xdr:ext cx="534377" cy="259045"/>
    <xdr:sp macro="" textlink="">
      <xdr:nvSpPr>
        <xdr:cNvPr id="143" name="テキスト ボックス 142"/>
        <xdr:cNvSpPr txBox="1"/>
      </xdr:nvSpPr>
      <xdr:spPr>
        <a:xfrm>
          <a:off x="2641111" y="965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100254</xdr:rowOff>
    </xdr:from>
    <xdr:to>
      <xdr:col>10</xdr:col>
      <xdr:colOff>165100</xdr:colOff>
      <xdr:row>58</xdr:row>
      <xdr:rowOff>30404</xdr:rowOff>
    </xdr:to>
    <xdr:sp macro="" textlink="">
      <xdr:nvSpPr>
        <xdr:cNvPr id="144" name="楕円 143"/>
        <xdr:cNvSpPr/>
      </xdr:nvSpPr>
      <xdr:spPr>
        <a:xfrm>
          <a:off x="1968500" y="98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46931</xdr:rowOff>
    </xdr:from>
    <xdr:ext cx="534377" cy="259045"/>
    <xdr:sp macro="" textlink="">
      <xdr:nvSpPr>
        <xdr:cNvPr id="145" name="テキスト ボックス 144"/>
        <xdr:cNvSpPr txBox="1"/>
      </xdr:nvSpPr>
      <xdr:spPr>
        <a:xfrm>
          <a:off x="1752111" y="964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136665</xdr:rowOff>
    </xdr:from>
    <xdr:to>
      <xdr:col>6</xdr:col>
      <xdr:colOff>38100</xdr:colOff>
      <xdr:row>58</xdr:row>
      <xdr:rowOff>66815</xdr:rowOff>
    </xdr:to>
    <xdr:sp macro="" textlink="">
      <xdr:nvSpPr>
        <xdr:cNvPr id="146" name="楕円 145"/>
        <xdr:cNvSpPr/>
      </xdr:nvSpPr>
      <xdr:spPr>
        <a:xfrm>
          <a:off x="1079500" y="99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57942</xdr:rowOff>
    </xdr:from>
    <xdr:ext cx="534377" cy="259045"/>
    <xdr:sp macro="" textlink="">
      <xdr:nvSpPr>
        <xdr:cNvPr id="147" name="テキスト ボックス 146"/>
        <xdr:cNvSpPr txBox="1"/>
      </xdr:nvSpPr>
      <xdr:spPr>
        <a:xfrm>
          <a:off x="863111" y="100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138285</xdr:rowOff>
    </xdr:from>
    <xdr:to>
      <xdr:col>24</xdr:col>
      <xdr:colOff>63500</xdr:colOff>
      <xdr:row>77</xdr:row>
      <xdr:rowOff>156138</xdr:rowOff>
    </xdr:to>
    <xdr:cxnSp macro="">
      <xdr:nvCxnSpPr>
        <xdr:cNvPr id="178" name="直線コネクタ 177"/>
        <xdr:cNvCxnSpPr/>
      </xdr:nvCxnSpPr>
      <xdr:spPr>
        <a:xfrm flipV="1">
          <a:off x="3797300" y="13339935"/>
          <a:ext cx="838200" cy="1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116240</xdr:rowOff>
    </xdr:from>
    <xdr:ext cx="469744" cy="259045"/>
    <xdr:sp macro="" textlink="">
      <xdr:nvSpPr>
        <xdr:cNvPr id="179" name="維持補修費平均値テキスト"/>
        <xdr:cNvSpPr txBox="1"/>
      </xdr:nvSpPr>
      <xdr:spPr>
        <a:xfrm>
          <a:off x="4686300" y="1297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156029</xdr:rowOff>
    </xdr:from>
    <xdr:to>
      <xdr:col>19</xdr:col>
      <xdr:colOff>177800</xdr:colOff>
      <xdr:row>77</xdr:row>
      <xdr:rowOff>156138</xdr:rowOff>
    </xdr:to>
    <xdr:cxnSp macro="">
      <xdr:nvCxnSpPr>
        <xdr:cNvPr id="181" name="直線コネクタ 180"/>
        <xdr:cNvCxnSpPr/>
      </xdr:nvCxnSpPr>
      <xdr:spPr>
        <a:xfrm>
          <a:off x="2908300" y="13357679"/>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49075</xdr:rowOff>
    </xdr:from>
    <xdr:ext cx="469744" cy="259045"/>
    <xdr:sp macro="" textlink="">
      <xdr:nvSpPr>
        <xdr:cNvPr id="183" name="テキスト ボックス 182"/>
        <xdr:cNvSpPr txBox="1"/>
      </xdr:nvSpPr>
      <xdr:spPr>
        <a:xfrm>
          <a:off x="3562428" y="129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156029</xdr:rowOff>
    </xdr:from>
    <xdr:to>
      <xdr:col>15</xdr:col>
      <xdr:colOff>50800</xdr:colOff>
      <xdr:row>77</xdr:row>
      <xdr:rowOff>164410</xdr:rowOff>
    </xdr:to>
    <xdr:cxnSp macro="">
      <xdr:nvCxnSpPr>
        <xdr:cNvPr id="184" name="直線コネクタ 183"/>
        <xdr:cNvCxnSpPr/>
      </xdr:nvCxnSpPr>
      <xdr:spPr>
        <a:xfrm flipV="1">
          <a:off x="2019300" y="13357679"/>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61158</xdr:rowOff>
    </xdr:from>
    <xdr:ext cx="469744" cy="259045"/>
    <xdr:sp macro="" textlink="">
      <xdr:nvSpPr>
        <xdr:cNvPr id="186" name="テキスト ボックス 185"/>
        <xdr:cNvSpPr txBox="1"/>
      </xdr:nvSpPr>
      <xdr:spPr>
        <a:xfrm>
          <a:off x="2673428" y="1291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164410</xdr:rowOff>
    </xdr:from>
    <xdr:to>
      <xdr:col>10</xdr:col>
      <xdr:colOff>114300</xdr:colOff>
      <xdr:row>78</xdr:row>
      <xdr:rowOff>14405</xdr:rowOff>
    </xdr:to>
    <xdr:cxnSp macro="">
      <xdr:nvCxnSpPr>
        <xdr:cNvPr id="187" name="直線コネクタ 186"/>
        <xdr:cNvCxnSpPr/>
      </xdr:nvCxnSpPr>
      <xdr:spPr>
        <a:xfrm flipV="1">
          <a:off x="1130300" y="13366060"/>
          <a:ext cx="889000" cy="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68343</xdr:rowOff>
    </xdr:from>
    <xdr:ext cx="469744" cy="259045"/>
    <xdr:sp macro="" textlink="">
      <xdr:nvSpPr>
        <xdr:cNvPr id="189" name="テキスト ボックス 188"/>
        <xdr:cNvSpPr txBox="1"/>
      </xdr:nvSpPr>
      <xdr:spPr>
        <a:xfrm>
          <a:off x="1784428" y="129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76072</xdr:rowOff>
    </xdr:from>
    <xdr:ext cx="469744" cy="259045"/>
    <xdr:sp macro="" textlink="">
      <xdr:nvSpPr>
        <xdr:cNvPr id="191" name="テキスト ボックス 190"/>
        <xdr:cNvSpPr txBox="1"/>
      </xdr:nvSpPr>
      <xdr:spPr>
        <a:xfrm>
          <a:off x="895428" y="129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87485</xdr:rowOff>
    </xdr:from>
    <xdr:to>
      <xdr:col>24</xdr:col>
      <xdr:colOff>114300</xdr:colOff>
      <xdr:row>78</xdr:row>
      <xdr:rowOff>17635</xdr:rowOff>
    </xdr:to>
    <xdr:sp macro="" textlink="">
      <xdr:nvSpPr>
        <xdr:cNvPr id="197" name="楕円 196"/>
        <xdr:cNvSpPr/>
      </xdr:nvSpPr>
      <xdr:spPr>
        <a:xfrm>
          <a:off x="4584700" y="132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65912</xdr:rowOff>
    </xdr:from>
    <xdr:ext cx="469744" cy="259045"/>
    <xdr:sp macro="" textlink="">
      <xdr:nvSpPr>
        <xdr:cNvPr id="198" name="維持補修費該当値テキスト"/>
        <xdr:cNvSpPr txBox="1"/>
      </xdr:nvSpPr>
      <xdr:spPr>
        <a:xfrm>
          <a:off x="4686300" y="1326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105338</xdr:rowOff>
    </xdr:from>
    <xdr:to>
      <xdr:col>20</xdr:col>
      <xdr:colOff>38100</xdr:colOff>
      <xdr:row>78</xdr:row>
      <xdr:rowOff>35488</xdr:rowOff>
    </xdr:to>
    <xdr:sp macro="" textlink="">
      <xdr:nvSpPr>
        <xdr:cNvPr id="199" name="楕円 198"/>
        <xdr:cNvSpPr/>
      </xdr:nvSpPr>
      <xdr:spPr>
        <a:xfrm>
          <a:off x="3746500" y="1330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26615</xdr:rowOff>
    </xdr:from>
    <xdr:ext cx="469744" cy="259045"/>
    <xdr:sp macro="" textlink="">
      <xdr:nvSpPr>
        <xdr:cNvPr id="200" name="テキスト ボックス 199"/>
        <xdr:cNvSpPr txBox="1"/>
      </xdr:nvSpPr>
      <xdr:spPr>
        <a:xfrm>
          <a:off x="3562428" y="1339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105229</xdr:rowOff>
    </xdr:from>
    <xdr:to>
      <xdr:col>15</xdr:col>
      <xdr:colOff>101600</xdr:colOff>
      <xdr:row>78</xdr:row>
      <xdr:rowOff>35379</xdr:rowOff>
    </xdr:to>
    <xdr:sp macro="" textlink="">
      <xdr:nvSpPr>
        <xdr:cNvPr id="201" name="楕円 200"/>
        <xdr:cNvSpPr/>
      </xdr:nvSpPr>
      <xdr:spPr>
        <a:xfrm>
          <a:off x="2857500" y="1330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26506</xdr:rowOff>
    </xdr:from>
    <xdr:ext cx="469744" cy="259045"/>
    <xdr:sp macro="" textlink="">
      <xdr:nvSpPr>
        <xdr:cNvPr id="202" name="テキスト ボックス 201"/>
        <xdr:cNvSpPr txBox="1"/>
      </xdr:nvSpPr>
      <xdr:spPr>
        <a:xfrm>
          <a:off x="2673428" y="1339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113610</xdr:rowOff>
    </xdr:from>
    <xdr:to>
      <xdr:col>10</xdr:col>
      <xdr:colOff>165100</xdr:colOff>
      <xdr:row>78</xdr:row>
      <xdr:rowOff>43760</xdr:rowOff>
    </xdr:to>
    <xdr:sp macro="" textlink="">
      <xdr:nvSpPr>
        <xdr:cNvPr id="203" name="楕円 202"/>
        <xdr:cNvSpPr/>
      </xdr:nvSpPr>
      <xdr:spPr>
        <a:xfrm>
          <a:off x="1968500" y="1331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34887</xdr:rowOff>
    </xdr:from>
    <xdr:ext cx="469744" cy="259045"/>
    <xdr:sp macro="" textlink="">
      <xdr:nvSpPr>
        <xdr:cNvPr id="204" name="テキスト ボックス 203"/>
        <xdr:cNvSpPr txBox="1"/>
      </xdr:nvSpPr>
      <xdr:spPr>
        <a:xfrm>
          <a:off x="1784428" y="1340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135055</xdr:rowOff>
    </xdr:from>
    <xdr:to>
      <xdr:col>6</xdr:col>
      <xdr:colOff>38100</xdr:colOff>
      <xdr:row>78</xdr:row>
      <xdr:rowOff>65205</xdr:rowOff>
    </xdr:to>
    <xdr:sp macro="" textlink="">
      <xdr:nvSpPr>
        <xdr:cNvPr id="205" name="楕円 204"/>
        <xdr:cNvSpPr/>
      </xdr:nvSpPr>
      <xdr:spPr>
        <a:xfrm>
          <a:off x="1079500" y="1333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56332</xdr:rowOff>
    </xdr:from>
    <xdr:ext cx="469744" cy="259045"/>
    <xdr:sp macro="" textlink="">
      <xdr:nvSpPr>
        <xdr:cNvPr id="206" name="テキスト ボックス 205"/>
        <xdr:cNvSpPr txBox="1"/>
      </xdr:nvSpPr>
      <xdr:spPr>
        <a:xfrm>
          <a:off x="895428" y="1342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125121</xdr:rowOff>
    </xdr:from>
    <xdr:to>
      <xdr:col>24</xdr:col>
      <xdr:colOff>63500</xdr:colOff>
      <xdr:row>96</xdr:row>
      <xdr:rowOff>139661</xdr:rowOff>
    </xdr:to>
    <xdr:cxnSp macro="">
      <xdr:nvCxnSpPr>
        <xdr:cNvPr id="236" name="直線コネクタ 235"/>
        <xdr:cNvCxnSpPr/>
      </xdr:nvCxnSpPr>
      <xdr:spPr>
        <a:xfrm>
          <a:off x="3797300" y="16584321"/>
          <a:ext cx="838200" cy="1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7" name="扶助費平均値テキスト"/>
        <xdr:cNvSpPr txBox="1"/>
      </xdr:nvSpPr>
      <xdr:spPr>
        <a:xfrm>
          <a:off x="4686300" y="16198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125121</xdr:rowOff>
    </xdr:from>
    <xdr:to>
      <xdr:col>19</xdr:col>
      <xdr:colOff>177800</xdr:colOff>
      <xdr:row>96</xdr:row>
      <xdr:rowOff>151930</xdr:rowOff>
    </xdr:to>
    <xdr:cxnSp macro="">
      <xdr:nvCxnSpPr>
        <xdr:cNvPr id="239" name="直線コネクタ 238"/>
        <xdr:cNvCxnSpPr/>
      </xdr:nvCxnSpPr>
      <xdr:spPr>
        <a:xfrm flipV="1">
          <a:off x="2908300" y="16584321"/>
          <a:ext cx="889000" cy="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xdr:cNvSpPr txBox="1"/>
      </xdr:nvSpPr>
      <xdr:spPr>
        <a:xfrm>
          <a:off x="3497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151930</xdr:rowOff>
    </xdr:from>
    <xdr:to>
      <xdr:col>15</xdr:col>
      <xdr:colOff>50800</xdr:colOff>
      <xdr:row>97</xdr:row>
      <xdr:rowOff>31090</xdr:rowOff>
    </xdr:to>
    <xdr:cxnSp macro="">
      <xdr:nvCxnSpPr>
        <xdr:cNvPr id="242" name="直線コネクタ 241"/>
        <xdr:cNvCxnSpPr/>
      </xdr:nvCxnSpPr>
      <xdr:spPr>
        <a:xfrm flipV="1">
          <a:off x="2019300" y="16611130"/>
          <a:ext cx="889000" cy="5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xdr:cNvSpPr txBox="1"/>
      </xdr:nvSpPr>
      <xdr:spPr>
        <a:xfrm>
          <a:off x="2608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31090</xdr:rowOff>
    </xdr:from>
    <xdr:to>
      <xdr:col>10</xdr:col>
      <xdr:colOff>114300</xdr:colOff>
      <xdr:row>97</xdr:row>
      <xdr:rowOff>59296</xdr:rowOff>
    </xdr:to>
    <xdr:cxnSp macro="">
      <xdr:nvCxnSpPr>
        <xdr:cNvPr id="245" name="直線コネクタ 244"/>
        <xdr:cNvCxnSpPr/>
      </xdr:nvCxnSpPr>
      <xdr:spPr>
        <a:xfrm flipV="1">
          <a:off x="1130300" y="16661740"/>
          <a:ext cx="889000" cy="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88409</xdr:rowOff>
    </xdr:from>
    <xdr:ext cx="599010" cy="259045"/>
    <xdr:sp macro="" textlink="">
      <xdr:nvSpPr>
        <xdr:cNvPr id="247" name="テキスト ボックス 246"/>
        <xdr:cNvSpPr txBox="1"/>
      </xdr:nvSpPr>
      <xdr:spPr>
        <a:xfrm>
          <a:off x="1719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126179</xdr:rowOff>
    </xdr:from>
    <xdr:ext cx="534377" cy="259045"/>
    <xdr:sp macro="" textlink="">
      <xdr:nvSpPr>
        <xdr:cNvPr id="249" name="テキスト ボックス 248"/>
        <xdr:cNvSpPr txBox="1"/>
      </xdr:nvSpPr>
      <xdr:spPr>
        <a:xfrm>
          <a:off x="863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88861</xdr:rowOff>
    </xdr:from>
    <xdr:to>
      <xdr:col>24</xdr:col>
      <xdr:colOff>114300</xdr:colOff>
      <xdr:row>97</xdr:row>
      <xdr:rowOff>19011</xdr:rowOff>
    </xdr:to>
    <xdr:sp macro="" textlink="">
      <xdr:nvSpPr>
        <xdr:cNvPr id="255" name="楕円 254"/>
        <xdr:cNvSpPr/>
      </xdr:nvSpPr>
      <xdr:spPr>
        <a:xfrm>
          <a:off x="4584700" y="1654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67288</xdr:rowOff>
    </xdr:from>
    <xdr:ext cx="534377" cy="259045"/>
    <xdr:sp macro="" textlink="">
      <xdr:nvSpPr>
        <xdr:cNvPr id="256" name="扶助費該当値テキスト"/>
        <xdr:cNvSpPr txBox="1"/>
      </xdr:nvSpPr>
      <xdr:spPr>
        <a:xfrm>
          <a:off x="4686300" y="1652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74321</xdr:rowOff>
    </xdr:from>
    <xdr:to>
      <xdr:col>20</xdr:col>
      <xdr:colOff>38100</xdr:colOff>
      <xdr:row>97</xdr:row>
      <xdr:rowOff>4471</xdr:rowOff>
    </xdr:to>
    <xdr:sp macro="" textlink="">
      <xdr:nvSpPr>
        <xdr:cNvPr id="257" name="楕円 256"/>
        <xdr:cNvSpPr/>
      </xdr:nvSpPr>
      <xdr:spPr>
        <a:xfrm>
          <a:off x="3746500" y="165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167048</xdr:rowOff>
    </xdr:from>
    <xdr:ext cx="534377" cy="259045"/>
    <xdr:sp macro="" textlink="">
      <xdr:nvSpPr>
        <xdr:cNvPr id="258" name="テキスト ボックス 257"/>
        <xdr:cNvSpPr txBox="1"/>
      </xdr:nvSpPr>
      <xdr:spPr>
        <a:xfrm>
          <a:off x="3530111" y="166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101130</xdr:rowOff>
    </xdr:from>
    <xdr:to>
      <xdr:col>15</xdr:col>
      <xdr:colOff>101600</xdr:colOff>
      <xdr:row>97</xdr:row>
      <xdr:rowOff>31280</xdr:rowOff>
    </xdr:to>
    <xdr:sp macro="" textlink="">
      <xdr:nvSpPr>
        <xdr:cNvPr id="259" name="楕円 258"/>
        <xdr:cNvSpPr/>
      </xdr:nvSpPr>
      <xdr:spPr>
        <a:xfrm>
          <a:off x="2857500" y="165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22407</xdr:rowOff>
    </xdr:from>
    <xdr:ext cx="534377" cy="259045"/>
    <xdr:sp macro="" textlink="">
      <xdr:nvSpPr>
        <xdr:cNvPr id="260" name="テキスト ボックス 259"/>
        <xdr:cNvSpPr txBox="1"/>
      </xdr:nvSpPr>
      <xdr:spPr>
        <a:xfrm>
          <a:off x="2641111" y="1665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151740</xdr:rowOff>
    </xdr:from>
    <xdr:to>
      <xdr:col>10</xdr:col>
      <xdr:colOff>165100</xdr:colOff>
      <xdr:row>97</xdr:row>
      <xdr:rowOff>81890</xdr:rowOff>
    </xdr:to>
    <xdr:sp macro="" textlink="">
      <xdr:nvSpPr>
        <xdr:cNvPr id="261" name="楕円 260"/>
        <xdr:cNvSpPr/>
      </xdr:nvSpPr>
      <xdr:spPr>
        <a:xfrm>
          <a:off x="1968500" y="166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73017</xdr:rowOff>
    </xdr:from>
    <xdr:ext cx="534377" cy="259045"/>
    <xdr:sp macro="" textlink="">
      <xdr:nvSpPr>
        <xdr:cNvPr id="262" name="テキスト ボックス 261"/>
        <xdr:cNvSpPr txBox="1"/>
      </xdr:nvSpPr>
      <xdr:spPr>
        <a:xfrm>
          <a:off x="1752111" y="167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8496</xdr:rowOff>
    </xdr:from>
    <xdr:to>
      <xdr:col>6</xdr:col>
      <xdr:colOff>38100</xdr:colOff>
      <xdr:row>97</xdr:row>
      <xdr:rowOff>110096</xdr:rowOff>
    </xdr:to>
    <xdr:sp macro="" textlink="">
      <xdr:nvSpPr>
        <xdr:cNvPr id="263" name="楕円 262"/>
        <xdr:cNvSpPr/>
      </xdr:nvSpPr>
      <xdr:spPr>
        <a:xfrm>
          <a:off x="1079500" y="166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101223</xdr:rowOff>
    </xdr:from>
    <xdr:ext cx="534377" cy="259045"/>
    <xdr:sp macro="" textlink="">
      <xdr:nvSpPr>
        <xdr:cNvPr id="264" name="テキスト ボックス 263"/>
        <xdr:cNvSpPr txBox="1"/>
      </xdr:nvSpPr>
      <xdr:spPr>
        <a:xfrm>
          <a:off x="863111" y="1673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45879</xdr:rowOff>
    </xdr:from>
    <xdr:to>
      <xdr:col>55</xdr:col>
      <xdr:colOff>0</xdr:colOff>
      <xdr:row>36</xdr:row>
      <xdr:rowOff>81998</xdr:rowOff>
    </xdr:to>
    <xdr:cxnSp macro="">
      <xdr:nvCxnSpPr>
        <xdr:cNvPr id="293" name="直線コネクタ 292"/>
        <xdr:cNvCxnSpPr/>
      </xdr:nvCxnSpPr>
      <xdr:spPr>
        <a:xfrm flipV="1">
          <a:off x="9639300" y="6218079"/>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134218</xdr:rowOff>
    </xdr:from>
    <xdr:ext cx="534377" cy="259045"/>
    <xdr:sp macro="" textlink="">
      <xdr:nvSpPr>
        <xdr:cNvPr id="294"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81998</xdr:rowOff>
    </xdr:from>
    <xdr:to>
      <xdr:col>50</xdr:col>
      <xdr:colOff>114300</xdr:colOff>
      <xdr:row>36</xdr:row>
      <xdr:rowOff>89313</xdr:rowOff>
    </xdr:to>
    <xdr:cxnSp macro="">
      <xdr:nvCxnSpPr>
        <xdr:cNvPr id="296" name="直線コネクタ 295"/>
        <xdr:cNvCxnSpPr/>
      </xdr:nvCxnSpPr>
      <xdr:spPr>
        <a:xfrm flipV="1">
          <a:off x="8750300" y="625419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92384</xdr:rowOff>
    </xdr:from>
    <xdr:ext cx="534377" cy="259045"/>
    <xdr:sp macro="" textlink="">
      <xdr:nvSpPr>
        <xdr:cNvPr id="298" name="テキスト ボックス 297"/>
        <xdr:cNvSpPr txBox="1"/>
      </xdr:nvSpPr>
      <xdr:spPr>
        <a:xfrm>
          <a:off x="9372111" y="5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72072</xdr:rowOff>
    </xdr:from>
    <xdr:to>
      <xdr:col>45</xdr:col>
      <xdr:colOff>177800</xdr:colOff>
      <xdr:row>36</xdr:row>
      <xdr:rowOff>89313</xdr:rowOff>
    </xdr:to>
    <xdr:cxnSp macro="">
      <xdr:nvCxnSpPr>
        <xdr:cNvPr id="299" name="直線コネクタ 298"/>
        <xdr:cNvCxnSpPr/>
      </xdr:nvCxnSpPr>
      <xdr:spPr>
        <a:xfrm>
          <a:off x="7861300" y="6244272"/>
          <a:ext cx="889000" cy="1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77887</xdr:rowOff>
    </xdr:from>
    <xdr:ext cx="534377" cy="259045"/>
    <xdr:sp macro="" textlink="">
      <xdr:nvSpPr>
        <xdr:cNvPr id="301" name="テキスト ボックス 300"/>
        <xdr:cNvSpPr txBox="1"/>
      </xdr:nvSpPr>
      <xdr:spPr>
        <a:xfrm>
          <a:off x="8483111" y="59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72072</xdr:rowOff>
    </xdr:from>
    <xdr:to>
      <xdr:col>41</xdr:col>
      <xdr:colOff>50800</xdr:colOff>
      <xdr:row>36</xdr:row>
      <xdr:rowOff>101009</xdr:rowOff>
    </xdr:to>
    <xdr:cxnSp macro="">
      <xdr:nvCxnSpPr>
        <xdr:cNvPr id="302" name="直線コネクタ 301"/>
        <xdr:cNvCxnSpPr/>
      </xdr:nvCxnSpPr>
      <xdr:spPr>
        <a:xfrm flipV="1">
          <a:off x="6972300" y="6244272"/>
          <a:ext cx="889000" cy="2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77906</xdr:rowOff>
    </xdr:from>
    <xdr:ext cx="534377" cy="259045"/>
    <xdr:sp macro="" textlink="">
      <xdr:nvSpPr>
        <xdr:cNvPr id="304" name="テキスト ボックス 303"/>
        <xdr:cNvSpPr txBox="1"/>
      </xdr:nvSpPr>
      <xdr:spPr>
        <a:xfrm>
          <a:off x="7594111" y="59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81983</xdr:rowOff>
    </xdr:from>
    <xdr:ext cx="534377" cy="259045"/>
    <xdr:sp macro="" textlink="">
      <xdr:nvSpPr>
        <xdr:cNvPr id="306" name="テキスト ボックス 305"/>
        <xdr:cNvSpPr txBox="1"/>
      </xdr:nvSpPr>
      <xdr:spPr>
        <a:xfrm>
          <a:off x="6705111" y="59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166529</xdr:rowOff>
    </xdr:from>
    <xdr:to>
      <xdr:col>55</xdr:col>
      <xdr:colOff>50800</xdr:colOff>
      <xdr:row>36</xdr:row>
      <xdr:rowOff>96679</xdr:rowOff>
    </xdr:to>
    <xdr:sp macro="" textlink="">
      <xdr:nvSpPr>
        <xdr:cNvPr id="312" name="楕円 311"/>
        <xdr:cNvSpPr/>
      </xdr:nvSpPr>
      <xdr:spPr>
        <a:xfrm>
          <a:off x="10426700" y="616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144956</xdr:rowOff>
    </xdr:from>
    <xdr:ext cx="534377" cy="259045"/>
    <xdr:sp macro="" textlink="">
      <xdr:nvSpPr>
        <xdr:cNvPr id="313" name="補助費等該当値テキスト"/>
        <xdr:cNvSpPr txBox="1"/>
      </xdr:nvSpPr>
      <xdr:spPr>
        <a:xfrm>
          <a:off x="10528300" y="614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31198</xdr:rowOff>
    </xdr:from>
    <xdr:to>
      <xdr:col>50</xdr:col>
      <xdr:colOff>165100</xdr:colOff>
      <xdr:row>36</xdr:row>
      <xdr:rowOff>132798</xdr:rowOff>
    </xdr:to>
    <xdr:sp macro="" textlink="">
      <xdr:nvSpPr>
        <xdr:cNvPr id="314" name="楕円 313"/>
        <xdr:cNvSpPr/>
      </xdr:nvSpPr>
      <xdr:spPr>
        <a:xfrm>
          <a:off x="9588500" y="620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123925</xdr:rowOff>
    </xdr:from>
    <xdr:ext cx="534377" cy="259045"/>
    <xdr:sp macro="" textlink="">
      <xdr:nvSpPr>
        <xdr:cNvPr id="315" name="テキスト ボックス 314"/>
        <xdr:cNvSpPr txBox="1"/>
      </xdr:nvSpPr>
      <xdr:spPr>
        <a:xfrm>
          <a:off x="9372111" y="629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38513</xdr:rowOff>
    </xdr:from>
    <xdr:to>
      <xdr:col>46</xdr:col>
      <xdr:colOff>38100</xdr:colOff>
      <xdr:row>36</xdr:row>
      <xdr:rowOff>140113</xdr:rowOff>
    </xdr:to>
    <xdr:sp macro="" textlink="">
      <xdr:nvSpPr>
        <xdr:cNvPr id="316" name="楕円 315"/>
        <xdr:cNvSpPr/>
      </xdr:nvSpPr>
      <xdr:spPr>
        <a:xfrm>
          <a:off x="8699500" y="6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131240</xdr:rowOff>
    </xdr:from>
    <xdr:ext cx="534377" cy="259045"/>
    <xdr:sp macro="" textlink="">
      <xdr:nvSpPr>
        <xdr:cNvPr id="317" name="テキスト ボックス 316"/>
        <xdr:cNvSpPr txBox="1"/>
      </xdr:nvSpPr>
      <xdr:spPr>
        <a:xfrm>
          <a:off x="8483111" y="630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21272</xdr:rowOff>
    </xdr:from>
    <xdr:to>
      <xdr:col>41</xdr:col>
      <xdr:colOff>101600</xdr:colOff>
      <xdr:row>36</xdr:row>
      <xdr:rowOff>122872</xdr:rowOff>
    </xdr:to>
    <xdr:sp macro="" textlink="">
      <xdr:nvSpPr>
        <xdr:cNvPr id="318" name="楕円 317"/>
        <xdr:cNvSpPr/>
      </xdr:nvSpPr>
      <xdr:spPr>
        <a:xfrm>
          <a:off x="7810500" y="61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113999</xdr:rowOff>
    </xdr:from>
    <xdr:ext cx="534377" cy="259045"/>
    <xdr:sp macro="" textlink="">
      <xdr:nvSpPr>
        <xdr:cNvPr id="319" name="テキスト ボックス 318"/>
        <xdr:cNvSpPr txBox="1"/>
      </xdr:nvSpPr>
      <xdr:spPr>
        <a:xfrm>
          <a:off x="7594111" y="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50209</xdr:rowOff>
    </xdr:from>
    <xdr:to>
      <xdr:col>36</xdr:col>
      <xdr:colOff>165100</xdr:colOff>
      <xdr:row>36</xdr:row>
      <xdr:rowOff>151809</xdr:rowOff>
    </xdr:to>
    <xdr:sp macro="" textlink="">
      <xdr:nvSpPr>
        <xdr:cNvPr id="320" name="楕円 319"/>
        <xdr:cNvSpPr/>
      </xdr:nvSpPr>
      <xdr:spPr>
        <a:xfrm>
          <a:off x="6921500" y="622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142936</xdr:rowOff>
    </xdr:from>
    <xdr:ext cx="534377" cy="259045"/>
    <xdr:sp macro="" textlink="">
      <xdr:nvSpPr>
        <xdr:cNvPr id="321" name="テキスト ボックス 320"/>
        <xdr:cNvSpPr txBox="1"/>
      </xdr:nvSpPr>
      <xdr:spPr>
        <a:xfrm>
          <a:off x="6705111" y="631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38049</xdr:rowOff>
    </xdr:from>
    <xdr:to>
      <xdr:col>55</xdr:col>
      <xdr:colOff>0</xdr:colOff>
      <xdr:row>56</xdr:row>
      <xdr:rowOff>96018</xdr:rowOff>
    </xdr:to>
    <xdr:cxnSp macro="">
      <xdr:nvCxnSpPr>
        <xdr:cNvPr id="351" name="直線コネクタ 350"/>
        <xdr:cNvCxnSpPr/>
      </xdr:nvCxnSpPr>
      <xdr:spPr>
        <a:xfrm>
          <a:off x="9639300" y="9639249"/>
          <a:ext cx="838200" cy="5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26871</xdr:rowOff>
    </xdr:from>
    <xdr:ext cx="534377" cy="259045"/>
    <xdr:sp macro="" textlink="">
      <xdr:nvSpPr>
        <xdr:cNvPr id="352" name="普通建設事業費平均値テキスト"/>
        <xdr:cNvSpPr txBox="1"/>
      </xdr:nvSpPr>
      <xdr:spPr>
        <a:xfrm>
          <a:off x="10528300" y="945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38049</xdr:rowOff>
    </xdr:from>
    <xdr:to>
      <xdr:col>50</xdr:col>
      <xdr:colOff>114300</xdr:colOff>
      <xdr:row>56</xdr:row>
      <xdr:rowOff>93828</xdr:rowOff>
    </xdr:to>
    <xdr:cxnSp macro="">
      <xdr:nvCxnSpPr>
        <xdr:cNvPr id="354" name="直線コネクタ 353"/>
        <xdr:cNvCxnSpPr/>
      </xdr:nvCxnSpPr>
      <xdr:spPr>
        <a:xfrm flipV="1">
          <a:off x="8750300" y="9639249"/>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91050</xdr:rowOff>
    </xdr:from>
    <xdr:ext cx="534377" cy="259045"/>
    <xdr:sp macro="" textlink="">
      <xdr:nvSpPr>
        <xdr:cNvPr id="356" name="テキスト ボックス 355"/>
        <xdr:cNvSpPr txBox="1"/>
      </xdr:nvSpPr>
      <xdr:spPr>
        <a:xfrm>
          <a:off x="9372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93828</xdr:rowOff>
    </xdr:from>
    <xdr:to>
      <xdr:col>45</xdr:col>
      <xdr:colOff>177800</xdr:colOff>
      <xdr:row>56</xdr:row>
      <xdr:rowOff>164979</xdr:rowOff>
    </xdr:to>
    <xdr:cxnSp macro="">
      <xdr:nvCxnSpPr>
        <xdr:cNvPr id="357" name="直線コネクタ 356"/>
        <xdr:cNvCxnSpPr/>
      </xdr:nvCxnSpPr>
      <xdr:spPr>
        <a:xfrm flipV="1">
          <a:off x="7861300" y="9695028"/>
          <a:ext cx="889000" cy="7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123302</xdr:rowOff>
    </xdr:from>
    <xdr:ext cx="534377" cy="259045"/>
    <xdr:sp macro="" textlink="">
      <xdr:nvSpPr>
        <xdr:cNvPr id="359" name="テキスト ボックス 358"/>
        <xdr:cNvSpPr txBox="1"/>
      </xdr:nvSpPr>
      <xdr:spPr>
        <a:xfrm>
          <a:off x="8483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50508</xdr:rowOff>
    </xdr:from>
    <xdr:to>
      <xdr:col>41</xdr:col>
      <xdr:colOff>50800</xdr:colOff>
      <xdr:row>56</xdr:row>
      <xdr:rowOff>164979</xdr:rowOff>
    </xdr:to>
    <xdr:cxnSp macro="">
      <xdr:nvCxnSpPr>
        <xdr:cNvPr id="360" name="直線コネクタ 359"/>
        <xdr:cNvCxnSpPr/>
      </xdr:nvCxnSpPr>
      <xdr:spPr>
        <a:xfrm>
          <a:off x="6972300" y="9480258"/>
          <a:ext cx="889000" cy="28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37863</xdr:rowOff>
    </xdr:from>
    <xdr:ext cx="534377" cy="259045"/>
    <xdr:sp macro="" textlink="">
      <xdr:nvSpPr>
        <xdr:cNvPr id="362" name="テキスト ボックス 361"/>
        <xdr:cNvSpPr txBox="1"/>
      </xdr:nvSpPr>
      <xdr:spPr>
        <a:xfrm>
          <a:off x="7594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169949</xdr:rowOff>
    </xdr:from>
    <xdr:ext cx="534377" cy="259045"/>
    <xdr:sp macro="" textlink="">
      <xdr:nvSpPr>
        <xdr:cNvPr id="364" name="テキスト ボックス 363"/>
        <xdr:cNvSpPr txBox="1"/>
      </xdr:nvSpPr>
      <xdr:spPr>
        <a:xfrm>
          <a:off x="6705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45218</xdr:rowOff>
    </xdr:from>
    <xdr:to>
      <xdr:col>55</xdr:col>
      <xdr:colOff>50800</xdr:colOff>
      <xdr:row>56</xdr:row>
      <xdr:rowOff>146818</xdr:rowOff>
    </xdr:to>
    <xdr:sp macro="" textlink="">
      <xdr:nvSpPr>
        <xdr:cNvPr id="370" name="楕円 369"/>
        <xdr:cNvSpPr/>
      </xdr:nvSpPr>
      <xdr:spPr>
        <a:xfrm>
          <a:off x="10426700" y="96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23645</xdr:rowOff>
    </xdr:from>
    <xdr:ext cx="534377" cy="259045"/>
    <xdr:sp macro="" textlink="">
      <xdr:nvSpPr>
        <xdr:cNvPr id="371" name="普通建設事業費該当値テキスト"/>
        <xdr:cNvSpPr txBox="1"/>
      </xdr:nvSpPr>
      <xdr:spPr>
        <a:xfrm>
          <a:off x="10528300" y="962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158699</xdr:rowOff>
    </xdr:from>
    <xdr:to>
      <xdr:col>50</xdr:col>
      <xdr:colOff>165100</xdr:colOff>
      <xdr:row>56</xdr:row>
      <xdr:rowOff>88849</xdr:rowOff>
    </xdr:to>
    <xdr:sp macro="" textlink="">
      <xdr:nvSpPr>
        <xdr:cNvPr id="372" name="楕円 371"/>
        <xdr:cNvSpPr/>
      </xdr:nvSpPr>
      <xdr:spPr>
        <a:xfrm>
          <a:off x="9588500" y="958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79976</xdr:rowOff>
    </xdr:from>
    <xdr:ext cx="534377" cy="259045"/>
    <xdr:sp macro="" textlink="">
      <xdr:nvSpPr>
        <xdr:cNvPr id="373" name="テキスト ボックス 372"/>
        <xdr:cNvSpPr txBox="1"/>
      </xdr:nvSpPr>
      <xdr:spPr>
        <a:xfrm>
          <a:off x="9372111" y="968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43028</xdr:rowOff>
    </xdr:from>
    <xdr:to>
      <xdr:col>46</xdr:col>
      <xdr:colOff>38100</xdr:colOff>
      <xdr:row>56</xdr:row>
      <xdr:rowOff>144628</xdr:rowOff>
    </xdr:to>
    <xdr:sp macro="" textlink="">
      <xdr:nvSpPr>
        <xdr:cNvPr id="374" name="楕円 373"/>
        <xdr:cNvSpPr/>
      </xdr:nvSpPr>
      <xdr:spPr>
        <a:xfrm>
          <a:off x="8699500" y="96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135755</xdr:rowOff>
    </xdr:from>
    <xdr:ext cx="534377" cy="259045"/>
    <xdr:sp macro="" textlink="">
      <xdr:nvSpPr>
        <xdr:cNvPr id="375" name="テキスト ボックス 374"/>
        <xdr:cNvSpPr txBox="1"/>
      </xdr:nvSpPr>
      <xdr:spPr>
        <a:xfrm>
          <a:off x="8483111" y="97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114179</xdr:rowOff>
    </xdr:from>
    <xdr:to>
      <xdr:col>41</xdr:col>
      <xdr:colOff>101600</xdr:colOff>
      <xdr:row>57</xdr:row>
      <xdr:rowOff>44329</xdr:rowOff>
    </xdr:to>
    <xdr:sp macro="" textlink="">
      <xdr:nvSpPr>
        <xdr:cNvPr id="376" name="楕円 375"/>
        <xdr:cNvSpPr/>
      </xdr:nvSpPr>
      <xdr:spPr>
        <a:xfrm>
          <a:off x="7810500" y="97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35456</xdr:rowOff>
    </xdr:from>
    <xdr:ext cx="534377" cy="259045"/>
    <xdr:sp macro="" textlink="">
      <xdr:nvSpPr>
        <xdr:cNvPr id="377" name="テキスト ボックス 376"/>
        <xdr:cNvSpPr txBox="1"/>
      </xdr:nvSpPr>
      <xdr:spPr>
        <a:xfrm>
          <a:off x="7594111" y="980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171158</xdr:rowOff>
    </xdr:from>
    <xdr:to>
      <xdr:col>36</xdr:col>
      <xdr:colOff>165100</xdr:colOff>
      <xdr:row>55</xdr:row>
      <xdr:rowOff>101308</xdr:rowOff>
    </xdr:to>
    <xdr:sp macro="" textlink="">
      <xdr:nvSpPr>
        <xdr:cNvPr id="378" name="楕円 377"/>
        <xdr:cNvSpPr/>
      </xdr:nvSpPr>
      <xdr:spPr>
        <a:xfrm>
          <a:off x="6921500" y="942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117835</xdr:rowOff>
    </xdr:from>
    <xdr:ext cx="534377" cy="259045"/>
    <xdr:sp macro="" textlink="">
      <xdr:nvSpPr>
        <xdr:cNvPr id="379" name="テキスト ボックス 378"/>
        <xdr:cNvSpPr txBox="1"/>
      </xdr:nvSpPr>
      <xdr:spPr>
        <a:xfrm>
          <a:off x="6705111" y="920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8615</xdr:rowOff>
    </xdr:from>
    <xdr:to>
      <xdr:col>55</xdr:col>
      <xdr:colOff>0</xdr:colOff>
      <xdr:row>77</xdr:row>
      <xdr:rowOff>123175</xdr:rowOff>
    </xdr:to>
    <xdr:cxnSp macro="">
      <xdr:nvCxnSpPr>
        <xdr:cNvPr id="410" name="直線コネクタ 409"/>
        <xdr:cNvCxnSpPr/>
      </xdr:nvCxnSpPr>
      <xdr:spPr>
        <a:xfrm>
          <a:off x="9639300" y="13038815"/>
          <a:ext cx="838200" cy="28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11" name="普通建設事業費 （ うち新規整備　）平均値テキスト"/>
        <xdr:cNvSpPr txBox="1"/>
      </xdr:nvSpPr>
      <xdr:spPr>
        <a:xfrm>
          <a:off x="10528300" y="1311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8615</xdr:rowOff>
    </xdr:from>
    <xdr:to>
      <xdr:col>50</xdr:col>
      <xdr:colOff>114300</xdr:colOff>
      <xdr:row>76</xdr:row>
      <xdr:rowOff>8713</xdr:rowOff>
    </xdr:to>
    <xdr:cxnSp macro="">
      <xdr:nvCxnSpPr>
        <xdr:cNvPr id="413" name="直線コネクタ 412"/>
        <xdr:cNvCxnSpPr/>
      </xdr:nvCxnSpPr>
      <xdr:spPr>
        <a:xfrm flipV="1">
          <a:off x="8750300" y="13038815"/>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114746</xdr:rowOff>
    </xdr:from>
    <xdr:ext cx="534377" cy="259045"/>
    <xdr:sp macro="" textlink="">
      <xdr:nvSpPr>
        <xdr:cNvPr id="415" name="テキスト ボックス 414"/>
        <xdr:cNvSpPr txBox="1"/>
      </xdr:nvSpPr>
      <xdr:spPr>
        <a:xfrm>
          <a:off x="9372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8713</xdr:rowOff>
    </xdr:from>
    <xdr:to>
      <xdr:col>45</xdr:col>
      <xdr:colOff>177800</xdr:colOff>
      <xdr:row>76</xdr:row>
      <xdr:rowOff>61454</xdr:rowOff>
    </xdr:to>
    <xdr:cxnSp macro="">
      <xdr:nvCxnSpPr>
        <xdr:cNvPr id="416" name="直線コネクタ 415"/>
        <xdr:cNvCxnSpPr/>
      </xdr:nvCxnSpPr>
      <xdr:spPr>
        <a:xfrm flipV="1">
          <a:off x="7861300" y="13038913"/>
          <a:ext cx="889000" cy="5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63440</xdr:rowOff>
    </xdr:from>
    <xdr:ext cx="534377" cy="259045"/>
    <xdr:sp macro="" textlink="">
      <xdr:nvSpPr>
        <xdr:cNvPr id="418" name="テキスト ボックス 417"/>
        <xdr:cNvSpPr txBox="1"/>
      </xdr:nvSpPr>
      <xdr:spPr>
        <a:xfrm>
          <a:off x="8483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95352</xdr:rowOff>
    </xdr:from>
    <xdr:to>
      <xdr:col>41</xdr:col>
      <xdr:colOff>50800</xdr:colOff>
      <xdr:row>76</xdr:row>
      <xdr:rowOff>61454</xdr:rowOff>
    </xdr:to>
    <xdr:cxnSp macro="">
      <xdr:nvCxnSpPr>
        <xdr:cNvPr id="419" name="直線コネクタ 418"/>
        <xdr:cNvCxnSpPr/>
      </xdr:nvCxnSpPr>
      <xdr:spPr>
        <a:xfrm>
          <a:off x="6972300" y="12954102"/>
          <a:ext cx="889000" cy="13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90605</xdr:rowOff>
    </xdr:from>
    <xdr:ext cx="534377" cy="259045"/>
    <xdr:sp macro="" textlink="">
      <xdr:nvSpPr>
        <xdr:cNvPr id="421" name="テキスト ボックス 420"/>
        <xdr:cNvSpPr txBox="1"/>
      </xdr:nvSpPr>
      <xdr:spPr>
        <a:xfrm>
          <a:off x="7594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36205</xdr:rowOff>
    </xdr:from>
    <xdr:ext cx="534377" cy="259045"/>
    <xdr:sp macro="" textlink="">
      <xdr:nvSpPr>
        <xdr:cNvPr id="423" name="テキスト ボックス 422"/>
        <xdr:cNvSpPr txBox="1"/>
      </xdr:nvSpPr>
      <xdr:spPr>
        <a:xfrm>
          <a:off x="6705111" y="1306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72375</xdr:rowOff>
    </xdr:from>
    <xdr:to>
      <xdr:col>55</xdr:col>
      <xdr:colOff>50800</xdr:colOff>
      <xdr:row>78</xdr:row>
      <xdr:rowOff>2525</xdr:rowOff>
    </xdr:to>
    <xdr:sp macro="" textlink="">
      <xdr:nvSpPr>
        <xdr:cNvPr id="429" name="楕円 428"/>
        <xdr:cNvSpPr/>
      </xdr:nvSpPr>
      <xdr:spPr>
        <a:xfrm>
          <a:off x="10426700" y="132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50802</xdr:rowOff>
    </xdr:from>
    <xdr:ext cx="469744" cy="259045"/>
    <xdr:sp macro="" textlink="">
      <xdr:nvSpPr>
        <xdr:cNvPr id="430" name="普通建設事業費 （ うち新規整備　）該当値テキスト"/>
        <xdr:cNvSpPr txBox="1"/>
      </xdr:nvSpPr>
      <xdr:spPr>
        <a:xfrm>
          <a:off x="10528300" y="1325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129264</xdr:rowOff>
    </xdr:from>
    <xdr:to>
      <xdr:col>50</xdr:col>
      <xdr:colOff>165100</xdr:colOff>
      <xdr:row>76</xdr:row>
      <xdr:rowOff>59413</xdr:rowOff>
    </xdr:to>
    <xdr:sp macro="" textlink="">
      <xdr:nvSpPr>
        <xdr:cNvPr id="431" name="楕円 430"/>
        <xdr:cNvSpPr/>
      </xdr:nvSpPr>
      <xdr:spPr>
        <a:xfrm>
          <a:off x="9588500" y="129880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75941</xdr:rowOff>
    </xdr:from>
    <xdr:ext cx="534377" cy="259045"/>
    <xdr:sp macro="" textlink="">
      <xdr:nvSpPr>
        <xdr:cNvPr id="432" name="テキスト ボックス 431"/>
        <xdr:cNvSpPr txBox="1"/>
      </xdr:nvSpPr>
      <xdr:spPr>
        <a:xfrm>
          <a:off x="9372111" y="1276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129362</xdr:rowOff>
    </xdr:from>
    <xdr:to>
      <xdr:col>46</xdr:col>
      <xdr:colOff>38100</xdr:colOff>
      <xdr:row>76</xdr:row>
      <xdr:rowOff>59513</xdr:rowOff>
    </xdr:to>
    <xdr:sp macro="" textlink="">
      <xdr:nvSpPr>
        <xdr:cNvPr id="433" name="楕円 432"/>
        <xdr:cNvSpPr/>
      </xdr:nvSpPr>
      <xdr:spPr>
        <a:xfrm>
          <a:off x="8699500" y="12988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76039</xdr:rowOff>
    </xdr:from>
    <xdr:ext cx="534377" cy="259045"/>
    <xdr:sp macro="" textlink="">
      <xdr:nvSpPr>
        <xdr:cNvPr id="434" name="テキスト ボックス 433"/>
        <xdr:cNvSpPr txBox="1"/>
      </xdr:nvSpPr>
      <xdr:spPr>
        <a:xfrm>
          <a:off x="8483111" y="127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10654</xdr:rowOff>
    </xdr:from>
    <xdr:to>
      <xdr:col>41</xdr:col>
      <xdr:colOff>101600</xdr:colOff>
      <xdr:row>76</xdr:row>
      <xdr:rowOff>112254</xdr:rowOff>
    </xdr:to>
    <xdr:sp macro="" textlink="">
      <xdr:nvSpPr>
        <xdr:cNvPr id="435" name="楕円 434"/>
        <xdr:cNvSpPr/>
      </xdr:nvSpPr>
      <xdr:spPr>
        <a:xfrm>
          <a:off x="7810500" y="130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103381</xdr:rowOff>
    </xdr:from>
    <xdr:ext cx="534377" cy="259045"/>
    <xdr:sp macro="" textlink="">
      <xdr:nvSpPr>
        <xdr:cNvPr id="436" name="テキスト ボックス 435"/>
        <xdr:cNvSpPr txBox="1"/>
      </xdr:nvSpPr>
      <xdr:spPr>
        <a:xfrm>
          <a:off x="7594111" y="1313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44552</xdr:rowOff>
    </xdr:from>
    <xdr:to>
      <xdr:col>36</xdr:col>
      <xdr:colOff>165100</xdr:colOff>
      <xdr:row>75</xdr:row>
      <xdr:rowOff>146152</xdr:rowOff>
    </xdr:to>
    <xdr:sp macro="" textlink="">
      <xdr:nvSpPr>
        <xdr:cNvPr id="437" name="楕円 436"/>
        <xdr:cNvSpPr/>
      </xdr:nvSpPr>
      <xdr:spPr>
        <a:xfrm>
          <a:off x="6921500" y="1290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162679</xdr:rowOff>
    </xdr:from>
    <xdr:ext cx="534377" cy="259045"/>
    <xdr:sp macro="" textlink="">
      <xdr:nvSpPr>
        <xdr:cNvPr id="438" name="テキスト ボックス 437"/>
        <xdr:cNvSpPr txBox="1"/>
      </xdr:nvSpPr>
      <xdr:spPr>
        <a:xfrm>
          <a:off x="6705111" y="1267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105600</xdr:rowOff>
    </xdr:from>
    <xdr:to>
      <xdr:col>55</xdr:col>
      <xdr:colOff>0</xdr:colOff>
      <xdr:row>97</xdr:row>
      <xdr:rowOff>63919</xdr:rowOff>
    </xdr:to>
    <xdr:cxnSp macro="">
      <xdr:nvCxnSpPr>
        <xdr:cNvPr id="467" name="直線コネクタ 466"/>
        <xdr:cNvCxnSpPr/>
      </xdr:nvCxnSpPr>
      <xdr:spPr>
        <a:xfrm flipV="1">
          <a:off x="9639300" y="16564800"/>
          <a:ext cx="838200" cy="1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35958</xdr:rowOff>
    </xdr:from>
    <xdr:ext cx="534377" cy="259045"/>
    <xdr:sp macro="" textlink="">
      <xdr:nvSpPr>
        <xdr:cNvPr id="468" name="普通建設事業費 （ うち更新整備　）平均値テキスト"/>
        <xdr:cNvSpPr txBox="1"/>
      </xdr:nvSpPr>
      <xdr:spPr>
        <a:xfrm>
          <a:off x="10528300" y="1632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148444</xdr:rowOff>
    </xdr:from>
    <xdr:to>
      <xdr:col>50</xdr:col>
      <xdr:colOff>114300</xdr:colOff>
      <xdr:row>97</xdr:row>
      <xdr:rowOff>63919</xdr:rowOff>
    </xdr:to>
    <xdr:cxnSp macro="">
      <xdr:nvCxnSpPr>
        <xdr:cNvPr id="470" name="直線コネクタ 469"/>
        <xdr:cNvCxnSpPr/>
      </xdr:nvCxnSpPr>
      <xdr:spPr>
        <a:xfrm>
          <a:off x="8750300" y="16607644"/>
          <a:ext cx="889000" cy="8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150620</xdr:rowOff>
    </xdr:from>
    <xdr:ext cx="534377" cy="259045"/>
    <xdr:sp macro="" textlink="">
      <xdr:nvSpPr>
        <xdr:cNvPr id="472" name="テキスト ボックス 471"/>
        <xdr:cNvSpPr txBox="1"/>
      </xdr:nvSpPr>
      <xdr:spPr>
        <a:xfrm>
          <a:off x="9372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148444</xdr:rowOff>
    </xdr:from>
    <xdr:to>
      <xdr:col>45</xdr:col>
      <xdr:colOff>177800</xdr:colOff>
      <xdr:row>97</xdr:row>
      <xdr:rowOff>7322</xdr:rowOff>
    </xdr:to>
    <xdr:cxnSp macro="">
      <xdr:nvCxnSpPr>
        <xdr:cNvPr id="473" name="直線コネクタ 472"/>
        <xdr:cNvCxnSpPr/>
      </xdr:nvCxnSpPr>
      <xdr:spPr>
        <a:xfrm flipV="1">
          <a:off x="7861300" y="16607644"/>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15918</xdr:rowOff>
    </xdr:from>
    <xdr:ext cx="534377" cy="259045"/>
    <xdr:sp macro="" textlink="">
      <xdr:nvSpPr>
        <xdr:cNvPr id="475" name="テキスト ボックス 474"/>
        <xdr:cNvSpPr txBox="1"/>
      </xdr:nvSpPr>
      <xdr:spPr>
        <a:xfrm>
          <a:off x="8483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157607</xdr:rowOff>
    </xdr:from>
    <xdr:to>
      <xdr:col>41</xdr:col>
      <xdr:colOff>50800</xdr:colOff>
      <xdr:row>97</xdr:row>
      <xdr:rowOff>7322</xdr:rowOff>
    </xdr:to>
    <xdr:cxnSp macro="">
      <xdr:nvCxnSpPr>
        <xdr:cNvPr id="476" name="直線コネクタ 475"/>
        <xdr:cNvCxnSpPr/>
      </xdr:nvCxnSpPr>
      <xdr:spPr>
        <a:xfrm>
          <a:off x="6972300" y="16445357"/>
          <a:ext cx="889000" cy="19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22852</xdr:rowOff>
    </xdr:from>
    <xdr:ext cx="534377" cy="259045"/>
    <xdr:sp macro="" textlink="">
      <xdr:nvSpPr>
        <xdr:cNvPr id="478" name="テキスト ボックス 477"/>
        <xdr:cNvSpPr txBox="1"/>
      </xdr:nvSpPr>
      <xdr:spPr>
        <a:xfrm>
          <a:off x="7594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8272</xdr:rowOff>
    </xdr:from>
    <xdr:ext cx="534377" cy="259045"/>
    <xdr:sp macro="" textlink="">
      <xdr:nvSpPr>
        <xdr:cNvPr id="480" name="テキスト ボックス 479"/>
        <xdr:cNvSpPr txBox="1"/>
      </xdr:nvSpPr>
      <xdr:spPr>
        <a:xfrm>
          <a:off x="6705111" y="166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54800</xdr:rowOff>
    </xdr:from>
    <xdr:to>
      <xdr:col>55</xdr:col>
      <xdr:colOff>50800</xdr:colOff>
      <xdr:row>96</xdr:row>
      <xdr:rowOff>156400</xdr:rowOff>
    </xdr:to>
    <xdr:sp macro="" textlink="">
      <xdr:nvSpPr>
        <xdr:cNvPr id="486" name="楕円 485"/>
        <xdr:cNvSpPr/>
      </xdr:nvSpPr>
      <xdr:spPr>
        <a:xfrm>
          <a:off x="10426700" y="165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33227</xdr:rowOff>
    </xdr:from>
    <xdr:ext cx="534377" cy="259045"/>
    <xdr:sp macro="" textlink="">
      <xdr:nvSpPr>
        <xdr:cNvPr id="487" name="普通建設事業費 （ うち更新整備　）該当値テキスト"/>
        <xdr:cNvSpPr txBox="1"/>
      </xdr:nvSpPr>
      <xdr:spPr>
        <a:xfrm>
          <a:off x="10528300" y="1649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13119</xdr:rowOff>
    </xdr:from>
    <xdr:to>
      <xdr:col>50</xdr:col>
      <xdr:colOff>165100</xdr:colOff>
      <xdr:row>97</xdr:row>
      <xdr:rowOff>114719</xdr:rowOff>
    </xdr:to>
    <xdr:sp macro="" textlink="">
      <xdr:nvSpPr>
        <xdr:cNvPr id="488" name="楕円 487"/>
        <xdr:cNvSpPr/>
      </xdr:nvSpPr>
      <xdr:spPr>
        <a:xfrm>
          <a:off x="9588500" y="166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105846</xdr:rowOff>
    </xdr:from>
    <xdr:ext cx="534377" cy="259045"/>
    <xdr:sp macro="" textlink="">
      <xdr:nvSpPr>
        <xdr:cNvPr id="489" name="テキスト ボックス 488"/>
        <xdr:cNvSpPr txBox="1"/>
      </xdr:nvSpPr>
      <xdr:spPr>
        <a:xfrm>
          <a:off x="9372111" y="167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97644</xdr:rowOff>
    </xdr:from>
    <xdr:to>
      <xdr:col>46</xdr:col>
      <xdr:colOff>38100</xdr:colOff>
      <xdr:row>97</xdr:row>
      <xdr:rowOff>27794</xdr:rowOff>
    </xdr:to>
    <xdr:sp macro="" textlink="">
      <xdr:nvSpPr>
        <xdr:cNvPr id="490" name="楕円 489"/>
        <xdr:cNvSpPr/>
      </xdr:nvSpPr>
      <xdr:spPr>
        <a:xfrm>
          <a:off x="8699500" y="165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18921</xdr:rowOff>
    </xdr:from>
    <xdr:ext cx="534377" cy="259045"/>
    <xdr:sp macro="" textlink="">
      <xdr:nvSpPr>
        <xdr:cNvPr id="491" name="テキスト ボックス 490"/>
        <xdr:cNvSpPr txBox="1"/>
      </xdr:nvSpPr>
      <xdr:spPr>
        <a:xfrm>
          <a:off x="8483111" y="166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127972</xdr:rowOff>
    </xdr:from>
    <xdr:to>
      <xdr:col>41</xdr:col>
      <xdr:colOff>101600</xdr:colOff>
      <xdr:row>97</xdr:row>
      <xdr:rowOff>58122</xdr:rowOff>
    </xdr:to>
    <xdr:sp macro="" textlink="">
      <xdr:nvSpPr>
        <xdr:cNvPr id="492" name="楕円 491"/>
        <xdr:cNvSpPr/>
      </xdr:nvSpPr>
      <xdr:spPr>
        <a:xfrm>
          <a:off x="7810500" y="165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49249</xdr:rowOff>
    </xdr:from>
    <xdr:ext cx="534377" cy="259045"/>
    <xdr:sp macro="" textlink="">
      <xdr:nvSpPr>
        <xdr:cNvPr id="493" name="テキスト ボックス 492"/>
        <xdr:cNvSpPr txBox="1"/>
      </xdr:nvSpPr>
      <xdr:spPr>
        <a:xfrm>
          <a:off x="7594111" y="166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106807</xdr:rowOff>
    </xdr:from>
    <xdr:to>
      <xdr:col>36</xdr:col>
      <xdr:colOff>165100</xdr:colOff>
      <xdr:row>96</xdr:row>
      <xdr:rowOff>36957</xdr:rowOff>
    </xdr:to>
    <xdr:sp macro="" textlink="">
      <xdr:nvSpPr>
        <xdr:cNvPr id="494" name="楕円 493"/>
        <xdr:cNvSpPr/>
      </xdr:nvSpPr>
      <xdr:spPr>
        <a:xfrm>
          <a:off x="6921500" y="1639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53484</xdr:rowOff>
    </xdr:from>
    <xdr:ext cx="534377" cy="259045"/>
    <xdr:sp macro="" textlink="">
      <xdr:nvSpPr>
        <xdr:cNvPr id="495" name="テキスト ボックス 494"/>
        <xdr:cNvSpPr txBox="1"/>
      </xdr:nvSpPr>
      <xdr:spPr>
        <a:xfrm>
          <a:off x="6705111" y="1616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29325</xdr:rowOff>
    </xdr:from>
    <xdr:to>
      <xdr:col>85</xdr:col>
      <xdr:colOff>127000</xdr:colOff>
      <xdr:row>39</xdr:row>
      <xdr:rowOff>44450</xdr:rowOff>
    </xdr:to>
    <xdr:cxnSp macro="">
      <xdr:nvCxnSpPr>
        <xdr:cNvPr id="524" name="直線コネクタ 523"/>
        <xdr:cNvCxnSpPr/>
      </xdr:nvCxnSpPr>
      <xdr:spPr>
        <a:xfrm flipV="1">
          <a:off x="15481300" y="6715875"/>
          <a:ext cx="8382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42126</xdr:rowOff>
    </xdr:from>
    <xdr:to>
      <xdr:col>76</xdr:col>
      <xdr:colOff>114300</xdr:colOff>
      <xdr:row>39</xdr:row>
      <xdr:rowOff>44450</xdr:rowOff>
    </xdr:to>
    <xdr:cxnSp macro="">
      <xdr:nvCxnSpPr>
        <xdr:cNvPr id="530" name="直線コネクタ 529"/>
        <xdr:cNvCxnSpPr/>
      </xdr:nvCxnSpPr>
      <xdr:spPr>
        <a:xfrm>
          <a:off x="13703300" y="6728676"/>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42126</xdr:rowOff>
    </xdr:from>
    <xdr:to>
      <xdr:col>71</xdr:col>
      <xdr:colOff>177800</xdr:colOff>
      <xdr:row>39</xdr:row>
      <xdr:rowOff>42355</xdr:rowOff>
    </xdr:to>
    <xdr:cxnSp macro="">
      <xdr:nvCxnSpPr>
        <xdr:cNvPr id="533" name="直線コネクタ 532"/>
        <xdr:cNvCxnSpPr/>
      </xdr:nvCxnSpPr>
      <xdr:spPr>
        <a:xfrm flipV="1">
          <a:off x="12814300" y="672867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75011</xdr:rowOff>
    </xdr:from>
    <xdr:ext cx="378565" cy="259045"/>
    <xdr:sp macro="" textlink="">
      <xdr:nvSpPr>
        <xdr:cNvPr id="537" name="テキスト ボックス 536"/>
        <xdr:cNvSpPr txBox="1"/>
      </xdr:nvSpPr>
      <xdr:spPr>
        <a:xfrm>
          <a:off x="12625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149975</xdr:rowOff>
    </xdr:from>
    <xdr:to>
      <xdr:col>85</xdr:col>
      <xdr:colOff>177800</xdr:colOff>
      <xdr:row>39</xdr:row>
      <xdr:rowOff>80125</xdr:rowOff>
    </xdr:to>
    <xdr:sp macro="" textlink="">
      <xdr:nvSpPr>
        <xdr:cNvPr id="543" name="楕円 542"/>
        <xdr:cNvSpPr/>
      </xdr:nvSpPr>
      <xdr:spPr>
        <a:xfrm>
          <a:off x="16268700" y="66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64902</xdr:rowOff>
    </xdr:from>
    <xdr:ext cx="378565" cy="259045"/>
    <xdr:sp macro="" textlink="">
      <xdr:nvSpPr>
        <xdr:cNvPr id="544" name="災害復旧事業費該当値テキスト"/>
        <xdr:cNvSpPr txBox="1"/>
      </xdr:nvSpPr>
      <xdr:spPr>
        <a:xfrm>
          <a:off x="16370300" y="6580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162776</xdr:rowOff>
    </xdr:from>
    <xdr:to>
      <xdr:col>72</xdr:col>
      <xdr:colOff>38100</xdr:colOff>
      <xdr:row>39</xdr:row>
      <xdr:rowOff>92926</xdr:rowOff>
    </xdr:to>
    <xdr:sp macro="" textlink="">
      <xdr:nvSpPr>
        <xdr:cNvPr id="549" name="楕円 548"/>
        <xdr:cNvSpPr/>
      </xdr:nvSpPr>
      <xdr:spPr>
        <a:xfrm>
          <a:off x="13652500" y="667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84053</xdr:rowOff>
    </xdr:from>
    <xdr:ext cx="313932" cy="259045"/>
    <xdr:sp macro="" textlink="">
      <xdr:nvSpPr>
        <xdr:cNvPr id="550" name="テキスト ボックス 549"/>
        <xdr:cNvSpPr txBox="1"/>
      </xdr:nvSpPr>
      <xdr:spPr>
        <a:xfrm>
          <a:off x="13546333" y="6770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163005</xdr:rowOff>
    </xdr:from>
    <xdr:to>
      <xdr:col>67</xdr:col>
      <xdr:colOff>101600</xdr:colOff>
      <xdr:row>39</xdr:row>
      <xdr:rowOff>93155</xdr:rowOff>
    </xdr:to>
    <xdr:sp macro="" textlink="">
      <xdr:nvSpPr>
        <xdr:cNvPr id="551" name="楕円 550"/>
        <xdr:cNvSpPr/>
      </xdr:nvSpPr>
      <xdr:spPr>
        <a:xfrm>
          <a:off x="127635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84282</xdr:rowOff>
    </xdr:from>
    <xdr:ext cx="313932" cy="259045"/>
    <xdr:sp macro="" textlink="">
      <xdr:nvSpPr>
        <xdr:cNvPr id="552" name="テキスト ボックス 551"/>
        <xdr:cNvSpPr txBox="1"/>
      </xdr:nvSpPr>
      <xdr:spPr>
        <a:xfrm>
          <a:off x="12657333" y="6770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17199</xdr:rowOff>
    </xdr:from>
    <xdr:to>
      <xdr:col>85</xdr:col>
      <xdr:colOff>127000</xdr:colOff>
      <xdr:row>76</xdr:row>
      <xdr:rowOff>36601</xdr:rowOff>
    </xdr:to>
    <xdr:cxnSp macro="">
      <xdr:nvCxnSpPr>
        <xdr:cNvPr id="627" name="直線コネクタ 626"/>
        <xdr:cNvCxnSpPr/>
      </xdr:nvCxnSpPr>
      <xdr:spPr>
        <a:xfrm>
          <a:off x="15481300" y="13047399"/>
          <a:ext cx="838200" cy="1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168841</xdr:rowOff>
    </xdr:from>
    <xdr:ext cx="534377" cy="259045"/>
    <xdr:sp macro="" textlink="">
      <xdr:nvSpPr>
        <xdr:cNvPr id="628" name="公債費平均値テキスト"/>
        <xdr:cNvSpPr txBox="1"/>
      </xdr:nvSpPr>
      <xdr:spPr>
        <a:xfrm>
          <a:off x="16370300" y="1268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17199</xdr:rowOff>
    </xdr:from>
    <xdr:to>
      <xdr:col>81</xdr:col>
      <xdr:colOff>50800</xdr:colOff>
      <xdr:row>76</xdr:row>
      <xdr:rowOff>23885</xdr:rowOff>
    </xdr:to>
    <xdr:cxnSp macro="">
      <xdr:nvCxnSpPr>
        <xdr:cNvPr id="630" name="直線コネクタ 629"/>
        <xdr:cNvCxnSpPr/>
      </xdr:nvCxnSpPr>
      <xdr:spPr>
        <a:xfrm flipV="1">
          <a:off x="14592300" y="13047399"/>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91470</xdr:rowOff>
    </xdr:from>
    <xdr:ext cx="534377" cy="259045"/>
    <xdr:sp macro="" textlink="">
      <xdr:nvSpPr>
        <xdr:cNvPr id="632" name="テキスト ボックス 631"/>
        <xdr:cNvSpPr txBox="1"/>
      </xdr:nvSpPr>
      <xdr:spPr>
        <a:xfrm>
          <a:off x="15214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23885</xdr:rowOff>
    </xdr:from>
    <xdr:to>
      <xdr:col>76</xdr:col>
      <xdr:colOff>114300</xdr:colOff>
      <xdr:row>76</xdr:row>
      <xdr:rowOff>58376</xdr:rowOff>
    </xdr:to>
    <xdr:cxnSp macro="">
      <xdr:nvCxnSpPr>
        <xdr:cNvPr id="633" name="直線コネクタ 632"/>
        <xdr:cNvCxnSpPr/>
      </xdr:nvCxnSpPr>
      <xdr:spPr>
        <a:xfrm flipV="1">
          <a:off x="13703300" y="13054085"/>
          <a:ext cx="889000" cy="3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80725</xdr:rowOff>
    </xdr:from>
    <xdr:ext cx="534377" cy="259045"/>
    <xdr:sp macro="" textlink="">
      <xdr:nvSpPr>
        <xdr:cNvPr id="635" name="テキスト ボックス 634"/>
        <xdr:cNvSpPr txBox="1"/>
      </xdr:nvSpPr>
      <xdr:spPr>
        <a:xfrm>
          <a:off x="14325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154560</xdr:rowOff>
    </xdr:from>
    <xdr:to>
      <xdr:col>71</xdr:col>
      <xdr:colOff>177800</xdr:colOff>
      <xdr:row>76</xdr:row>
      <xdr:rowOff>58376</xdr:rowOff>
    </xdr:to>
    <xdr:cxnSp macro="">
      <xdr:nvCxnSpPr>
        <xdr:cNvPr id="636" name="直線コネクタ 635"/>
        <xdr:cNvCxnSpPr/>
      </xdr:nvCxnSpPr>
      <xdr:spPr>
        <a:xfrm>
          <a:off x="12814300" y="13013310"/>
          <a:ext cx="889000" cy="7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75839</xdr:rowOff>
    </xdr:from>
    <xdr:ext cx="534377" cy="259045"/>
    <xdr:sp macro="" textlink="">
      <xdr:nvSpPr>
        <xdr:cNvPr id="638" name="テキスト ボックス 637"/>
        <xdr:cNvSpPr txBox="1"/>
      </xdr:nvSpPr>
      <xdr:spPr>
        <a:xfrm>
          <a:off x="13436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12660</xdr:rowOff>
    </xdr:from>
    <xdr:ext cx="534377" cy="259045"/>
    <xdr:sp macro="" textlink="">
      <xdr:nvSpPr>
        <xdr:cNvPr id="640" name="テキスト ボックス 639"/>
        <xdr:cNvSpPr txBox="1"/>
      </xdr:nvSpPr>
      <xdr:spPr>
        <a:xfrm>
          <a:off x="12547111" y="125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157251</xdr:rowOff>
    </xdr:from>
    <xdr:to>
      <xdr:col>85</xdr:col>
      <xdr:colOff>177800</xdr:colOff>
      <xdr:row>76</xdr:row>
      <xdr:rowOff>87401</xdr:rowOff>
    </xdr:to>
    <xdr:sp macro="" textlink="">
      <xdr:nvSpPr>
        <xdr:cNvPr id="646" name="楕円 645"/>
        <xdr:cNvSpPr/>
      </xdr:nvSpPr>
      <xdr:spPr>
        <a:xfrm>
          <a:off x="16268700" y="130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135678</xdr:rowOff>
    </xdr:from>
    <xdr:ext cx="534377" cy="259045"/>
    <xdr:sp macro="" textlink="">
      <xdr:nvSpPr>
        <xdr:cNvPr id="647" name="公債費該当値テキスト"/>
        <xdr:cNvSpPr txBox="1"/>
      </xdr:nvSpPr>
      <xdr:spPr>
        <a:xfrm>
          <a:off x="16370300" y="1299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137849</xdr:rowOff>
    </xdr:from>
    <xdr:to>
      <xdr:col>81</xdr:col>
      <xdr:colOff>101600</xdr:colOff>
      <xdr:row>76</xdr:row>
      <xdr:rowOff>67999</xdr:rowOff>
    </xdr:to>
    <xdr:sp macro="" textlink="">
      <xdr:nvSpPr>
        <xdr:cNvPr id="648" name="楕円 647"/>
        <xdr:cNvSpPr/>
      </xdr:nvSpPr>
      <xdr:spPr>
        <a:xfrm>
          <a:off x="15430500" y="1299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59126</xdr:rowOff>
    </xdr:from>
    <xdr:ext cx="534377" cy="259045"/>
    <xdr:sp macro="" textlink="">
      <xdr:nvSpPr>
        <xdr:cNvPr id="649" name="テキスト ボックス 648"/>
        <xdr:cNvSpPr txBox="1"/>
      </xdr:nvSpPr>
      <xdr:spPr>
        <a:xfrm>
          <a:off x="15214111" y="1308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144535</xdr:rowOff>
    </xdr:from>
    <xdr:to>
      <xdr:col>76</xdr:col>
      <xdr:colOff>165100</xdr:colOff>
      <xdr:row>76</xdr:row>
      <xdr:rowOff>74685</xdr:rowOff>
    </xdr:to>
    <xdr:sp macro="" textlink="">
      <xdr:nvSpPr>
        <xdr:cNvPr id="650" name="楕円 649"/>
        <xdr:cNvSpPr/>
      </xdr:nvSpPr>
      <xdr:spPr>
        <a:xfrm>
          <a:off x="14541500" y="1300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65812</xdr:rowOff>
    </xdr:from>
    <xdr:ext cx="534377" cy="259045"/>
    <xdr:sp macro="" textlink="">
      <xdr:nvSpPr>
        <xdr:cNvPr id="651" name="テキスト ボックス 650"/>
        <xdr:cNvSpPr txBox="1"/>
      </xdr:nvSpPr>
      <xdr:spPr>
        <a:xfrm>
          <a:off x="14325111" y="1309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7576</xdr:rowOff>
    </xdr:from>
    <xdr:to>
      <xdr:col>72</xdr:col>
      <xdr:colOff>38100</xdr:colOff>
      <xdr:row>76</xdr:row>
      <xdr:rowOff>109176</xdr:rowOff>
    </xdr:to>
    <xdr:sp macro="" textlink="">
      <xdr:nvSpPr>
        <xdr:cNvPr id="652" name="楕円 651"/>
        <xdr:cNvSpPr/>
      </xdr:nvSpPr>
      <xdr:spPr>
        <a:xfrm>
          <a:off x="13652500" y="130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100303</xdr:rowOff>
    </xdr:from>
    <xdr:ext cx="534377" cy="259045"/>
    <xdr:sp macro="" textlink="">
      <xdr:nvSpPr>
        <xdr:cNvPr id="653" name="テキスト ボックス 652"/>
        <xdr:cNvSpPr txBox="1"/>
      </xdr:nvSpPr>
      <xdr:spPr>
        <a:xfrm>
          <a:off x="13436111" y="131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103759</xdr:rowOff>
    </xdr:from>
    <xdr:to>
      <xdr:col>67</xdr:col>
      <xdr:colOff>101600</xdr:colOff>
      <xdr:row>76</xdr:row>
      <xdr:rowOff>33908</xdr:rowOff>
    </xdr:to>
    <xdr:sp macro="" textlink="">
      <xdr:nvSpPr>
        <xdr:cNvPr id="654" name="楕円 653"/>
        <xdr:cNvSpPr/>
      </xdr:nvSpPr>
      <xdr:spPr>
        <a:xfrm>
          <a:off x="12763500" y="129625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25037</xdr:rowOff>
    </xdr:from>
    <xdr:ext cx="534377" cy="259045"/>
    <xdr:sp macro="" textlink="">
      <xdr:nvSpPr>
        <xdr:cNvPr id="655" name="テキスト ボックス 654"/>
        <xdr:cNvSpPr txBox="1"/>
      </xdr:nvSpPr>
      <xdr:spPr>
        <a:xfrm>
          <a:off x="12547111" y="1305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49495</xdr:rowOff>
    </xdr:from>
    <xdr:to>
      <xdr:col>85</xdr:col>
      <xdr:colOff>127000</xdr:colOff>
      <xdr:row>97</xdr:row>
      <xdr:rowOff>90643</xdr:rowOff>
    </xdr:to>
    <xdr:cxnSp macro="">
      <xdr:nvCxnSpPr>
        <xdr:cNvPr id="682" name="直線コネクタ 681"/>
        <xdr:cNvCxnSpPr/>
      </xdr:nvCxnSpPr>
      <xdr:spPr>
        <a:xfrm>
          <a:off x="15481300" y="16680145"/>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12839</xdr:rowOff>
    </xdr:from>
    <xdr:ext cx="469744" cy="259045"/>
    <xdr:sp macro="" textlink="">
      <xdr:nvSpPr>
        <xdr:cNvPr id="683" name="積立金平均値テキスト"/>
        <xdr:cNvSpPr txBox="1"/>
      </xdr:nvSpPr>
      <xdr:spPr>
        <a:xfrm>
          <a:off x="16370300" y="1647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140568</xdr:rowOff>
    </xdr:from>
    <xdr:to>
      <xdr:col>81</xdr:col>
      <xdr:colOff>50800</xdr:colOff>
      <xdr:row>97</xdr:row>
      <xdr:rowOff>49495</xdr:rowOff>
    </xdr:to>
    <xdr:cxnSp macro="">
      <xdr:nvCxnSpPr>
        <xdr:cNvPr id="685" name="直線コネクタ 684"/>
        <xdr:cNvCxnSpPr/>
      </xdr:nvCxnSpPr>
      <xdr:spPr>
        <a:xfrm>
          <a:off x="14592300" y="16599768"/>
          <a:ext cx="889000" cy="8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95400</xdr:rowOff>
    </xdr:from>
    <xdr:ext cx="469744" cy="259045"/>
    <xdr:sp macro="" textlink="">
      <xdr:nvSpPr>
        <xdr:cNvPr id="687" name="テキスト ボックス 686"/>
        <xdr:cNvSpPr txBox="1"/>
      </xdr:nvSpPr>
      <xdr:spPr>
        <a:xfrm>
          <a:off x="15246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150124</xdr:rowOff>
    </xdr:from>
    <xdr:to>
      <xdr:col>76</xdr:col>
      <xdr:colOff>114300</xdr:colOff>
      <xdr:row>96</xdr:row>
      <xdr:rowOff>140568</xdr:rowOff>
    </xdr:to>
    <xdr:cxnSp macro="">
      <xdr:nvCxnSpPr>
        <xdr:cNvPr id="688" name="直線コネクタ 687"/>
        <xdr:cNvCxnSpPr/>
      </xdr:nvCxnSpPr>
      <xdr:spPr>
        <a:xfrm>
          <a:off x="13703300" y="16437874"/>
          <a:ext cx="889000" cy="16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61017</xdr:rowOff>
    </xdr:from>
    <xdr:ext cx="469744" cy="259045"/>
    <xdr:sp macro="" textlink="">
      <xdr:nvSpPr>
        <xdr:cNvPr id="690" name="テキスト ボックス 689"/>
        <xdr:cNvSpPr txBox="1"/>
      </xdr:nvSpPr>
      <xdr:spPr>
        <a:xfrm>
          <a:off x="14357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150124</xdr:rowOff>
    </xdr:from>
    <xdr:to>
      <xdr:col>71</xdr:col>
      <xdr:colOff>177800</xdr:colOff>
      <xdr:row>96</xdr:row>
      <xdr:rowOff>91374</xdr:rowOff>
    </xdr:to>
    <xdr:cxnSp macro="">
      <xdr:nvCxnSpPr>
        <xdr:cNvPr id="691" name="直線コネクタ 690"/>
        <xdr:cNvCxnSpPr/>
      </xdr:nvCxnSpPr>
      <xdr:spPr>
        <a:xfrm flipV="1">
          <a:off x="12814300" y="16437874"/>
          <a:ext cx="8890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42639</xdr:rowOff>
    </xdr:from>
    <xdr:ext cx="469744" cy="259045"/>
    <xdr:sp macro="" textlink="">
      <xdr:nvSpPr>
        <xdr:cNvPr id="693" name="テキスト ボックス 692"/>
        <xdr:cNvSpPr txBox="1"/>
      </xdr:nvSpPr>
      <xdr:spPr>
        <a:xfrm>
          <a:off x="13468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158518</xdr:rowOff>
    </xdr:from>
    <xdr:ext cx="469744" cy="259045"/>
    <xdr:sp macro="" textlink="">
      <xdr:nvSpPr>
        <xdr:cNvPr id="695" name="テキスト ボックス 694"/>
        <xdr:cNvSpPr txBox="1"/>
      </xdr:nvSpPr>
      <xdr:spPr>
        <a:xfrm>
          <a:off x="12579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39843</xdr:rowOff>
    </xdr:from>
    <xdr:to>
      <xdr:col>85</xdr:col>
      <xdr:colOff>177800</xdr:colOff>
      <xdr:row>97</xdr:row>
      <xdr:rowOff>141443</xdr:rowOff>
    </xdr:to>
    <xdr:sp macro="" textlink="">
      <xdr:nvSpPr>
        <xdr:cNvPr id="701" name="楕円 700"/>
        <xdr:cNvSpPr/>
      </xdr:nvSpPr>
      <xdr:spPr>
        <a:xfrm>
          <a:off x="16268700" y="1667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18270</xdr:rowOff>
    </xdr:from>
    <xdr:ext cx="469744" cy="259045"/>
    <xdr:sp macro="" textlink="">
      <xdr:nvSpPr>
        <xdr:cNvPr id="702" name="積立金該当値テキスト"/>
        <xdr:cNvSpPr txBox="1"/>
      </xdr:nvSpPr>
      <xdr:spPr>
        <a:xfrm>
          <a:off x="16370300" y="1664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170145</xdr:rowOff>
    </xdr:from>
    <xdr:to>
      <xdr:col>81</xdr:col>
      <xdr:colOff>101600</xdr:colOff>
      <xdr:row>97</xdr:row>
      <xdr:rowOff>100295</xdr:rowOff>
    </xdr:to>
    <xdr:sp macro="" textlink="">
      <xdr:nvSpPr>
        <xdr:cNvPr id="703" name="楕円 702"/>
        <xdr:cNvSpPr/>
      </xdr:nvSpPr>
      <xdr:spPr>
        <a:xfrm>
          <a:off x="15430500" y="1662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116822</xdr:rowOff>
    </xdr:from>
    <xdr:ext cx="469744" cy="259045"/>
    <xdr:sp macro="" textlink="">
      <xdr:nvSpPr>
        <xdr:cNvPr id="704" name="テキスト ボックス 703"/>
        <xdr:cNvSpPr txBox="1"/>
      </xdr:nvSpPr>
      <xdr:spPr>
        <a:xfrm>
          <a:off x="15246428" y="164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89768</xdr:rowOff>
    </xdr:from>
    <xdr:to>
      <xdr:col>76</xdr:col>
      <xdr:colOff>165100</xdr:colOff>
      <xdr:row>97</xdr:row>
      <xdr:rowOff>19918</xdr:rowOff>
    </xdr:to>
    <xdr:sp macro="" textlink="">
      <xdr:nvSpPr>
        <xdr:cNvPr id="705" name="楕円 704"/>
        <xdr:cNvSpPr/>
      </xdr:nvSpPr>
      <xdr:spPr>
        <a:xfrm>
          <a:off x="14541500" y="1654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36445</xdr:rowOff>
    </xdr:from>
    <xdr:ext cx="469744" cy="259045"/>
    <xdr:sp macro="" textlink="">
      <xdr:nvSpPr>
        <xdr:cNvPr id="706" name="テキスト ボックス 705"/>
        <xdr:cNvSpPr txBox="1"/>
      </xdr:nvSpPr>
      <xdr:spPr>
        <a:xfrm>
          <a:off x="14357428" y="1632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99324</xdr:rowOff>
    </xdr:from>
    <xdr:to>
      <xdr:col>72</xdr:col>
      <xdr:colOff>38100</xdr:colOff>
      <xdr:row>96</xdr:row>
      <xdr:rowOff>29474</xdr:rowOff>
    </xdr:to>
    <xdr:sp macro="" textlink="">
      <xdr:nvSpPr>
        <xdr:cNvPr id="707" name="楕円 706"/>
        <xdr:cNvSpPr/>
      </xdr:nvSpPr>
      <xdr:spPr>
        <a:xfrm>
          <a:off x="13652500" y="1638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46001</xdr:rowOff>
    </xdr:from>
    <xdr:ext cx="534377" cy="259045"/>
    <xdr:sp macro="" textlink="">
      <xdr:nvSpPr>
        <xdr:cNvPr id="708" name="テキスト ボックス 707"/>
        <xdr:cNvSpPr txBox="1"/>
      </xdr:nvSpPr>
      <xdr:spPr>
        <a:xfrm>
          <a:off x="13436111" y="1616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40574</xdr:rowOff>
    </xdr:from>
    <xdr:to>
      <xdr:col>67</xdr:col>
      <xdr:colOff>101600</xdr:colOff>
      <xdr:row>96</xdr:row>
      <xdr:rowOff>142174</xdr:rowOff>
    </xdr:to>
    <xdr:sp macro="" textlink="">
      <xdr:nvSpPr>
        <xdr:cNvPr id="709" name="楕円 708"/>
        <xdr:cNvSpPr/>
      </xdr:nvSpPr>
      <xdr:spPr>
        <a:xfrm>
          <a:off x="12763500" y="1649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133301</xdr:rowOff>
    </xdr:from>
    <xdr:ext cx="469744" cy="259045"/>
    <xdr:sp macro="" textlink="">
      <xdr:nvSpPr>
        <xdr:cNvPr id="710" name="テキスト ボックス 709"/>
        <xdr:cNvSpPr txBox="1"/>
      </xdr:nvSpPr>
      <xdr:spPr>
        <a:xfrm>
          <a:off x="12579428" y="1659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36177</xdr:rowOff>
    </xdr:from>
    <xdr:to>
      <xdr:col>116</xdr:col>
      <xdr:colOff>63500</xdr:colOff>
      <xdr:row>39</xdr:row>
      <xdr:rowOff>54465</xdr:rowOff>
    </xdr:to>
    <xdr:cxnSp macro="">
      <xdr:nvCxnSpPr>
        <xdr:cNvPr id="741" name="直線コネクタ 740"/>
        <xdr:cNvCxnSpPr/>
      </xdr:nvCxnSpPr>
      <xdr:spPr>
        <a:xfrm>
          <a:off x="21323300" y="6722727"/>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42" name="投資及び出資金平均値テキスト"/>
        <xdr:cNvSpPr txBox="1"/>
      </xdr:nvSpPr>
      <xdr:spPr>
        <a:xfrm>
          <a:off x="22212300" y="624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36177</xdr:rowOff>
    </xdr:from>
    <xdr:to>
      <xdr:col>111</xdr:col>
      <xdr:colOff>177800</xdr:colOff>
      <xdr:row>39</xdr:row>
      <xdr:rowOff>51526</xdr:rowOff>
    </xdr:to>
    <xdr:cxnSp macro="">
      <xdr:nvCxnSpPr>
        <xdr:cNvPr id="744" name="直線コネクタ 743"/>
        <xdr:cNvCxnSpPr/>
      </xdr:nvCxnSpPr>
      <xdr:spPr>
        <a:xfrm flipV="1">
          <a:off x="20434300" y="6722727"/>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6" name="テキスト ボックス 745"/>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35851</xdr:rowOff>
    </xdr:from>
    <xdr:to>
      <xdr:col>107</xdr:col>
      <xdr:colOff>50800</xdr:colOff>
      <xdr:row>39</xdr:row>
      <xdr:rowOff>51526</xdr:rowOff>
    </xdr:to>
    <xdr:cxnSp macro="">
      <xdr:nvCxnSpPr>
        <xdr:cNvPr id="747" name="直線コネクタ 746"/>
        <xdr:cNvCxnSpPr/>
      </xdr:nvCxnSpPr>
      <xdr:spPr>
        <a:xfrm>
          <a:off x="19545300" y="6722401"/>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49" name="テキスト ボックス 748"/>
        <xdr:cNvSpPr txBox="1"/>
      </xdr:nvSpPr>
      <xdr:spPr>
        <a:xfrm>
          <a:off x="20199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24257</xdr:rowOff>
    </xdr:from>
    <xdr:to>
      <xdr:col>102</xdr:col>
      <xdr:colOff>114300</xdr:colOff>
      <xdr:row>39</xdr:row>
      <xdr:rowOff>35851</xdr:rowOff>
    </xdr:to>
    <xdr:cxnSp macro="">
      <xdr:nvCxnSpPr>
        <xdr:cNvPr id="750" name="直線コネクタ 749"/>
        <xdr:cNvCxnSpPr/>
      </xdr:nvCxnSpPr>
      <xdr:spPr>
        <a:xfrm>
          <a:off x="18656300" y="6710807"/>
          <a:ext cx="889000" cy="1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37863</xdr:rowOff>
    </xdr:from>
    <xdr:ext cx="469744" cy="259045"/>
    <xdr:sp macro="" textlink="">
      <xdr:nvSpPr>
        <xdr:cNvPr id="752" name="テキスト ボックス 751"/>
        <xdr:cNvSpPr txBox="1"/>
      </xdr:nvSpPr>
      <xdr:spPr>
        <a:xfrm>
          <a:off x="19310428"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18595</xdr:rowOff>
    </xdr:from>
    <xdr:ext cx="469744" cy="259045"/>
    <xdr:sp macro="" textlink="">
      <xdr:nvSpPr>
        <xdr:cNvPr id="754" name="テキスト ボックス 753"/>
        <xdr:cNvSpPr txBox="1"/>
      </xdr:nvSpPr>
      <xdr:spPr>
        <a:xfrm>
          <a:off x="18421428"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3665</xdr:rowOff>
    </xdr:from>
    <xdr:to>
      <xdr:col>116</xdr:col>
      <xdr:colOff>114300</xdr:colOff>
      <xdr:row>39</xdr:row>
      <xdr:rowOff>105265</xdr:rowOff>
    </xdr:to>
    <xdr:sp macro="" textlink="">
      <xdr:nvSpPr>
        <xdr:cNvPr id="760" name="楕円 759"/>
        <xdr:cNvSpPr/>
      </xdr:nvSpPr>
      <xdr:spPr>
        <a:xfrm>
          <a:off x="22110700" y="669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90042</xdr:rowOff>
    </xdr:from>
    <xdr:ext cx="378565" cy="259045"/>
    <xdr:sp macro="" textlink="">
      <xdr:nvSpPr>
        <xdr:cNvPr id="761" name="投資及び出資金該当値テキスト"/>
        <xdr:cNvSpPr txBox="1"/>
      </xdr:nvSpPr>
      <xdr:spPr>
        <a:xfrm>
          <a:off x="22212300" y="6605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156827</xdr:rowOff>
    </xdr:from>
    <xdr:to>
      <xdr:col>112</xdr:col>
      <xdr:colOff>38100</xdr:colOff>
      <xdr:row>39</xdr:row>
      <xdr:rowOff>86977</xdr:rowOff>
    </xdr:to>
    <xdr:sp macro="" textlink="">
      <xdr:nvSpPr>
        <xdr:cNvPr id="762" name="楕円 761"/>
        <xdr:cNvSpPr/>
      </xdr:nvSpPr>
      <xdr:spPr>
        <a:xfrm>
          <a:off x="21272500" y="667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78104</xdr:rowOff>
    </xdr:from>
    <xdr:ext cx="378565" cy="259045"/>
    <xdr:sp macro="" textlink="">
      <xdr:nvSpPr>
        <xdr:cNvPr id="763" name="テキスト ボックス 762"/>
        <xdr:cNvSpPr txBox="1"/>
      </xdr:nvSpPr>
      <xdr:spPr>
        <a:xfrm>
          <a:off x="21134017" y="6764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726</xdr:rowOff>
    </xdr:from>
    <xdr:to>
      <xdr:col>107</xdr:col>
      <xdr:colOff>101600</xdr:colOff>
      <xdr:row>39</xdr:row>
      <xdr:rowOff>102326</xdr:rowOff>
    </xdr:to>
    <xdr:sp macro="" textlink="">
      <xdr:nvSpPr>
        <xdr:cNvPr id="764" name="楕円 763"/>
        <xdr:cNvSpPr/>
      </xdr:nvSpPr>
      <xdr:spPr>
        <a:xfrm>
          <a:off x="20383500" y="66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93453</xdr:rowOff>
    </xdr:from>
    <xdr:ext cx="378565" cy="259045"/>
    <xdr:sp macro="" textlink="">
      <xdr:nvSpPr>
        <xdr:cNvPr id="765" name="テキスト ボックス 764"/>
        <xdr:cNvSpPr txBox="1"/>
      </xdr:nvSpPr>
      <xdr:spPr>
        <a:xfrm>
          <a:off x="20245017" y="6780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156501</xdr:rowOff>
    </xdr:from>
    <xdr:to>
      <xdr:col>102</xdr:col>
      <xdr:colOff>165100</xdr:colOff>
      <xdr:row>39</xdr:row>
      <xdr:rowOff>86651</xdr:rowOff>
    </xdr:to>
    <xdr:sp macro="" textlink="">
      <xdr:nvSpPr>
        <xdr:cNvPr id="766" name="楕円 765"/>
        <xdr:cNvSpPr/>
      </xdr:nvSpPr>
      <xdr:spPr>
        <a:xfrm>
          <a:off x="19494500" y="66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77778</xdr:rowOff>
    </xdr:from>
    <xdr:ext cx="378565" cy="259045"/>
    <xdr:sp macro="" textlink="">
      <xdr:nvSpPr>
        <xdr:cNvPr id="767" name="テキスト ボックス 766"/>
        <xdr:cNvSpPr txBox="1"/>
      </xdr:nvSpPr>
      <xdr:spPr>
        <a:xfrm>
          <a:off x="19356017" y="676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8" name="楕円 767"/>
        <xdr:cNvSpPr/>
      </xdr:nvSpPr>
      <xdr:spPr>
        <a:xfrm>
          <a:off x="18605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66184</xdr:rowOff>
    </xdr:from>
    <xdr:ext cx="378565" cy="259045"/>
    <xdr:sp macro="" textlink="">
      <xdr:nvSpPr>
        <xdr:cNvPr id="769" name="テキスト ボックス 768"/>
        <xdr:cNvSpPr txBox="1"/>
      </xdr:nvSpPr>
      <xdr:spPr>
        <a:xfrm>
          <a:off x="18467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53746</xdr:rowOff>
    </xdr:from>
    <xdr:to>
      <xdr:col>116</xdr:col>
      <xdr:colOff>63500</xdr:colOff>
      <xdr:row>56</xdr:row>
      <xdr:rowOff>17791</xdr:rowOff>
    </xdr:to>
    <xdr:cxnSp macro="">
      <xdr:nvCxnSpPr>
        <xdr:cNvPr id="800" name="直線コネクタ 799"/>
        <xdr:cNvCxnSpPr/>
      </xdr:nvCxnSpPr>
      <xdr:spPr>
        <a:xfrm flipV="1">
          <a:off x="21323300" y="9483496"/>
          <a:ext cx="838200" cy="13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150766</xdr:rowOff>
    </xdr:from>
    <xdr:ext cx="469744" cy="259045"/>
    <xdr:sp macro="" textlink="">
      <xdr:nvSpPr>
        <xdr:cNvPr id="801" name="貸付金平均値テキスト"/>
        <xdr:cNvSpPr txBox="1"/>
      </xdr:nvSpPr>
      <xdr:spPr>
        <a:xfrm>
          <a:off x="22212300" y="9923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74157</xdr:rowOff>
    </xdr:from>
    <xdr:to>
      <xdr:col>111</xdr:col>
      <xdr:colOff>177800</xdr:colOff>
      <xdr:row>56</xdr:row>
      <xdr:rowOff>17791</xdr:rowOff>
    </xdr:to>
    <xdr:cxnSp macro="">
      <xdr:nvCxnSpPr>
        <xdr:cNvPr id="803" name="直線コネクタ 802"/>
        <xdr:cNvCxnSpPr/>
      </xdr:nvCxnSpPr>
      <xdr:spPr>
        <a:xfrm>
          <a:off x="20434300" y="9503907"/>
          <a:ext cx="889000" cy="11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79965</xdr:rowOff>
    </xdr:from>
    <xdr:ext cx="469744" cy="259045"/>
    <xdr:sp macro="" textlink="">
      <xdr:nvSpPr>
        <xdr:cNvPr id="805" name="テキスト ボックス 804"/>
        <xdr:cNvSpPr txBox="1"/>
      </xdr:nvSpPr>
      <xdr:spPr>
        <a:xfrm>
          <a:off x="21088428" y="1002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17921</xdr:rowOff>
    </xdr:from>
    <xdr:to>
      <xdr:col>107</xdr:col>
      <xdr:colOff>50800</xdr:colOff>
      <xdr:row>55</xdr:row>
      <xdr:rowOff>74157</xdr:rowOff>
    </xdr:to>
    <xdr:cxnSp macro="">
      <xdr:nvCxnSpPr>
        <xdr:cNvPr id="806" name="直線コネクタ 805"/>
        <xdr:cNvCxnSpPr/>
      </xdr:nvCxnSpPr>
      <xdr:spPr>
        <a:xfrm>
          <a:off x="19545300" y="9447671"/>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54852</xdr:rowOff>
    </xdr:from>
    <xdr:ext cx="469744" cy="259045"/>
    <xdr:sp macro="" textlink="">
      <xdr:nvSpPr>
        <xdr:cNvPr id="808" name="テキスト ボックス 807"/>
        <xdr:cNvSpPr txBox="1"/>
      </xdr:nvSpPr>
      <xdr:spPr>
        <a:xfrm>
          <a:off x="20199428" y="999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17921</xdr:rowOff>
    </xdr:from>
    <xdr:to>
      <xdr:col>102</xdr:col>
      <xdr:colOff>114300</xdr:colOff>
      <xdr:row>55</xdr:row>
      <xdr:rowOff>50938</xdr:rowOff>
    </xdr:to>
    <xdr:cxnSp macro="">
      <xdr:nvCxnSpPr>
        <xdr:cNvPr id="809" name="直線コネクタ 808"/>
        <xdr:cNvCxnSpPr/>
      </xdr:nvCxnSpPr>
      <xdr:spPr>
        <a:xfrm flipV="1">
          <a:off x="18656300" y="9447671"/>
          <a:ext cx="889000" cy="3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52991</xdr:rowOff>
    </xdr:from>
    <xdr:ext cx="469744" cy="259045"/>
    <xdr:sp macro="" textlink="">
      <xdr:nvSpPr>
        <xdr:cNvPr id="811" name="テキスト ボックス 810"/>
        <xdr:cNvSpPr txBox="1"/>
      </xdr:nvSpPr>
      <xdr:spPr>
        <a:xfrm>
          <a:off x="19310428" y="99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2" name="フローチャート: 判断 811"/>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12528</xdr:rowOff>
    </xdr:from>
    <xdr:ext cx="469744" cy="259045"/>
    <xdr:sp macro="" textlink="">
      <xdr:nvSpPr>
        <xdr:cNvPr id="813" name="テキスト ボックス 812"/>
        <xdr:cNvSpPr txBox="1"/>
      </xdr:nvSpPr>
      <xdr:spPr>
        <a:xfrm>
          <a:off x="18421428" y="995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2946</xdr:rowOff>
    </xdr:from>
    <xdr:to>
      <xdr:col>116</xdr:col>
      <xdr:colOff>114300</xdr:colOff>
      <xdr:row>55</xdr:row>
      <xdr:rowOff>104546</xdr:rowOff>
    </xdr:to>
    <xdr:sp macro="" textlink="">
      <xdr:nvSpPr>
        <xdr:cNvPr id="819" name="楕円 818"/>
        <xdr:cNvSpPr/>
      </xdr:nvSpPr>
      <xdr:spPr>
        <a:xfrm>
          <a:off x="22110700" y="94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25823</xdr:rowOff>
    </xdr:from>
    <xdr:ext cx="534377" cy="259045"/>
    <xdr:sp macro="" textlink="">
      <xdr:nvSpPr>
        <xdr:cNvPr id="820" name="貸付金該当値テキスト"/>
        <xdr:cNvSpPr txBox="1"/>
      </xdr:nvSpPr>
      <xdr:spPr>
        <a:xfrm>
          <a:off x="22212300" y="92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138441</xdr:rowOff>
    </xdr:from>
    <xdr:to>
      <xdr:col>112</xdr:col>
      <xdr:colOff>38100</xdr:colOff>
      <xdr:row>56</xdr:row>
      <xdr:rowOff>68591</xdr:rowOff>
    </xdr:to>
    <xdr:sp macro="" textlink="">
      <xdr:nvSpPr>
        <xdr:cNvPr id="821" name="楕円 820"/>
        <xdr:cNvSpPr/>
      </xdr:nvSpPr>
      <xdr:spPr>
        <a:xfrm>
          <a:off x="21272500" y="956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85118</xdr:rowOff>
    </xdr:from>
    <xdr:ext cx="534377" cy="259045"/>
    <xdr:sp macro="" textlink="">
      <xdr:nvSpPr>
        <xdr:cNvPr id="822" name="テキスト ボックス 821"/>
        <xdr:cNvSpPr txBox="1"/>
      </xdr:nvSpPr>
      <xdr:spPr>
        <a:xfrm>
          <a:off x="21056111" y="93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23357</xdr:rowOff>
    </xdr:from>
    <xdr:to>
      <xdr:col>107</xdr:col>
      <xdr:colOff>101600</xdr:colOff>
      <xdr:row>55</xdr:row>
      <xdr:rowOff>124957</xdr:rowOff>
    </xdr:to>
    <xdr:sp macro="" textlink="">
      <xdr:nvSpPr>
        <xdr:cNvPr id="823" name="楕円 822"/>
        <xdr:cNvSpPr/>
      </xdr:nvSpPr>
      <xdr:spPr>
        <a:xfrm>
          <a:off x="20383500" y="945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141484</xdr:rowOff>
    </xdr:from>
    <xdr:ext cx="534377" cy="259045"/>
    <xdr:sp macro="" textlink="">
      <xdr:nvSpPr>
        <xdr:cNvPr id="824" name="テキスト ボックス 823"/>
        <xdr:cNvSpPr txBox="1"/>
      </xdr:nvSpPr>
      <xdr:spPr>
        <a:xfrm>
          <a:off x="20167111" y="922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138571</xdr:rowOff>
    </xdr:from>
    <xdr:to>
      <xdr:col>102</xdr:col>
      <xdr:colOff>165100</xdr:colOff>
      <xdr:row>55</xdr:row>
      <xdr:rowOff>68721</xdr:rowOff>
    </xdr:to>
    <xdr:sp macro="" textlink="">
      <xdr:nvSpPr>
        <xdr:cNvPr id="825" name="楕円 824"/>
        <xdr:cNvSpPr/>
      </xdr:nvSpPr>
      <xdr:spPr>
        <a:xfrm>
          <a:off x="19494500" y="939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85248</xdr:rowOff>
    </xdr:from>
    <xdr:ext cx="534377" cy="259045"/>
    <xdr:sp macro="" textlink="">
      <xdr:nvSpPr>
        <xdr:cNvPr id="826" name="テキスト ボックス 825"/>
        <xdr:cNvSpPr txBox="1"/>
      </xdr:nvSpPr>
      <xdr:spPr>
        <a:xfrm>
          <a:off x="19278111" y="917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138</xdr:rowOff>
    </xdr:from>
    <xdr:to>
      <xdr:col>98</xdr:col>
      <xdr:colOff>38100</xdr:colOff>
      <xdr:row>55</xdr:row>
      <xdr:rowOff>101738</xdr:rowOff>
    </xdr:to>
    <xdr:sp macro="" textlink="">
      <xdr:nvSpPr>
        <xdr:cNvPr id="827" name="楕円 826"/>
        <xdr:cNvSpPr/>
      </xdr:nvSpPr>
      <xdr:spPr>
        <a:xfrm>
          <a:off x="18605500" y="942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118265</xdr:rowOff>
    </xdr:from>
    <xdr:ext cx="534377" cy="259045"/>
    <xdr:sp macro="" textlink="">
      <xdr:nvSpPr>
        <xdr:cNvPr id="828" name="テキスト ボックス 827"/>
        <xdr:cNvSpPr txBox="1"/>
      </xdr:nvSpPr>
      <xdr:spPr>
        <a:xfrm>
          <a:off x="18389111" y="92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117069</xdr:rowOff>
    </xdr:from>
    <xdr:to>
      <xdr:col>116</xdr:col>
      <xdr:colOff>63500</xdr:colOff>
      <xdr:row>75</xdr:row>
      <xdr:rowOff>139662</xdr:rowOff>
    </xdr:to>
    <xdr:cxnSp macro="">
      <xdr:nvCxnSpPr>
        <xdr:cNvPr id="858" name="直線コネクタ 857"/>
        <xdr:cNvCxnSpPr/>
      </xdr:nvCxnSpPr>
      <xdr:spPr>
        <a:xfrm flipV="1">
          <a:off x="21323300" y="12975819"/>
          <a:ext cx="8382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61650</xdr:rowOff>
    </xdr:from>
    <xdr:ext cx="534377" cy="259045"/>
    <xdr:sp macro="" textlink="">
      <xdr:nvSpPr>
        <xdr:cNvPr id="859" name="繰出金平均値テキスト"/>
        <xdr:cNvSpPr txBox="1"/>
      </xdr:nvSpPr>
      <xdr:spPr>
        <a:xfrm>
          <a:off x="22212300" y="129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139662</xdr:rowOff>
    </xdr:from>
    <xdr:to>
      <xdr:col>111</xdr:col>
      <xdr:colOff>177800</xdr:colOff>
      <xdr:row>76</xdr:row>
      <xdr:rowOff>15836</xdr:rowOff>
    </xdr:to>
    <xdr:cxnSp macro="">
      <xdr:nvCxnSpPr>
        <xdr:cNvPr id="861" name="直線コネクタ 860"/>
        <xdr:cNvCxnSpPr/>
      </xdr:nvCxnSpPr>
      <xdr:spPr>
        <a:xfrm flipV="1">
          <a:off x="20434300" y="12998412"/>
          <a:ext cx="88900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170184</xdr:rowOff>
    </xdr:from>
    <xdr:ext cx="534377" cy="259045"/>
    <xdr:sp macro="" textlink="">
      <xdr:nvSpPr>
        <xdr:cNvPr id="863" name="テキスト ボックス 862"/>
        <xdr:cNvSpPr txBox="1"/>
      </xdr:nvSpPr>
      <xdr:spPr>
        <a:xfrm>
          <a:off x="21056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15836</xdr:rowOff>
    </xdr:from>
    <xdr:to>
      <xdr:col>107</xdr:col>
      <xdr:colOff>50800</xdr:colOff>
      <xdr:row>76</xdr:row>
      <xdr:rowOff>38049</xdr:rowOff>
    </xdr:to>
    <xdr:cxnSp macro="">
      <xdr:nvCxnSpPr>
        <xdr:cNvPr id="864" name="直線コネクタ 863"/>
        <xdr:cNvCxnSpPr/>
      </xdr:nvCxnSpPr>
      <xdr:spPr>
        <a:xfrm flipV="1">
          <a:off x="19545300" y="13046036"/>
          <a:ext cx="889000" cy="2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6507</xdr:rowOff>
    </xdr:from>
    <xdr:ext cx="534377" cy="259045"/>
    <xdr:sp macro="" textlink="">
      <xdr:nvSpPr>
        <xdr:cNvPr id="866" name="テキスト ボックス 865"/>
        <xdr:cNvSpPr txBox="1"/>
      </xdr:nvSpPr>
      <xdr:spPr>
        <a:xfrm>
          <a:off x="20167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32068</xdr:rowOff>
    </xdr:from>
    <xdr:to>
      <xdr:col>102</xdr:col>
      <xdr:colOff>114300</xdr:colOff>
      <xdr:row>76</xdr:row>
      <xdr:rowOff>38049</xdr:rowOff>
    </xdr:to>
    <xdr:cxnSp macro="">
      <xdr:nvCxnSpPr>
        <xdr:cNvPr id="867" name="直線コネクタ 866"/>
        <xdr:cNvCxnSpPr/>
      </xdr:nvCxnSpPr>
      <xdr:spPr>
        <a:xfrm>
          <a:off x="18656300" y="13062268"/>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8" name="フローチャート: 判断 867"/>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11840</xdr:rowOff>
    </xdr:from>
    <xdr:ext cx="534377" cy="259045"/>
    <xdr:sp macro="" textlink="">
      <xdr:nvSpPr>
        <xdr:cNvPr id="869" name="テキスト ボックス 868"/>
        <xdr:cNvSpPr txBox="1"/>
      </xdr:nvSpPr>
      <xdr:spPr>
        <a:xfrm>
          <a:off x="19278111" y="1269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0" name="フローチャート: 判断 869"/>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81957</xdr:rowOff>
    </xdr:from>
    <xdr:ext cx="534377" cy="259045"/>
    <xdr:sp macro="" textlink="">
      <xdr:nvSpPr>
        <xdr:cNvPr id="871" name="テキスト ボックス 870"/>
        <xdr:cNvSpPr txBox="1"/>
      </xdr:nvSpPr>
      <xdr:spPr>
        <a:xfrm>
          <a:off x="18389111" y="131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66269</xdr:rowOff>
    </xdr:from>
    <xdr:to>
      <xdr:col>116</xdr:col>
      <xdr:colOff>114300</xdr:colOff>
      <xdr:row>75</xdr:row>
      <xdr:rowOff>167869</xdr:rowOff>
    </xdr:to>
    <xdr:sp macro="" textlink="">
      <xdr:nvSpPr>
        <xdr:cNvPr id="877" name="楕円 876"/>
        <xdr:cNvSpPr/>
      </xdr:nvSpPr>
      <xdr:spPr>
        <a:xfrm>
          <a:off x="22110700" y="129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89146</xdr:rowOff>
    </xdr:from>
    <xdr:ext cx="534377" cy="259045"/>
    <xdr:sp macro="" textlink="">
      <xdr:nvSpPr>
        <xdr:cNvPr id="878" name="繰出金該当値テキスト"/>
        <xdr:cNvSpPr txBox="1"/>
      </xdr:nvSpPr>
      <xdr:spPr>
        <a:xfrm>
          <a:off x="22212300" y="127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88862</xdr:rowOff>
    </xdr:from>
    <xdr:to>
      <xdr:col>112</xdr:col>
      <xdr:colOff>38100</xdr:colOff>
      <xdr:row>76</xdr:row>
      <xdr:rowOff>19013</xdr:rowOff>
    </xdr:to>
    <xdr:sp macro="" textlink="">
      <xdr:nvSpPr>
        <xdr:cNvPr id="879" name="楕円 878"/>
        <xdr:cNvSpPr/>
      </xdr:nvSpPr>
      <xdr:spPr>
        <a:xfrm>
          <a:off x="21272500" y="129476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10138</xdr:rowOff>
    </xdr:from>
    <xdr:ext cx="534377" cy="259045"/>
    <xdr:sp macro="" textlink="">
      <xdr:nvSpPr>
        <xdr:cNvPr id="880" name="テキスト ボックス 879"/>
        <xdr:cNvSpPr txBox="1"/>
      </xdr:nvSpPr>
      <xdr:spPr>
        <a:xfrm>
          <a:off x="21056111" y="1304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136487</xdr:rowOff>
    </xdr:from>
    <xdr:to>
      <xdr:col>107</xdr:col>
      <xdr:colOff>101600</xdr:colOff>
      <xdr:row>76</xdr:row>
      <xdr:rowOff>66638</xdr:rowOff>
    </xdr:to>
    <xdr:sp macro="" textlink="">
      <xdr:nvSpPr>
        <xdr:cNvPr id="881" name="楕円 880"/>
        <xdr:cNvSpPr/>
      </xdr:nvSpPr>
      <xdr:spPr>
        <a:xfrm>
          <a:off x="20383500" y="129952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57763</xdr:rowOff>
    </xdr:from>
    <xdr:ext cx="534377" cy="259045"/>
    <xdr:sp macro="" textlink="">
      <xdr:nvSpPr>
        <xdr:cNvPr id="882" name="テキスト ボックス 881"/>
        <xdr:cNvSpPr txBox="1"/>
      </xdr:nvSpPr>
      <xdr:spPr>
        <a:xfrm>
          <a:off x="20167111" y="1308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158699</xdr:rowOff>
    </xdr:from>
    <xdr:to>
      <xdr:col>102</xdr:col>
      <xdr:colOff>165100</xdr:colOff>
      <xdr:row>76</xdr:row>
      <xdr:rowOff>88849</xdr:rowOff>
    </xdr:to>
    <xdr:sp macro="" textlink="">
      <xdr:nvSpPr>
        <xdr:cNvPr id="883" name="楕円 882"/>
        <xdr:cNvSpPr/>
      </xdr:nvSpPr>
      <xdr:spPr>
        <a:xfrm>
          <a:off x="19494500" y="1301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79976</xdr:rowOff>
    </xdr:from>
    <xdr:ext cx="534377" cy="259045"/>
    <xdr:sp macro="" textlink="">
      <xdr:nvSpPr>
        <xdr:cNvPr id="884" name="テキスト ボックス 883"/>
        <xdr:cNvSpPr txBox="1"/>
      </xdr:nvSpPr>
      <xdr:spPr>
        <a:xfrm>
          <a:off x="19278111" y="1311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152718</xdr:rowOff>
    </xdr:from>
    <xdr:to>
      <xdr:col>98</xdr:col>
      <xdr:colOff>38100</xdr:colOff>
      <xdr:row>76</xdr:row>
      <xdr:rowOff>82868</xdr:rowOff>
    </xdr:to>
    <xdr:sp macro="" textlink="">
      <xdr:nvSpPr>
        <xdr:cNvPr id="885" name="楕円 884"/>
        <xdr:cNvSpPr/>
      </xdr:nvSpPr>
      <xdr:spPr>
        <a:xfrm>
          <a:off x="18605500" y="130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99395</xdr:rowOff>
    </xdr:from>
    <xdr:ext cx="534377" cy="259045"/>
    <xdr:sp macro="" textlink="">
      <xdr:nvSpPr>
        <xdr:cNvPr id="886" name="テキスト ボックス 885"/>
        <xdr:cNvSpPr txBox="1"/>
      </xdr:nvSpPr>
      <xdr:spPr>
        <a:xfrm>
          <a:off x="18389111" y="1278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年度の歳出決算総額は、住民</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人あたり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376,762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円となり、前年度</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373,439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円より微増となった。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増となった主な要因としては、普通建設事業費が新庁舎用地取得の完了や南消防署、ぎふメディアコスモス立体駐車場など新規整備の完了などで</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億円減となった一方、補助費が消防広域化拡大に伴う人件費負担金の増などにより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億円増、貸付金が制度融資による中小企業への貸付の増により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億円増となった等によるものである。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人件費と貸付金が高い傾向で推移しているが、前者は大学や障害者施設などを直営で運営していることによるもの、後者は、年度内に貸付及び償還がなされる制度融資にかかるものが主な要因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409,900
400,589
203.60
161,081,741
154,084,448
6,768,911
83,510,824
134,907,234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12881</xdr:rowOff>
    </xdr:from>
    <xdr:to>
      <xdr:col>24</xdr:col>
      <xdr:colOff>63500</xdr:colOff>
      <xdr:row>35</xdr:row>
      <xdr:rowOff>41184</xdr:rowOff>
    </xdr:to>
    <xdr:cxnSp macro="">
      <xdr:nvCxnSpPr>
        <xdr:cNvPr id="63" name="直線コネクタ 62"/>
        <xdr:cNvCxnSpPr/>
      </xdr:nvCxnSpPr>
      <xdr:spPr>
        <a:xfrm flipV="1">
          <a:off x="3797300" y="6013631"/>
          <a:ext cx="8382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xdr:rowOff>
    </xdr:from>
    <xdr:ext cx="469744" cy="259045"/>
    <xdr:sp macro="" textlink="">
      <xdr:nvSpPr>
        <xdr:cNvPr id="64" name="議会費平均値テキスト"/>
        <xdr:cNvSpPr txBox="1"/>
      </xdr:nvSpPr>
      <xdr:spPr>
        <a:xfrm>
          <a:off x="4686300" y="600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31387</xdr:rowOff>
    </xdr:from>
    <xdr:to>
      <xdr:col>19</xdr:col>
      <xdr:colOff>177800</xdr:colOff>
      <xdr:row>35</xdr:row>
      <xdr:rowOff>41184</xdr:rowOff>
    </xdr:to>
    <xdr:cxnSp macro="">
      <xdr:nvCxnSpPr>
        <xdr:cNvPr id="66" name="直線コネクタ 65"/>
        <xdr:cNvCxnSpPr/>
      </xdr:nvCxnSpPr>
      <xdr:spPr>
        <a:xfrm>
          <a:off x="2908300" y="60321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163104</xdr:rowOff>
    </xdr:from>
    <xdr:to>
      <xdr:col>15</xdr:col>
      <xdr:colOff>50800</xdr:colOff>
      <xdr:row>35</xdr:row>
      <xdr:rowOff>31387</xdr:rowOff>
    </xdr:to>
    <xdr:cxnSp macro="">
      <xdr:nvCxnSpPr>
        <xdr:cNvPr id="69" name="直線コネクタ 68"/>
        <xdr:cNvCxnSpPr/>
      </xdr:nvCxnSpPr>
      <xdr:spPr>
        <a:xfrm>
          <a:off x="2019300" y="5820954"/>
          <a:ext cx="889000" cy="2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110326</xdr:rowOff>
    </xdr:from>
    <xdr:ext cx="469744" cy="259045"/>
    <xdr:sp macro="" textlink="">
      <xdr:nvSpPr>
        <xdr:cNvPr id="71" name="テキスト ボックス 70"/>
        <xdr:cNvSpPr txBox="1"/>
      </xdr:nvSpPr>
      <xdr:spPr>
        <a:xfrm>
          <a:off x="2673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163104</xdr:rowOff>
    </xdr:from>
    <xdr:to>
      <xdr:col>10</xdr:col>
      <xdr:colOff>114300</xdr:colOff>
      <xdr:row>34</xdr:row>
      <xdr:rowOff>47172</xdr:rowOff>
    </xdr:to>
    <xdr:cxnSp macro="">
      <xdr:nvCxnSpPr>
        <xdr:cNvPr id="72" name="直線コネクタ 71"/>
        <xdr:cNvCxnSpPr/>
      </xdr:nvCxnSpPr>
      <xdr:spPr>
        <a:xfrm flipV="1">
          <a:off x="1130300" y="582095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144616</xdr:rowOff>
    </xdr:from>
    <xdr:ext cx="469744" cy="259045"/>
    <xdr:sp macro="" textlink="">
      <xdr:nvSpPr>
        <xdr:cNvPr id="74" name="テキスト ボックス 73"/>
        <xdr:cNvSpPr txBox="1"/>
      </xdr:nvSpPr>
      <xdr:spPr>
        <a:xfrm>
          <a:off x="1784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14531</xdr:rowOff>
    </xdr:from>
    <xdr:ext cx="469744" cy="259045"/>
    <xdr:sp macro="" textlink="">
      <xdr:nvSpPr>
        <xdr:cNvPr id="76" name="テキスト ボックス 75"/>
        <xdr:cNvSpPr txBox="1"/>
      </xdr:nvSpPr>
      <xdr:spPr>
        <a:xfrm>
          <a:off x="895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133531</xdr:rowOff>
    </xdr:from>
    <xdr:to>
      <xdr:col>24</xdr:col>
      <xdr:colOff>114300</xdr:colOff>
      <xdr:row>35</xdr:row>
      <xdr:rowOff>63681</xdr:rowOff>
    </xdr:to>
    <xdr:sp macro="" textlink="">
      <xdr:nvSpPr>
        <xdr:cNvPr id="82" name="楕円 81"/>
        <xdr:cNvSpPr/>
      </xdr:nvSpPr>
      <xdr:spPr>
        <a:xfrm>
          <a:off x="4584700" y="59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156408</xdr:rowOff>
    </xdr:from>
    <xdr:ext cx="469744" cy="259045"/>
    <xdr:sp macro="" textlink="">
      <xdr:nvSpPr>
        <xdr:cNvPr id="83" name="議会費該当値テキスト"/>
        <xdr:cNvSpPr txBox="1"/>
      </xdr:nvSpPr>
      <xdr:spPr>
        <a:xfrm>
          <a:off x="4686300" y="58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161834</xdr:rowOff>
    </xdr:from>
    <xdr:to>
      <xdr:col>20</xdr:col>
      <xdr:colOff>38100</xdr:colOff>
      <xdr:row>35</xdr:row>
      <xdr:rowOff>91984</xdr:rowOff>
    </xdr:to>
    <xdr:sp macro="" textlink="">
      <xdr:nvSpPr>
        <xdr:cNvPr id="84" name="楕円 83"/>
        <xdr:cNvSpPr/>
      </xdr:nvSpPr>
      <xdr:spPr>
        <a:xfrm>
          <a:off x="3746500" y="599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108511</xdr:rowOff>
    </xdr:from>
    <xdr:ext cx="469744" cy="259045"/>
    <xdr:sp macro="" textlink="">
      <xdr:nvSpPr>
        <xdr:cNvPr id="85" name="テキスト ボックス 84"/>
        <xdr:cNvSpPr txBox="1"/>
      </xdr:nvSpPr>
      <xdr:spPr>
        <a:xfrm>
          <a:off x="3562428" y="576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152037</xdr:rowOff>
    </xdr:from>
    <xdr:to>
      <xdr:col>15</xdr:col>
      <xdr:colOff>101600</xdr:colOff>
      <xdr:row>35</xdr:row>
      <xdr:rowOff>82187</xdr:rowOff>
    </xdr:to>
    <xdr:sp macro="" textlink="">
      <xdr:nvSpPr>
        <xdr:cNvPr id="86" name="楕円 85"/>
        <xdr:cNvSpPr/>
      </xdr:nvSpPr>
      <xdr:spPr>
        <a:xfrm>
          <a:off x="2857500" y="59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98714</xdr:rowOff>
    </xdr:from>
    <xdr:ext cx="469744" cy="259045"/>
    <xdr:sp macro="" textlink="">
      <xdr:nvSpPr>
        <xdr:cNvPr id="87" name="テキスト ボックス 86"/>
        <xdr:cNvSpPr txBox="1"/>
      </xdr:nvSpPr>
      <xdr:spPr>
        <a:xfrm>
          <a:off x="2673428" y="575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112304</xdr:rowOff>
    </xdr:from>
    <xdr:to>
      <xdr:col>10</xdr:col>
      <xdr:colOff>165100</xdr:colOff>
      <xdr:row>34</xdr:row>
      <xdr:rowOff>42454</xdr:rowOff>
    </xdr:to>
    <xdr:sp macro="" textlink="">
      <xdr:nvSpPr>
        <xdr:cNvPr id="88" name="楕円 87"/>
        <xdr:cNvSpPr/>
      </xdr:nvSpPr>
      <xdr:spPr>
        <a:xfrm>
          <a:off x="1968500" y="577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58981</xdr:rowOff>
    </xdr:from>
    <xdr:ext cx="469744" cy="259045"/>
    <xdr:sp macro="" textlink="">
      <xdr:nvSpPr>
        <xdr:cNvPr id="89" name="テキスト ボックス 88"/>
        <xdr:cNvSpPr txBox="1"/>
      </xdr:nvSpPr>
      <xdr:spPr>
        <a:xfrm>
          <a:off x="1784428" y="554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167822</xdr:rowOff>
    </xdr:from>
    <xdr:to>
      <xdr:col>6</xdr:col>
      <xdr:colOff>38100</xdr:colOff>
      <xdr:row>34</xdr:row>
      <xdr:rowOff>97972</xdr:rowOff>
    </xdr:to>
    <xdr:sp macro="" textlink="">
      <xdr:nvSpPr>
        <xdr:cNvPr id="90" name="楕円 89"/>
        <xdr:cNvSpPr/>
      </xdr:nvSpPr>
      <xdr:spPr>
        <a:xfrm>
          <a:off x="1079500" y="582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114499</xdr:rowOff>
    </xdr:from>
    <xdr:ext cx="469744" cy="259045"/>
    <xdr:sp macro="" textlink="">
      <xdr:nvSpPr>
        <xdr:cNvPr id="91" name="テキスト ボックス 90"/>
        <xdr:cNvSpPr txBox="1"/>
      </xdr:nvSpPr>
      <xdr:spPr>
        <a:xfrm>
          <a:off x="895428" y="560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106782</xdr:rowOff>
    </xdr:from>
    <xdr:to>
      <xdr:col>24</xdr:col>
      <xdr:colOff>63500</xdr:colOff>
      <xdr:row>57</xdr:row>
      <xdr:rowOff>33584</xdr:rowOff>
    </xdr:to>
    <xdr:cxnSp macro="">
      <xdr:nvCxnSpPr>
        <xdr:cNvPr id="119" name="直線コネクタ 118"/>
        <xdr:cNvCxnSpPr/>
      </xdr:nvCxnSpPr>
      <xdr:spPr>
        <a:xfrm>
          <a:off x="3797300" y="9707982"/>
          <a:ext cx="838200" cy="9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95021</xdr:rowOff>
    </xdr:from>
    <xdr:ext cx="534377" cy="259045"/>
    <xdr:sp macro="" textlink="">
      <xdr:nvSpPr>
        <xdr:cNvPr id="120" name="総務費平均値テキスト"/>
        <xdr:cNvSpPr txBox="1"/>
      </xdr:nvSpPr>
      <xdr:spPr>
        <a:xfrm>
          <a:off x="4686300" y="952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106782</xdr:rowOff>
    </xdr:from>
    <xdr:to>
      <xdr:col>19</xdr:col>
      <xdr:colOff>177800</xdr:colOff>
      <xdr:row>56</xdr:row>
      <xdr:rowOff>115308</xdr:rowOff>
    </xdr:to>
    <xdr:cxnSp macro="">
      <xdr:nvCxnSpPr>
        <xdr:cNvPr id="122" name="直線コネクタ 121"/>
        <xdr:cNvCxnSpPr/>
      </xdr:nvCxnSpPr>
      <xdr:spPr>
        <a:xfrm flipV="1">
          <a:off x="2908300" y="9707982"/>
          <a:ext cx="889000" cy="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12692</xdr:rowOff>
    </xdr:from>
    <xdr:ext cx="534377" cy="259045"/>
    <xdr:sp macro="" textlink="">
      <xdr:nvSpPr>
        <xdr:cNvPr id="124" name="テキスト ボックス 123"/>
        <xdr:cNvSpPr txBox="1"/>
      </xdr:nvSpPr>
      <xdr:spPr>
        <a:xfrm>
          <a:off x="3530111" y="97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115308</xdr:rowOff>
    </xdr:from>
    <xdr:to>
      <xdr:col>15</xdr:col>
      <xdr:colOff>50800</xdr:colOff>
      <xdr:row>56</xdr:row>
      <xdr:rowOff>154513</xdr:rowOff>
    </xdr:to>
    <xdr:cxnSp macro="">
      <xdr:nvCxnSpPr>
        <xdr:cNvPr id="125" name="直線コネクタ 124"/>
        <xdr:cNvCxnSpPr/>
      </xdr:nvCxnSpPr>
      <xdr:spPr>
        <a:xfrm flipV="1">
          <a:off x="2019300" y="9716508"/>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170908</xdr:rowOff>
    </xdr:from>
    <xdr:ext cx="534377" cy="259045"/>
    <xdr:sp macro="" textlink="">
      <xdr:nvSpPr>
        <xdr:cNvPr id="127" name="テキスト ボックス 126"/>
        <xdr:cNvSpPr txBox="1"/>
      </xdr:nvSpPr>
      <xdr:spPr>
        <a:xfrm>
          <a:off x="2641111" y="94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154513</xdr:rowOff>
    </xdr:from>
    <xdr:to>
      <xdr:col>10</xdr:col>
      <xdr:colOff>114300</xdr:colOff>
      <xdr:row>57</xdr:row>
      <xdr:rowOff>45357</xdr:rowOff>
    </xdr:to>
    <xdr:cxnSp macro="">
      <xdr:nvCxnSpPr>
        <xdr:cNvPr id="128" name="直線コネクタ 127"/>
        <xdr:cNvCxnSpPr/>
      </xdr:nvCxnSpPr>
      <xdr:spPr>
        <a:xfrm flipV="1">
          <a:off x="1130300" y="9755713"/>
          <a:ext cx="8890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153809</xdr:rowOff>
    </xdr:from>
    <xdr:ext cx="534377" cy="259045"/>
    <xdr:sp macro="" textlink="">
      <xdr:nvSpPr>
        <xdr:cNvPr id="130" name="テキスト ボックス 129"/>
        <xdr:cNvSpPr txBox="1"/>
      </xdr:nvSpPr>
      <xdr:spPr>
        <a:xfrm>
          <a:off x="1752111" y="94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149855</xdr:rowOff>
    </xdr:from>
    <xdr:ext cx="534377" cy="259045"/>
    <xdr:sp macro="" textlink="">
      <xdr:nvSpPr>
        <xdr:cNvPr id="132" name="テキスト ボックス 131"/>
        <xdr:cNvSpPr txBox="1"/>
      </xdr:nvSpPr>
      <xdr:spPr>
        <a:xfrm>
          <a:off x="863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154234</xdr:rowOff>
    </xdr:from>
    <xdr:to>
      <xdr:col>24</xdr:col>
      <xdr:colOff>114300</xdr:colOff>
      <xdr:row>57</xdr:row>
      <xdr:rowOff>84384</xdr:rowOff>
    </xdr:to>
    <xdr:sp macro="" textlink="">
      <xdr:nvSpPr>
        <xdr:cNvPr id="138" name="楕円 137"/>
        <xdr:cNvSpPr/>
      </xdr:nvSpPr>
      <xdr:spPr>
        <a:xfrm>
          <a:off x="4584700" y="97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132661</xdr:rowOff>
    </xdr:from>
    <xdr:ext cx="534377" cy="259045"/>
    <xdr:sp macro="" textlink="">
      <xdr:nvSpPr>
        <xdr:cNvPr id="139" name="総務費該当値テキスト"/>
        <xdr:cNvSpPr txBox="1"/>
      </xdr:nvSpPr>
      <xdr:spPr>
        <a:xfrm>
          <a:off x="4686300" y="97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55982</xdr:rowOff>
    </xdr:from>
    <xdr:to>
      <xdr:col>20</xdr:col>
      <xdr:colOff>38100</xdr:colOff>
      <xdr:row>56</xdr:row>
      <xdr:rowOff>157582</xdr:rowOff>
    </xdr:to>
    <xdr:sp macro="" textlink="">
      <xdr:nvSpPr>
        <xdr:cNvPr id="140" name="楕円 139"/>
        <xdr:cNvSpPr/>
      </xdr:nvSpPr>
      <xdr:spPr>
        <a:xfrm>
          <a:off x="3746500" y="965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2659</xdr:rowOff>
    </xdr:from>
    <xdr:ext cx="534377" cy="259045"/>
    <xdr:sp macro="" textlink="">
      <xdr:nvSpPr>
        <xdr:cNvPr id="141" name="テキスト ボックス 140"/>
        <xdr:cNvSpPr txBox="1"/>
      </xdr:nvSpPr>
      <xdr:spPr>
        <a:xfrm>
          <a:off x="3530111" y="943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64508</xdr:rowOff>
    </xdr:from>
    <xdr:to>
      <xdr:col>15</xdr:col>
      <xdr:colOff>101600</xdr:colOff>
      <xdr:row>56</xdr:row>
      <xdr:rowOff>166108</xdr:rowOff>
    </xdr:to>
    <xdr:sp macro="" textlink="">
      <xdr:nvSpPr>
        <xdr:cNvPr id="142" name="楕円 141"/>
        <xdr:cNvSpPr/>
      </xdr:nvSpPr>
      <xdr:spPr>
        <a:xfrm>
          <a:off x="2857500" y="966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157235</xdr:rowOff>
    </xdr:from>
    <xdr:ext cx="534377" cy="259045"/>
    <xdr:sp macro="" textlink="">
      <xdr:nvSpPr>
        <xdr:cNvPr id="143" name="テキスト ボックス 142"/>
        <xdr:cNvSpPr txBox="1"/>
      </xdr:nvSpPr>
      <xdr:spPr>
        <a:xfrm>
          <a:off x="2641111" y="97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103713</xdr:rowOff>
    </xdr:from>
    <xdr:to>
      <xdr:col>10</xdr:col>
      <xdr:colOff>165100</xdr:colOff>
      <xdr:row>57</xdr:row>
      <xdr:rowOff>33863</xdr:rowOff>
    </xdr:to>
    <xdr:sp macro="" textlink="">
      <xdr:nvSpPr>
        <xdr:cNvPr id="144" name="楕円 143"/>
        <xdr:cNvSpPr/>
      </xdr:nvSpPr>
      <xdr:spPr>
        <a:xfrm>
          <a:off x="1968500" y="97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24990</xdr:rowOff>
    </xdr:from>
    <xdr:ext cx="534377" cy="259045"/>
    <xdr:sp macro="" textlink="">
      <xdr:nvSpPr>
        <xdr:cNvPr id="145" name="テキスト ボックス 144"/>
        <xdr:cNvSpPr txBox="1"/>
      </xdr:nvSpPr>
      <xdr:spPr>
        <a:xfrm>
          <a:off x="1752111" y="979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166007</xdr:rowOff>
    </xdr:from>
    <xdr:to>
      <xdr:col>6</xdr:col>
      <xdr:colOff>38100</xdr:colOff>
      <xdr:row>57</xdr:row>
      <xdr:rowOff>96157</xdr:rowOff>
    </xdr:to>
    <xdr:sp macro="" textlink="">
      <xdr:nvSpPr>
        <xdr:cNvPr id="146" name="楕円 145"/>
        <xdr:cNvSpPr/>
      </xdr:nvSpPr>
      <xdr:spPr>
        <a:xfrm>
          <a:off x="1079500" y="976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87284</xdr:rowOff>
    </xdr:from>
    <xdr:ext cx="534377" cy="259045"/>
    <xdr:sp macro="" textlink="">
      <xdr:nvSpPr>
        <xdr:cNvPr id="147" name="テキスト ボックス 146"/>
        <xdr:cNvSpPr txBox="1"/>
      </xdr:nvSpPr>
      <xdr:spPr>
        <a:xfrm>
          <a:off x="863111" y="985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61061</xdr:rowOff>
    </xdr:from>
    <xdr:to>
      <xdr:col>24</xdr:col>
      <xdr:colOff>63500</xdr:colOff>
      <xdr:row>77</xdr:row>
      <xdr:rowOff>67272</xdr:rowOff>
    </xdr:to>
    <xdr:cxnSp macro="">
      <xdr:nvCxnSpPr>
        <xdr:cNvPr id="177" name="直線コネクタ 176"/>
        <xdr:cNvCxnSpPr/>
      </xdr:nvCxnSpPr>
      <xdr:spPr>
        <a:xfrm>
          <a:off x="3797300" y="13262711"/>
          <a:ext cx="8382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152125</xdr:rowOff>
    </xdr:from>
    <xdr:ext cx="599010" cy="259045"/>
    <xdr:sp macro="" textlink="">
      <xdr:nvSpPr>
        <xdr:cNvPr id="178" name="民生費平均値テキスト"/>
        <xdr:cNvSpPr txBox="1"/>
      </xdr:nvSpPr>
      <xdr:spPr>
        <a:xfrm>
          <a:off x="4686300" y="12839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61061</xdr:rowOff>
    </xdr:from>
    <xdr:to>
      <xdr:col>19</xdr:col>
      <xdr:colOff>177800</xdr:colOff>
      <xdr:row>77</xdr:row>
      <xdr:rowOff>117106</xdr:rowOff>
    </xdr:to>
    <xdr:cxnSp macro="">
      <xdr:nvCxnSpPr>
        <xdr:cNvPr id="180" name="直線コネクタ 179"/>
        <xdr:cNvCxnSpPr/>
      </xdr:nvCxnSpPr>
      <xdr:spPr>
        <a:xfrm flipV="1">
          <a:off x="2908300" y="13262711"/>
          <a:ext cx="889000" cy="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86656</xdr:rowOff>
    </xdr:from>
    <xdr:ext cx="599010" cy="259045"/>
    <xdr:sp macro="" textlink="">
      <xdr:nvSpPr>
        <xdr:cNvPr id="182" name="テキスト ボックス 181"/>
        <xdr:cNvSpPr txBox="1"/>
      </xdr:nvSpPr>
      <xdr:spPr>
        <a:xfrm>
          <a:off x="3497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117106</xdr:rowOff>
    </xdr:from>
    <xdr:to>
      <xdr:col>15</xdr:col>
      <xdr:colOff>50800</xdr:colOff>
      <xdr:row>77</xdr:row>
      <xdr:rowOff>167424</xdr:rowOff>
    </xdr:to>
    <xdr:cxnSp macro="">
      <xdr:nvCxnSpPr>
        <xdr:cNvPr id="183" name="直線コネクタ 182"/>
        <xdr:cNvCxnSpPr/>
      </xdr:nvCxnSpPr>
      <xdr:spPr>
        <a:xfrm flipV="1">
          <a:off x="2019300" y="13318756"/>
          <a:ext cx="889000" cy="5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99560</xdr:rowOff>
    </xdr:from>
    <xdr:ext cx="599010" cy="259045"/>
    <xdr:sp macro="" textlink="">
      <xdr:nvSpPr>
        <xdr:cNvPr id="185" name="テキスト ボックス 184"/>
        <xdr:cNvSpPr txBox="1"/>
      </xdr:nvSpPr>
      <xdr:spPr>
        <a:xfrm>
          <a:off x="2608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167424</xdr:rowOff>
    </xdr:from>
    <xdr:to>
      <xdr:col>10</xdr:col>
      <xdr:colOff>114300</xdr:colOff>
      <xdr:row>78</xdr:row>
      <xdr:rowOff>23661</xdr:rowOff>
    </xdr:to>
    <xdr:cxnSp macro="">
      <xdr:nvCxnSpPr>
        <xdr:cNvPr id="186" name="直線コネクタ 185"/>
        <xdr:cNvCxnSpPr/>
      </xdr:nvCxnSpPr>
      <xdr:spPr>
        <a:xfrm flipV="1">
          <a:off x="1130300" y="13369074"/>
          <a:ext cx="889000" cy="2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9859</xdr:rowOff>
    </xdr:from>
    <xdr:ext cx="599010" cy="259045"/>
    <xdr:sp macro="" textlink="">
      <xdr:nvSpPr>
        <xdr:cNvPr id="188" name="テキスト ボックス 187"/>
        <xdr:cNvSpPr txBox="1"/>
      </xdr:nvSpPr>
      <xdr:spPr>
        <a:xfrm>
          <a:off x="1719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48633</xdr:rowOff>
    </xdr:from>
    <xdr:ext cx="599010" cy="259045"/>
    <xdr:sp macro="" textlink="">
      <xdr:nvSpPr>
        <xdr:cNvPr id="190" name="テキスト ボックス 189"/>
        <xdr:cNvSpPr txBox="1"/>
      </xdr:nvSpPr>
      <xdr:spPr>
        <a:xfrm>
          <a:off x="830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16472</xdr:rowOff>
    </xdr:from>
    <xdr:to>
      <xdr:col>24</xdr:col>
      <xdr:colOff>114300</xdr:colOff>
      <xdr:row>77</xdr:row>
      <xdr:rowOff>118072</xdr:rowOff>
    </xdr:to>
    <xdr:sp macro="" textlink="">
      <xdr:nvSpPr>
        <xdr:cNvPr id="196" name="楕円 195"/>
        <xdr:cNvSpPr/>
      </xdr:nvSpPr>
      <xdr:spPr>
        <a:xfrm>
          <a:off x="4584700" y="1321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166349</xdr:rowOff>
    </xdr:from>
    <xdr:ext cx="599010" cy="259045"/>
    <xdr:sp macro="" textlink="">
      <xdr:nvSpPr>
        <xdr:cNvPr id="197" name="民生費該当値テキスト"/>
        <xdr:cNvSpPr txBox="1"/>
      </xdr:nvSpPr>
      <xdr:spPr>
        <a:xfrm>
          <a:off x="4686300" y="1319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10261</xdr:rowOff>
    </xdr:from>
    <xdr:to>
      <xdr:col>20</xdr:col>
      <xdr:colOff>38100</xdr:colOff>
      <xdr:row>77</xdr:row>
      <xdr:rowOff>111861</xdr:rowOff>
    </xdr:to>
    <xdr:sp macro="" textlink="">
      <xdr:nvSpPr>
        <xdr:cNvPr id="198" name="楕円 197"/>
        <xdr:cNvSpPr/>
      </xdr:nvSpPr>
      <xdr:spPr>
        <a:xfrm>
          <a:off x="3746500" y="132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102988</xdr:rowOff>
    </xdr:from>
    <xdr:ext cx="599010" cy="259045"/>
    <xdr:sp macro="" textlink="">
      <xdr:nvSpPr>
        <xdr:cNvPr id="199" name="テキスト ボックス 198"/>
        <xdr:cNvSpPr txBox="1"/>
      </xdr:nvSpPr>
      <xdr:spPr>
        <a:xfrm>
          <a:off x="3497795" y="1330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66306</xdr:rowOff>
    </xdr:from>
    <xdr:to>
      <xdr:col>15</xdr:col>
      <xdr:colOff>101600</xdr:colOff>
      <xdr:row>77</xdr:row>
      <xdr:rowOff>167906</xdr:rowOff>
    </xdr:to>
    <xdr:sp macro="" textlink="">
      <xdr:nvSpPr>
        <xdr:cNvPr id="200" name="楕円 199"/>
        <xdr:cNvSpPr/>
      </xdr:nvSpPr>
      <xdr:spPr>
        <a:xfrm>
          <a:off x="2857500" y="132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159033</xdr:rowOff>
    </xdr:from>
    <xdr:ext cx="599010" cy="259045"/>
    <xdr:sp macro="" textlink="">
      <xdr:nvSpPr>
        <xdr:cNvPr id="201" name="テキスト ボックス 200"/>
        <xdr:cNvSpPr txBox="1"/>
      </xdr:nvSpPr>
      <xdr:spPr>
        <a:xfrm>
          <a:off x="2608795" y="133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116624</xdr:rowOff>
    </xdr:from>
    <xdr:to>
      <xdr:col>10</xdr:col>
      <xdr:colOff>165100</xdr:colOff>
      <xdr:row>78</xdr:row>
      <xdr:rowOff>46774</xdr:rowOff>
    </xdr:to>
    <xdr:sp macro="" textlink="">
      <xdr:nvSpPr>
        <xdr:cNvPr id="202" name="楕円 201"/>
        <xdr:cNvSpPr/>
      </xdr:nvSpPr>
      <xdr:spPr>
        <a:xfrm>
          <a:off x="1968500" y="133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37901</xdr:rowOff>
    </xdr:from>
    <xdr:ext cx="599010" cy="259045"/>
    <xdr:sp macro="" textlink="">
      <xdr:nvSpPr>
        <xdr:cNvPr id="203" name="テキスト ボックス 202"/>
        <xdr:cNvSpPr txBox="1"/>
      </xdr:nvSpPr>
      <xdr:spPr>
        <a:xfrm>
          <a:off x="1719795" y="1341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144311</xdr:rowOff>
    </xdr:from>
    <xdr:to>
      <xdr:col>6</xdr:col>
      <xdr:colOff>38100</xdr:colOff>
      <xdr:row>78</xdr:row>
      <xdr:rowOff>74461</xdr:rowOff>
    </xdr:to>
    <xdr:sp macro="" textlink="">
      <xdr:nvSpPr>
        <xdr:cNvPr id="204" name="楕円 203"/>
        <xdr:cNvSpPr/>
      </xdr:nvSpPr>
      <xdr:spPr>
        <a:xfrm>
          <a:off x="1079500" y="133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65588</xdr:rowOff>
    </xdr:from>
    <xdr:ext cx="599010" cy="259045"/>
    <xdr:sp macro="" textlink="">
      <xdr:nvSpPr>
        <xdr:cNvPr id="205" name="テキスト ボックス 204"/>
        <xdr:cNvSpPr txBox="1"/>
      </xdr:nvSpPr>
      <xdr:spPr>
        <a:xfrm>
          <a:off x="830795" y="13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100871</xdr:rowOff>
    </xdr:from>
    <xdr:to>
      <xdr:col>24</xdr:col>
      <xdr:colOff>63500</xdr:colOff>
      <xdr:row>97</xdr:row>
      <xdr:rowOff>124155</xdr:rowOff>
    </xdr:to>
    <xdr:cxnSp macro="">
      <xdr:nvCxnSpPr>
        <xdr:cNvPr id="237" name="直線コネクタ 236"/>
        <xdr:cNvCxnSpPr/>
      </xdr:nvCxnSpPr>
      <xdr:spPr>
        <a:xfrm flipV="1">
          <a:off x="3797300" y="16731521"/>
          <a:ext cx="838200" cy="2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118733</xdr:rowOff>
    </xdr:from>
    <xdr:ext cx="534377" cy="259045"/>
    <xdr:sp macro="" textlink="">
      <xdr:nvSpPr>
        <xdr:cNvPr id="238" name="衛生費平均値テキスト"/>
        <xdr:cNvSpPr txBox="1"/>
      </xdr:nvSpPr>
      <xdr:spPr>
        <a:xfrm>
          <a:off x="4686300" y="1640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123763</xdr:rowOff>
    </xdr:from>
    <xdr:to>
      <xdr:col>19</xdr:col>
      <xdr:colOff>177800</xdr:colOff>
      <xdr:row>97</xdr:row>
      <xdr:rowOff>124155</xdr:rowOff>
    </xdr:to>
    <xdr:cxnSp macro="">
      <xdr:nvCxnSpPr>
        <xdr:cNvPr id="240" name="直線コネクタ 239"/>
        <xdr:cNvCxnSpPr/>
      </xdr:nvCxnSpPr>
      <xdr:spPr>
        <a:xfrm>
          <a:off x="2908300" y="16754413"/>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102133</xdr:rowOff>
    </xdr:from>
    <xdr:ext cx="534377" cy="259045"/>
    <xdr:sp macro="" textlink="">
      <xdr:nvSpPr>
        <xdr:cNvPr id="242" name="テキスト ボックス 241"/>
        <xdr:cNvSpPr txBox="1"/>
      </xdr:nvSpPr>
      <xdr:spPr>
        <a:xfrm>
          <a:off x="3530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42545</xdr:rowOff>
    </xdr:from>
    <xdr:to>
      <xdr:col>15</xdr:col>
      <xdr:colOff>50800</xdr:colOff>
      <xdr:row>97</xdr:row>
      <xdr:rowOff>123763</xdr:rowOff>
    </xdr:to>
    <xdr:cxnSp macro="">
      <xdr:nvCxnSpPr>
        <xdr:cNvPr id="243" name="直線コネクタ 242"/>
        <xdr:cNvCxnSpPr/>
      </xdr:nvCxnSpPr>
      <xdr:spPr>
        <a:xfrm>
          <a:off x="2019300" y="16673195"/>
          <a:ext cx="889000" cy="8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101413</xdr:rowOff>
    </xdr:from>
    <xdr:ext cx="534377" cy="259045"/>
    <xdr:sp macro="" textlink="">
      <xdr:nvSpPr>
        <xdr:cNvPr id="245" name="テキスト ボックス 244"/>
        <xdr:cNvSpPr txBox="1"/>
      </xdr:nvSpPr>
      <xdr:spPr>
        <a:xfrm>
          <a:off x="2641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146917</xdr:rowOff>
    </xdr:from>
    <xdr:to>
      <xdr:col>10</xdr:col>
      <xdr:colOff>114300</xdr:colOff>
      <xdr:row>97</xdr:row>
      <xdr:rowOff>42545</xdr:rowOff>
    </xdr:to>
    <xdr:cxnSp macro="">
      <xdr:nvCxnSpPr>
        <xdr:cNvPr id="246" name="直線コネクタ 245"/>
        <xdr:cNvCxnSpPr/>
      </xdr:nvCxnSpPr>
      <xdr:spPr>
        <a:xfrm>
          <a:off x="1130300" y="16606117"/>
          <a:ext cx="889000" cy="6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59155</xdr:rowOff>
    </xdr:from>
    <xdr:ext cx="534377" cy="259045"/>
    <xdr:sp macro="" textlink="">
      <xdr:nvSpPr>
        <xdr:cNvPr id="248" name="テキスト ボックス 247"/>
        <xdr:cNvSpPr txBox="1"/>
      </xdr:nvSpPr>
      <xdr:spPr>
        <a:xfrm>
          <a:off x="1752111" y="163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92800</xdr:rowOff>
    </xdr:from>
    <xdr:ext cx="534377" cy="259045"/>
    <xdr:sp macro="" textlink="">
      <xdr:nvSpPr>
        <xdr:cNvPr id="250" name="テキスト ボックス 249"/>
        <xdr:cNvSpPr txBox="1"/>
      </xdr:nvSpPr>
      <xdr:spPr>
        <a:xfrm>
          <a:off x="863111" y="1672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50071</xdr:rowOff>
    </xdr:from>
    <xdr:to>
      <xdr:col>24</xdr:col>
      <xdr:colOff>114300</xdr:colOff>
      <xdr:row>97</xdr:row>
      <xdr:rowOff>151671</xdr:rowOff>
    </xdr:to>
    <xdr:sp macro="" textlink="">
      <xdr:nvSpPr>
        <xdr:cNvPr id="256" name="楕円 255"/>
        <xdr:cNvSpPr/>
      </xdr:nvSpPr>
      <xdr:spPr>
        <a:xfrm>
          <a:off x="4584700" y="1668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28498</xdr:rowOff>
    </xdr:from>
    <xdr:ext cx="534377" cy="259045"/>
    <xdr:sp macro="" textlink="">
      <xdr:nvSpPr>
        <xdr:cNvPr id="257" name="衛生費該当値テキスト"/>
        <xdr:cNvSpPr txBox="1"/>
      </xdr:nvSpPr>
      <xdr:spPr>
        <a:xfrm>
          <a:off x="4686300" y="166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73355</xdr:rowOff>
    </xdr:from>
    <xdr:to>
      <xdr:col>20</xdr:col>
      <xdr:colOff>38100</xdr:colOff>
      <xdr:row>98</xdr:row>
      <xdr:rowOff>3505</xdr:rowOff>
    </xdr:to>
    <xdr:sp macro="" textlink="">
      <xdr:nvSpPr>
        <xdr:cNvPr id="258" name="楕円 257"/>
        <xdr:cNvSpPr/>
      </xdr:nvSpPr>
      <xdr:spPr>
        <a:xfrm>
          <a:off x="3746500" y="167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166082</xdr:rowOff>
    </xdr:from>
    <xdr:ext cx="534377" cy="259045"/>
    <xdr:sp macro="" textlink="">
      <xdr:nvSpPr>
        <xdr:cNvPr id="259" name="テキスト ボックス 258"/>
        <xdr:cNvSpPr txBox="1"/>
      </xdr:nvSpPr>
      <xdr:spPr>
        <a:xfrm>
          <a:off x="3530111" y="1679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72963</xdr:rowOff>
    </xdr:from>
    <xdr:to>
      <xdr:col>15</xdr:col>
      <xdr:colOff>101600</xdr:colOff>
      <xdr:row>98</xdr:row>
      <xdr:rowOff>3113</xdr:rowOff>
    </xdr:to>
    <xdr:sp macro="" textlink="">
      <xdr:nvSpPr>
        <xdr:cNvPr id="260" name="楕円 259"/>
        <xdr:cNvSpPr/>
      </xdr:nvSpPr>
      <xdr:spPr>
        <a:xfrm>
          <a:off x="2857500" y="167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165690</xdr:rowOff>
    </xdr:from>
    <xdr:ext cx="534377" cy="259045"/>
    <xdr:sp macro="" textlink="">
      <xdr:nvSpPr>
        <xdr:cNvPr id="261" name="テキスト ボックス 260"/>
        <xdr:cNvSpPr txBox="1"/>
      </xdr:nvSpPr>
      <xdr:spPr>
        <a:xfrm>
          <a:off x="2641111" y="167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163195</xdr:rowOff>
    </xdr:from>
    <xdr:to>
      <xdr:col>10</xdr:col>
      <xdr:colOff>165100</xdr:colOff>
      <xdr:row>97</xdr:row>
      <xdr:rowOff>93345</xdr:rowOff>
    </xdr:to>
    <xdr:sp macro="" textlink="">
      <xdr:nvSpPr>
        <xdr:cNvPr id="262" name="楕円 261"/>
        <xdr:cNvSpPr/>
      </xdr:nvSpPr>
      <xdr:spPr>
        <a:xfrm>
          <a:off x="1968500" y="166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84472</xdr:rowOff>
    </xdr:from>
    <xdr:ext cx="534377" cy="259045"/>
    <xdr:sp macro="" textlink="">
      <xdr:nvSpPr>
        <xdr:cNvPr id="263" name="テキスト ボックス 262"/>
        <xdr:cNvSpPr txBox="1"/>
      </xdr:nvSpPr>
      <xdr:spPr>
        <a:xfrm>
          <a:off x="1752111" y="1671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96117</xdr:rowOff>
    </xdr:from>
    <xdr:to>
      <xdr:col>6</xdr:col>
      <xdr:colOff>38100</xdr:colOff>
      <xdr:row>97</xdr:row>
      <xdr:rowOff>26267</xdr:rowOff>
    </xdr:to>
    <xdr:sp macro="" textlink="">
      <xdr:nvSpPr>
        <xdr:cNvPr id="264" name="楕円 263"/>
        <xdr:cNvSpPr/>
      </xdr:nvSpPr>
      <xdr:spPr>
        <a:xfrm>
          <a:off x="1079500" y="1655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42794</xdr:rowOff>
    </xdr:from>
    <xdr:ext cx="534377" cy="259045"/>
    <xdr:sp macro="" textlink="">
      <xdr:nvSpPr>
        <xdr:cNvPr id="265" name="テキスト ボックス 264"/>
        <xdr:cNvSpPr txBox="1"/>
      </xdr:nvSpPr>
      <xdr:spPr>
        <a:xfrm>
          <a:off x="863111" y="163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47803</xdr:rowOff>
    </xdr:from>
    <xdr:to>
      <xdr:col>55</xdr:col>
      <xdr:colOff>0</xdr:colOff>
      <xdr:row>38</xdr:row>
      <xdr:rowOff>51460</xdr:rowOff>
    </xdr:to>
    <xdr:cxnSp macro="">
      <xdr:nvCxnSpPr>
        <xdr:cNvPr id="292" name="直線コネクタ 291"/>
        <xdr:cNvCxnSpPr/>
      </xdr:nvCxnSpPr>
      <xdr:spPr>
        <a:xfrm flipV="1">
          <a:off x="9639300" y="6562903"/>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157497</xdr:rowOff>
    </xdr:from>
    <xdr:ext cx="378565" cy="259045"/>
    <xdr:sp macro="" textlink="">
      <xdr:nvSpPr>
        <xdr:cNvPr id="293" name="労働費平均値テキスト"/>
        <xdr:cNvSpPr txBox="1"/>
      </xdr:nvSpPr>
      <xdr:spPr>
        <a:xfrm>
          <a:off x="10528300" y="6158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47803</xdr:rowOff>
    </xdr:from>
    <xdr:to>
      <xdr:col>50</xdr:col>
      <xdr:colOff>114300</xdr:colOff>
      <xdr:row>38</xdr:row>
      <xdr:rowOff>51460</xdr:rowOff>
    </xdr:to>
    <xdr:cxnSp macro="">
      <xdr:nvCxnSpPr>
        <xdr:cNvPr id="295" name="直線コネクタ 294"/>
        <xdr:cNvCxnSpPr/>
      </xdr:nvCxnSpPr>
      <xdr:spPr>
        <a:xfrm>
          <a:off x="8750300" y="656290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75811</xdr:rowOff>
    </xdr:from>
    <xdr:ext cx="378565" cy="259045"/>
    <xdr:sp macro="" textlink="">
      <xdr:nvSpPr>
        <xdr:cNvPr id="297" name="テキスト ボックス 296"/>
        <xdr:cNvSpPr txBox="1"/>
      </xdr:nvSpPr>
      <xdr:spPr>
        <a:xfrm>
          <a:off x="9450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47803</xdr:rowOff>
    </xdr:from>
    <xdr:to>
      <xdr:col>45</xdr:col>
      <xdr:colOff>177800</xdr:colOff>
      <xdr:row>38</xdr:row>
      <xdr:rowOff>58775</xdr:rowOff>
    </xdr:to>
    <xdr:cxnSp macro="">
      <xdr:nvCxnSpPr>
        <xdr:cNvPr id="298" name="直線コネクタ 297"/>
        <xdr:cNvCxnSpPr/>
      </xdr:nvCxnSpPr>
      <xdr:spPr>
        <a:xfrm flipV="1">
          <a:off x="7861300" y="6562903"/>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63923</xdr:rowOff>
    </xdr:from>
    <xdr:ext cx="378565" cy="259045"/>
    <xdr:sp macro="" textlink="">
      <xdr:nvSpPr>
        <xdr:cNvPr id="300" name="テキスト ボックス 299"/>
        <xdr:cNvSpPr txBox="1"/>
      </xdr:nvSpPr>
      <xdr:spPr>
        <a:xfrm>
          <a:off x="8561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56032</xdr:rowOff>
    </xdr:from>
    <xdr:to>
      <xdr:col>41</xdr:col>
      <xdr:colOff>50800</xdr:colOff>
      <xdr:row>38</xdr:row>
      <xdr:rowOff>58775</xdr:rowOff>
    </xdr:to>
    <xdr:cxnSp macro="">
      <xdr:nvCxnSpPr>
        <xdr:cNvPr id="301" name="直線コネクタ 300"/>
        <xdr:cNvCxnSpPr/>
      </xdr:nvCxnSpPr>
      <xdr:spPr>
        <a:xfrm>
          <a:off x="6972300" y="657113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22775</xdr:rowOff>
    </xdr:from>
    <xdr:ext cx="378565" cy="259045"/>
    <xdr:sp macro="" textlink="">
      <xdr:nvSpPr>
        <xdr:cNvPr id="303" name="テキスト ボックス 302"/>
        <xdr:cNvSpPr txBox="1"/>
      </xdr:nvSpPr>
      <xdr:spPr>
        <a:xfrm>
          <a:off x="7672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112387</xdr:rowOff>
    </xdr:from>
    <xdr:ext cx="378565" cy="259045"/>
    <xdr:sp macro="" textlink="">
      <xdr:nvSpPr>
        <xdr:cNvPr id="305" name="テキスト ボックス 304"/>
        <xdr:cNvSpPr txBox="1"/>
      </xdr:nvSpPr>
      <xdr:spPr>
        <a:xfrm>
          <a:off x="6783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168453</xdr:rowOff>
    </xdr:from>
    <xdr:to>
      <xdr:col>55</xdr:col>
      <xdr:colOff>50800</xdr:colOff>
      <xdr:row>38</xdr:row>
      <xdr:rowOff>98603</xdr:rowOff>
    </xdr:to>
    <xdr:sp macro="" textlink="">
      <xdr:nvSpPr>
        <xdr:cNvPr id="311" name="楕円 310"/>
        <xdr:cNvSpPr/>
      </xdr:nvSpPr>
      <xdr:spPr>
        <a:xfrm>
          <a:off x="10426700" y="65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83380</xdr:rowOff>
    </xdr:from>
    <xdr:ext cx="378565" cy="259045"/>
    <xdr:sp macro="" textlink="">
      <xdr:nvSpPr>
        <xdr:cNvPr id="312" name="労働費該当値テキスト"/>
        <xdr:cNvSpPr txBox="1"/>
      </xdr:nvSpPr>
      <xdr:spPr>
        <a:xfrm>
          <a:off x="10528300" y="6427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660</xdr:rowOff>
    </xdr:from>
    <xdr:to>
      <xdr:col>50</xdr:col>
      <xdr:colOff>165100</xdr:colOff>
      <xdr:row>38</xdr:row>
      <xdr:rowOff>102260</xdr:rowOff>
    </xdr:to>
    <xdr:sp macro="" textlink="">
      <xdr:nvSpPr>
        <xdr:cNvPr id="313" name="楕円 312"/>
        <xdr:cNvSpPr/>
      </xdr:nvSpPr>
      <xdr:spPr>
        <a:xfrm>
          <a:off x="9588500" y="65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93387</xdr:rowOff>
    </xdr:from>
    <xdr:ext cx="378565" cy="259045"/>
    <xdr:sp macro="" textlink="">
      <xdr:nvSpPr>
        <xdr:cNvPr id="314" name="テキスト ボックス 313"/>
        <xdr:cNvSpPr txBox="1"/>
      </xdr:nvSpPr>
      <xdr:spPr>
        <a:xfrm>
          <a:off x="9450017" y="6608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168453</xdr:rowOff>
    </xdr:from>
    <xdr:to>
      <xdr:col>46</xdr:col>
      <xdr:colOff>38100</xdr:colOff>
      <xdr:row>38</xdr:row>
      <xdr:rowOff>98603</xdr:rowOff>
    </xdr:to>
    <xdr:sp macro="" textlink="">
      <xdr:nvSpPr>
        <xdr:cNvPr id="315" name="楕円 314"/>
        <xdr:cNvSpPr/>
      </xdr:nvSpPr>
      <xdr:spPr>
        <a:xfrm>
          <a:off x="8699500" y="65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89730</xdr:rowOff>
    </xdr:from>
    <xdr:ext cx="378565" cy="259045"/>
    <xdr:sp macro="" textlink="">
      <xdr:nvSpPr>
        <xdr:cNvPr id="316" name="テキスト ボックス 315"/>
        <xdr:cNvSpPr txBox="1"/>
      </xdr:nvSpPr>
      <xdr:spPr>
        <a:xfrm>
          <a:off x="8561017" y="6604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7975</xdr:rowOff>
    </xdr:from>
    <xdr:to>
      <xdr:col>41</xdr:col>
      <xdr:colOff>101600</xdr:colOff>
      <xdr:row>38</xdr:row>
      <xdr:rowOff>109575</xdr:rowOff>
    </xdr:to>
    <xdr:sp macro="" textlink="">
      <xdr:nvSpPr>
        <xdr:cNvPr id="317" name="楕円 316"/>
        <xdr:cNvSpPr/>
      </xdr:nvSpPr>
      <xdr:spPr>
        <a:xfrm>
          <a:off x="78105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100702</xdr:rowOff>
    </xdr:from>
    <xdr:ext cx="378565" cy="259045"/>
    <xdr:sp macro="" textlink="">
      <xdr:nvSpPr>
        <xdr:cNvPr id="318" name="テキスト ボックス 317"/>
        <xdr:cNvSpPr txBox="1"/>
      </xdr:nvSpPr>
      <xdr:spPr>
        <a:xfrm>
          <a:off x="7672017" y="6615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5232</xdr:rowOff>
    </xdr:from>
    <xdr:to>
      <xdr:col>36</xdr:col>
      <xdr:colOff>165100</xdr:colOff>
      <xdr:row>38</xdr:row>
      <xdr:rowOff>106832</xdr:rowOff>
    </xdr:to>
    <xdr:sp macro="" textlink="">
      <xdr:nvSpPr>
        <xdr:cNvPr id="319" name="楕円 318"/>
        <xdr:cNvSpPr/>
      </xdr:nvSpPr>
      <xdr:spPr>
        <a:xfrm>
          <a:off x="6921500" y="65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97959</xdr:rowOff>
    </xdr:from>
    <xdr:ext cx="378565" cy="259045"/>
    <xdr:sp macro="" textlink="">
      <xdr:nvSpPr>
        <xdr:cNvPr id="320" name="テキスト ボックス 319"/>
        <xdr:cNvSpPr txBox="1"/>
      </xdr:nvSpPr>
      <xdr:spPr>
        <a:xfrm>
          <a:off x="6783017" y="661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2311</xdr:rowOff>
    </xdr:from>
    <xdr:to>
      <xdr:col>55</xdr:col>
      <xdr:colOff>0</xdr:colOff>
      <xdr:row>58</xdr:row>
      <xdr:rowOff>12324</xdr:rowOff>
    </xdr:to>
    <xdr:cxnSp macro="">
      <xdr:nvCxnSpPr>
        <xdr:cNvPr id="347" name="直線コネクタ 346"/>
        <xdr:cNvCxnSpPr/>
      </xdr:nvCxnSpPr>
      <xdr:spPr>
        <a:xfrm flipV="1">
          <a:off x="9639300" y="9946411"/>
          <a:ext cx="8382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40865</xdr:rowOff>
    </xdr:from>
    <xdr:ext cx="469744" cy="259045"/>
    <xdr:sp macro="" textlink="">
      <xdr:nvSpPr>
        <xdr:cNvPr id="348" name="農林水産業費平均値テキスト"/>
        <xdr:cNvSpPr txBox="1"/>
      </xdr:nvSpPr>
      <xdr:spPr>
        <a:xfrm>
          <a:off x="10528300" y="964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12324</xdr:rowOff>
    </xdr:from>
    <xdr:to>
      <xdr:col>50</xdr:col>
      <xdr:colOff>114300</xdr:colOff>
      <xdr:row>58</xdr:row>
      <xdr:rowOff>15570</xdr:rowOff>
    </xdr:to>
    <xdr:cxnSp macro="">
      <xdr:nvCxnSpPr>
        <xdr:cNvPr id="350" name="直線コネクタ 349"/>
        <xdr:cNvCxnSpPr/>
      </xdr:nvCxnSpPr>
      <xdr:spPr>
        <a:xfrm flipV="1">
          <a:off x="8750300" y="9956424"/>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156872</xdr:rowOff>
    </xdr:from>
    <xdr:ext cx="469744" cy="259045"/>
    <xdr:sp macro="" textlink="">
      <xdr:nvSpPr>
        <xdr:cNvPr id="352" name="テキスト ボックス 351"/>
        <xdr:cNvSpPr txBox="1"/>
      </xdr:nvSpPr>
      <xdr:spPr>
        <a:xfrm>
          <a:off x="9404428" y="95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15570</xdr:rowOff>
    </xdr:from>
    <xdr:to>
      <xdr:col>45</xdr:col>
      <xdr:colOff>177800</xdr:colOff>
      <xdr:row>58</xdr:row>
      <xdr:rowOff>19273</xdr:rowOff>
    </xdr:to>
    <xdr:cxnSp macro="">
      <xdr:nvCxnSpPr>
        <xdr:cNvPr id="353" name="直線コネクタ 352"/>
        <xdr:cNvCxnSpPr/>
      </xdr:nvCxnSpPr>
      <xdr:spPr>
        <a:xfrm flipV="1">
          <a:off x="7861300" y="9959670"/>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149511</xdr:rowOff>
    </xdr:from>
    <xdr:ext cx="469744" cy="259045"/>
    <xdr:sp macro="" textlink="">
      <xdr:nvSpPr>
        <xdr:cNvPr id="355" name="テキスト ボックス 354"/>
        <xdr:cNvSpPr txBox="1"/>
      </xdr:nvSpPr>
      <xdr:spPr>
        <a:xfrm>
          <a:off x="8515428" y="95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19273</xdr:rowOff>
    </xdr:from>
    <xdr:to>
      <xdr:col>41</xdr:col>
      <xdr:colOff>50800</xdr:colOff>
      <xdr:row>58</xdr:row>
      <xdr:rowOff>23023</xdr:rowOff>
    </xdr:to>
    <xdr:cxnSp macro="">
      <xdr:nvCxnSpPr>
        <xdr:cNvPr id="356" name="直線コネクタ 355"/>
        <xdr:cNvCxnSpPr/>
      </xdr:nvCxnSpPr>
      <xdr:spPr>
        <a:xfrm flipV="1">
          <a:off x="6972300" y="9963373"/>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157101</xdr:rowOff>
    </xdr:from>
    <xdr:ext cx="469744" cy="259045"/>
    <xdr:sp macro="" textlink="">
      <xdr:nvSpPr>
        <xdr:cNvPr id="358" name="テキスト ボックス 357"/>
        <xdr:cNvSpPr txBox="1"/>
      </xdr:nvSpPr>
      <xdr:spPr>
        <a:xfrm>
          <a:off x="7626428" y="958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152620</xdr:rowOff>
    </xdr:from>
    <xdr:ext cx="469744" cy="259045"/>
    <xdr:sp macro="" textlink="">
      <xdr:nvSpPr>
        <xdr:cNvPr id="360" name="テキスト ボックス 359"/>
        <xdr:cNvSpPr txBox="1"/>
      </xdr:nvSpPr>
      <xdr:spPr>
        <a:xfrm>
          <a:off x="6737428" y="958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122961</xdr:rowOff>
    </xdr:from>
    <xdr:to>
      <xdr:col>55</xdr:col>
      <xdr:colOff>50800</xdr:colOff>
      <xdr:row>58</xdr:row>
      <xdr:rowOff>53111</xdr:rowOff>
    </xdr:to>
    <xdr:sp macro="" textlink="">
      <xdr:nvSpPr>
        <xdr:cNvPr id="366" name="楕円 365"/>
        <xdr:cNvSpPr/>
      </xdr:nvSpPr>
      <xdr:spPr>
        <a:xfrm>
          <a:off x="10426700" y="989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101388</xdr:rowOff>
    </xdr:from>
    <xdr:ext cx="469744" cy="259045"/>
    <xdr:sp macro="" textlink="">
      <xdr:nvSpPr>
        <xdr:cNvPr id="367" name="農林水産業費該当値テキスト"/>
        <xdr:cNvSpPr txBox="1"/>
      </xdr:nvSpPr>
      <xdr:spPr>
        <a:xfrm>
          <a:off x="10528300" y="987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132974</xdr:rowOff>
    </xdr:from>
    <xdr:to>
      <xdr:col>50</xdr:col>
      <xdr:colOff>165100</xdr:colOff>
      <xdr:row>58</xdr:row>
      <xdr:rowOff>63124</xdr:rowOff>
    </xdr:to>
    <xdr:sp macro="" textlink="">
      <xdr:nvSpPr>
        <xdr:cNvPr id="368" name="楕円 367"/>
        <xdr:cNvSpPr/>
      </xdr:nvSpPr>
      <xdr:spPr>
        <a:xfrm>
          <a:off x="9588500" y="990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54251</xdr:rowOff>
    </xdr:from>
    <xdr:ext cx="469744" cy="259045"/>
    <xdr:sp macro="" textlink="">
      <xdr:nvSpPr>
        <xdr:cNvPr id="369" name="テキスト ボックス 368"/>
        <xdr:cNvSpPr txBox="1"/>
      </xdr:nvSpPr>
      <xdr:spPr>
        <a:xfrm>
          <a:off x="9404428" y="999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136220</xdr:rowOff>
    </xdr:from>
    <xdr:to>
      <xdr:col>46</xdr:col>
      <xdr:colOff>38100</xdr:colOff>
      <xdr:row>58</xdr:row>
      <xdr:rowOff>66370</xdr:rowOff>
    </xdr:to>
    <xdr:sp macro="" textlink="">
      <xdr:nvSpPr>
        <xdr:cNvPr id="370" name="楕円 369"/>
        <xdr:cNvSpPr/>
      </xdr:nvSpPr>
      <xdr:spPr>
        <a:xfrm>
          <a:off x="8699500" y="99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57497</xdr:rowOff>
    </xdr:from>
    <xdr:ext cx="469744" cy="259045"/>
    <xdr:sp macro="" textlink="">
      <xdr:nvSpPr>
        <xdr:cNvPr id="371" name="テキスト ボックス 370"/>
        <xdr:cNvSpPr txBox="1"/>
      </xdr:nvSpPr>
      <xdr:spPr>
        <a:xfrm>
          <a:off x="8515428" y="1000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139923</xdr:rowOff>
    </xdr:from>
    <xdr:to>
      <xdr:col>41</xdr:col>
      <xdr:colOff>101600</xdr:colOff>
      <xdr:row>58</xdr:row>
      <xdr:rowOff>70073</xdr:rowOff>
    </xdr:to>
    <xdr:sp macro="" textlink="">
      <xdr:nvSpPr>
        <xdr:cNvPr id="372" name="楕円 371"/>
        <xdr:cNvSpPr/>
      </xdr:nvSpPr>
      <xdr:spPr>
        <a:xfrm>
          <a:off x="7810500" y="99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61200</xdr:rowOff>
    </xdr:from>
    <xdr:ext cx="469744" cy="259045"/>
    <xdr:sp macro="" textlink="">
      <xdr:nvSpPr>
        <xdr:cNvPr id="373" name="テキスト ボックス 372"/>
        <xdr:cNvSpPr txBox="1"/>
      </xdr:nvSpPr>
      <xdr:spPr>
        <a:xfrm>
          <a:off x="7626428" y="1000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143673</xdr:rowOff>
    </xdr:from>
    <xdr:to>
      <xdr:col>36</xdr:col>
      <xdr:colOff>165100</xdr:colOff>
      <xdr:row>58</xdr:row>
      <xdr:rowOff>73823</xdr:rowOff>
    </xdr:to>
    <xdr:sp macro="" textlink="">
      <xdr:nvSpPr>
        <xdr:cNvPr id="374" name="楕円 373"/>
        <xdr:cNvSpPr/>
      </xdr:nvSpPr>
      <xdr:spPr>
        <a:xfrm>
          <a:off x="6921500" y="991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64950</xdr:rowOff>
    </xdr:from>
    <xdr:ext cx="469744" cy="259045"/>
    <xdr:sp macro="" textlink="">
      <xdr:nvSpPr>
        <xdr:cNvPr id="375" name="テキスト ボックス 374"/>
        <xdr:cNvSpPr txBox="1"/>
      </xdr:nvSpPr>
      <xdr:spPr>
        <a:xfrm>
          <a:off x="6737428" y="1000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26337</xdr:rowOff>
    </xdr:from>
    <xdr:to>
      <xdr:col>55</xdr:col>
      <xdr:colOff>0</xdr:colOff>
      <xdr:row>75</xdr:row>
      <xdr:rowOff>129459</xdr:rowOff>
    </xdr:to>
    <xdr:cxnSp macro="">
      <xdr:nvCxnSpPr>
        <xdr:cNvPr id="402" name="直線コネクタ 401"/>
        <xdr:cNvCxnSpPr/>
      </xdr:nvCxnSpPr>
      <xdr:spPr>
        <a:xfrm flipV="1">
          <a:off x="9639300" y="12885087"/>
          <a:ext cx="838200" cy="10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691</xdr:rowOff>
    </xdr:from>
    <xdr:ext cx="534377" cy="259045"/>
    <xdr:sp macro="" textlink="">
      <xdr:nvSpPr>
        <xdr:cNvPr id="403" name="商工費平均値テキスト"/>
        <xdr:cNvSpPr txBox="1"/>
      </xdr:nvSpPr>
      <xdr:spPr>
        <a:xfrm>
          <a:off x="10528300" y="13202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46797</xdr:rowOff>
    </xdr:from>
    <xdr:to>
      <xdr:col>50</xdr:col>
      <xdr:colOff>114300</xdr:colOff>
      <xdr:row>75</xdr:row>
      <xdr:rowOff>129459</xdr:rowOff>
    </xdr:to>
    <xdr:cxnSp macro="">
      <xdr:nvCxnSpPr>
        <xdr:cNvPr id="405" name="直線コネクタ 404"/>
        <xdr:cNvCxnSpPr/>
      </xdr:nvCxnSpPr>
      <xdr:spPr>
        <a:xfrm>
          <a:off x="8750300" y="12905547"/>
          <a:ext cx="889000" cy="8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108932</xdr:rowOff>
    </xdr:from>
    <xdr:ext cx="534377" cy="259045"/>
    <xdr:sp macro="" textlink="">
      <xdr:nvSpPr>
        <xdr:cNvPr id="407" name="テキスト ボックス 406"/>
        <xdr:cNvSpPr txBox="1"/>
      </xdr:nvSpPr>
      <xdr:spPr>
        <a:xfrm>
          <a:off x="9372111" y="133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152388</xdr:rowOff>
    </xdr:from>
    <xdr:to>
      <xdr:col>45</xdr:col>
      <xdr:colOff>177800</xdr:colOff>
      <xdr:row>75</xdr:row>
      <xdr:rowOff>46797</xdr:rowOff>
    </xdr:to>
    <xdr:cxnSp macro="">
      <xdr:nvCxnSpPr>
        <xdr:cNvPr id="408" name="直線コネクタ 407"/>
        <xdr:cNvCxnSpPr/>
      </xdr:nvCxnSpPr>
      <xdr:spPr>
        <a:xfrm>
          <a:off x="7861300" y="12839688"/>
          <a:ext cx="889000" cy="6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96519</xdr:rowOff>
    </xdr:from>
    <xdr:ext cx="534377" cy="259045"/>
    <xdr:sp macro="" textlink="">
      <xdr:nvSpPr>
        <xdr:cNvPr id="410" name="テキスト ボックス 409"/>
        <xdr:cNvSpPr txBox="1"/>
      </xdr:nvSpPr>
      <xdr:spPr>
        <a:xfrm>
          <a:off x="8483111" y="132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152388</xdr:rowOff>
    </xdr:from>
    <xdr:to>
      <xdr:col>41</xdr:col>
      <xdr:colOff>50800</xdr:colOff>
      <xdr:row>75</xdr:row>
      <xdr:rowOff>16508</xdr:rowOff>
    </xdr:to>
    <xdr:cxnSp macro="">
      <xdr:nvCxnSpPr>
        <xdr:cNvPr id="411" name="直線コネクタ 410"/>
        <xdr:cNvCxnSpPr/>
      </xdr:nvCxnSpPr>
      <xdr:spPr>
        <a:xfrm flipV="1">
          <a:off x="6972300" y="12839688"/>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70550</xdr:rowOff>
    </xdr:from>
    <xdr:ext cx="534377" cy="259045"/>
    <xdr:sp macro="" textlink="">
      <xdr:nvSpPr>
        <xdr:cNvPr id="413" name="テキスト ボックス 412"/>
        <xdr:cNvSpPr txBox="1"/>
      </xdr:nvSpPr>
      <xdr:spPr>
        <a:xfrm>
          <a:off x="7594111" y="13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74345</xdr:rowOff>
    </xdr:from>
    <xdr:ext cx="534377" cy="259045"/>
    <xdr:sp macro="" textlink="">
      <xdr:nvSpPr>
        <xdr:cNvPr id="415" name="テキスト ボックス 414"/>
        <xdr:cNvSpPr txBox="1"/>
      </xdr:nvSpPr>
      <xdr:spPr>
        <a:xfrm>
          <a:off x="6705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146987</xdr:rowOff>
    </xdr:from>
    <xdr:to>
      <xdr:col>55</xdr:col>
      <xdr:colOff>50800</xdr:colOff>
      <xdr:row>75</xdr:row>
      <xdr:rowOff>77137</xdr:rowOff>
    </xdr:to>
    <xdr:sp macro="" textlink="">
      <xdr:nvSpPr>
        <xdr:cNvPr id="421" name="楕円 420"/>
        <xdr:cNvSpPr/>
      </xdr:nvSpPr>
      <xdr:spPr>
        <a:xfrm>
          <a:off x="10426700" y="128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169864</xdr:rowOff>
    </xdr:from>
    <xdr:ext cx="534377" cy="259045"/>
    <xdr:sp macro="" textlink="">
      <xdr:nvSpPr>
        <xdr:cNvPr id="422" name="商工費該当値テキスト"/>
        <xdr:cNvSpPr txBox="1"/>
      </xdr:nvSpPr>
      <xdr:spPr>
        <a:xfrm>
          <a:off x="10528300" y="1268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78659</xdr:rowOff>
    </xdr:from>
    <xdr:to>
      <xdr:col>50</xdr:col>
      <xdr:colOff>165100</xdr:colOff>
      <xdr:row>76</xdr:row>
      <xdr:rowOff>8809</xdr:rowOff>
    </xdr:to>
    <xdr:sp macro="" textlink="">
      <xdr:nvSpPr>
        <xdr:cNvPr id="423" name="楕円 422"/>
        <xdr:cNvSpPr/>
      </xdr:nvSpPr>
      <xdr:spPr>
        <a:xfrm>
          <a:off x="9588500" y="1293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25336</xdr:rowOff>
    </xdr:from>
    <xdr:ext cx="534377" cy="259045"/>
    <xdr:sp macro="" textlink="">
      <xdr:nvSpPr>
        <xdr:cNvPr id="424" name="テキスト ボックス 423"/>
        <xdr:cNvSpPr txBox="1"/>
      </xdr:nvSpPr>
      <xdr:spPr>
        <a:xfrm>
          <a:off x="9372111" y="1271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167447</xdr:rowOff>
    </xdr:from>
    <xdr:to>
      <xdr:col>46</xdr:col>
      <xdr:colOff>38100</xdr:colOff>
      <xdr:row>75</xdr:row>
      <xdr:rowOff>97597</xdr:rowOff>
    </xdr:to>
    <xdr:sp macro="" textlink="">
      <xdr:nvSpPr>
        <xdr:cNvPr id="425" name="楕円 424"/>
        <xdr:cNvSpPr/>
      </xdr:nvSpPr>
      <xdr:spPr>
        <a:xfrm>
          <a:off x="8699500" y="1285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114124</xdr:rowOff>
    </xdr:from>
    <xdr:ext cx="534377" cy="259045"/>
    <xdr:sp macro="" textlink="">
      <xdr:nvSpPr>
        <xdr:cNvPr id="426" name="テキスト ボックス 425"/>
        <xdr:cNvSpPr txBox="1"/>
      </xdr:nvSpPr>
      <xdr:spPr>
        <a:xfrm>
          <a:off x="8483111" y="1262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101588</xdr:rowOff>
    </xdr:from>
    <xdr:to>
      <xdr:col>41</xdr:col>
      <xdr:colOff>101600</xdr:colOff>
      <xdr:row>75</xdr:row>
      <xdr:rowOff>31738</xdr:rowOff>
    </xdr:to>
    <xdr:sp macro="" textlink="">
      <xdr:nvSpPr>
        <xdr:cNvPr id="427" name="楕円 426"/>
        <xdr:cNvSpPr/>
      </xdr:nvSpPr>
      <xdr:spPr>
        <a:xfrm>
          <a:off x="7810500" y="127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48265</xdr:rowOff>
    </xdr:from>
    <xdr:ext cx="534377" cy="259045"/>
    <xdr:sp macro="" textlink="">
      <xdr:nvSpPr>
        <xdr:cNvPr id="428" name="テキスト ボックス 427"/>
        <xdr:cNvSpPr txBox="1"/>
      </xdr:nvSpPr>
      <xdr:spPr>
        <a:xfrm>
          <a:off x="7594111" y="1256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137158</xdr:rowOff>
    </xdr:from>
    <xdr:to>
      <xdr:col>36</xdr:col>
      <xdr:colOff>165100</xdr:colOff>
      <xdr:row>75</xdr:row>
      <xdr:rowOff>67308</xdr:rowOff>
    </xdr:to>
    <xdr:sp macro="" textlink="">
      <xdr:nvSpPr>
        <xdr:cNvPr id="429" name="楕円 428"/>
        <xdr:cNvSpPr/>
      </xdr:nvSpPr>
      <xdr:spPr>
        <a:xfrm>
          <a:off x="6921500" y="128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83835</xdr:rowOff>
    </xdr:from>
    <xdr:ext cx="534377" cy="259045"/>
    <xdr:sp macro="" textlink="">
      <xdr:nvSpPr>
        <xdr:cNvPr id="430" name="テキスト ボックス 429"/>
        <xdr:cNvSpPr txBox="1"/>
      </xdr:nvSpPr>
      <xdr:spPr>
        <a:xfrm>
          <a:off x="6705111" y="1259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77749</xdr:rowOff>
    </xdr:from>
    <xdr:to>
      <xdr:col>55</xdr:col>
      <xdr:colOff>0</xdr:colOff>
      <xdr:row>96</xdr:row>
      <xdr:rowOff>101848</xdr:rowOff>
    </xdr:to>
    <xdr:cxnSp macro="">
      <xdr:nvCxnSpPr>
        <xdr:cNvPr id="460" name="直線コネクタ 459"/>
        <xdr:cNvCxnSpPr/>
      </xdr:nvCxnSpPr>
      <xdr:spPr>
        <a:xfrm flipV="1">
          <a:off x="9639300" y="16536949"/>
          <a:ext cx="838200" cy="2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42142</xdr:rowOff>
    </xdr:from>
    <xdr:ext cx="534377" cy="259045"/>
    <xdr:sp macro="" textlink="">
      <xdr:nvSpPr>
        <xdr:cNvPr id="461" name="土木費平均値テキスト"/>
        <xdr:cNvSpPr txBox="1"/>
      </xdr:nvSpPr>
      <xdr:spPr>
        <a:xfrm>
          <a:off x="10528300" y="1650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101848</xdr:rowOff>
    </xdr:from>
    <xdr:to>
      <xdr:col>50</xdr:col>
      <xdr:colOff>114300</xdr:colOff>
      <xdr:row>97</xdr:row>
      <xdr:rowOff>27172</xdr:rowOff>
    </xdr:to>
    <xdr:cxnSp macro="">
      <xdr:nvCxnSpPr>
        <xdr:cNvPr id="463" name="直線コネクタ 462"/>
        <xdr:cNvCxnSpPr/>
      </xdr:nvCxnSpPr>
      <xdr:spPr>
        <a:xfrm flipV="1">
          <a:off x="8750300" y="16561048"/>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163498</xdr:rowOff>
    </xdr:from>
    <xdr:ext cx="534377" cy="259045"/>
    <xdr:sp macro="" textlink="">
      <xdr:nvSpPr>
        <xdr:cNvPr id="465" name="テキスト ボックス 464"/>
        <xdr:cNvSpPr txBox="1"/>
      </xdr:nvSpPr>
      <xdr:spPr>
        <a:xfrm>
          <a:off x="9372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27172</xdr:rowOff>
    </xdr:from>
    <xdr:to>
      <xdr:col>45</xdr:col>
      <xdr:colOff>177800</xdr:colOff>
      <xdr:row>97</xdr:row>
      <xdr:rowOff>72816</xdr:rowOff>
    </xdr:to>
    <xdr:cxnSp macro="">
      <xdr:nvCxnSpPr>
        <xdr:cNvPr id="466" name="直線コネクタ 465"/>
        <xdr:cNvCxnSpPr/>
      </xdr:nvCxnSpPr>
      <xdr:spPr>
        <a:xfrm flipV="1">
          <a:off x="7861300" y="16657822"/>
          <a:ext cx="8890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xdr:rowOff>
    </xdr:from>
    <xdr:ext cx="534377" cy="259045"/>
    <xdr:sp macro="" textlink="">
      <xdr:nvSpPr>
        <xdr:cNvPr id="468" name="テキスト ボックス 467"/>
        <xdr:cNvSpPr txBox="1"/>
      </xdr:nvSpPr>
      <xdr:spPr>
        <a:xfrm>
          <a:off x="8483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72816</xdr:rowOff>
    </xdr:from>
    <xdr:to>
      <xdr:col>41</xdr:col>
      <xdr:colOff>50800</xdr:colOff>
      <xdr:row>97</xdr:row>
      <xdr:rowOff>79845</xdr:rowOff>
    </xdr:to>
    <xdr:cxnSp macro="">
      <xdr:nvCxnSpPr>
        <xdr:cNvPr id="469" name="直線コネクタ 468"/>
        <xdr:cNvCxnSpPr/>
      </xdr:nvCxnSpPr>
      <xdr:spPr>
        <a:xfrm flipV="1">
          <a:off x="6972300" y="16703466"/>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19690</xdr:rowOff>
    </xdr:from>
    <xdr:ext cx="534377" cy="259045"/>
    <xdr:sp macro="" textlink="">
      <xdr:nvSpPr>
        <xdr:cNvPr id="471" name="テキスト ボックス 470"/>
        <xdr:cNvSpPr txBox="1"/>
      </xdr:nvSpPr>
      <xdr:spPr>
        <a:xfrm>
          <a:off x="7594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127836</xdr:rowOff>
    </xdr:from>
    <xdr:ext cx="534377" cy="259045"/>
    <xdr:sp macro="" textlink="">
      <xdr:nvSpPr>
        <xdr:cNvPr id="473" name="テキスト ボックス 472"/>
        <xdr:cNvSpPr txBox="1"/>
      </xdr:nvSpPr>
      <xdr:spPr>
        <a:xfrm>
          <a:off x="6705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26949</xdr:rowOff>
    </xdr:from>
    <xdr:to>
      <xdr:col>55</xdr:col>
      <xdr:colOff>50800</xdr:colOff>
      <xdr:row>96</xdr:row>
      <xdr:rowOff>128549</xdr:rowOff>
    </xdr:to>
    <xdr:sp macro="" textlink="">
      <xdr:nvSpPr>
        <xdr:cNvPr id="479" name="楕円 478"/>
        <xdr:cNvSpPr/>
      </xdr:nvSpPr>
      <xdr:spPr>
        <a:xfrm>
          <a:off x="10426700" y="164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49826</xdr:rowOff>
    </xdr:from>
    <xdr:ext cx="534377" cy="259045"/>
    <xdr:sp macro="" textlink="">
      <xdr:nvSpPr>
        <xdr:cNvPr id="480" name="土木費該当値テキスト"/>
        <xdr:cNvSpPr txBox="1"/>
      </xdr:nvSpPr>
      <xdr:spPr>
        <a:xfrm>
          <a:off x="10528300" y="163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51048</xdr:rowOff>
    </xdr:from>
    <xdr:to>
      <xdr:col>50</xdr:col>
      <xdr:colOff>165100</xdr:colOff>
      <xdr:row>96</xdr:row>
      <xdr:rowOff>152648</xdr:rowOff>
    </xdr:to>
    <xdr:sp macro="" textlink="">
      <xdr:nvSpPr>
        <xdr:cNvPr id="481" name="楕円 480"/>
        <xdr:cNvSpPr/>
      </xdr:nvSpPr>
      <xdr:spPr>
        <a:xfrm>
          <a:off x="9588500" y="165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143775</xdr:rowOff>
    </xdr:from>
    <xdr:ext cx="534377" cy="259045"/>
    <xdr:sp macro="" textlink="">
      <xdr:nvSpPr>
        <xdr:cNvPr id="482" name="テキスト ボックス 481"/>
        <xdr:cNvSpPr txBox="1"/>
      </xdr:nvSpPr>
      <xdr:spPr>
        <a:xfrm>
          <a:off x="9372111" y="166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147822</xdr:rowOff>
    </xdr:from>
    <xdr:to>
      <xdr:col>46</xdr:col>
      <xdr:colOff>38100</xdr:colOff>
      <xdr:row>97</xdr:row>
      <xdr:rowOff>77972</xdr:rowOff>
    </xdr:to>
    <xdr:sp macro="" textlink="">
      <xdr:nvSpPr>
        <xdr:cNvPr id="483" name="楕円 482"/>
        <xdr:cNvSpPr/>
      </xdr:nvSpPr>
      <xdr:spPr>
        <a:xfrm>
          <a:off x="8699500" y="166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69099</xdr:rowOff>
    </xdr:from>
    <xdr:ext cx="534377" cy="259045"/>
    <xdr:sp macro="" textlink="">
      <xdr:nvSpPr>
        <xdr:cNvPr id="484" name="テキスト ボックス 483"/>
        <xdr:cNvSpPr txBox="1"/>
      </xdr:nvSpPr>
      <xdr:spPr>
        <a:xfrm>
          <a:off x="8483111" y="1669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22016</xdr:rowOff>
    </xdr:from>
    <xdr:to>
      <xdr:col>41</xdr:col>
      <xdr:colOff>101600</xdr:colOff>
      <xdr:row>97</xdr:row>
      <xdr:rowOff>123616</xdr:rowOff>
    </xdr:to>
    <xdr:sp macro="" textlink="">
      <xdr:nvSpPr>
        <xdr:cNvPr id="485" name="楕円 484"/>
        <xdr:cNvSpPr/>
      </xdr:nvSpPr>
      <xdr:spPr>
        <a:xfrm>
          <a:off x="7810500" y="166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114743</xdr:rowOff>
    </xdr:from>
    <xdr:ext cx="534377" cy="259045"/>
    <xdr:sp macro="" textlink="">
      <xdr:nvSpPr>
        <xdr:cNvPr id="486" name="テキスト ボックス 485"/>
        <xdr:cNvSpPr txBox="1"/>
      </xdr:nvSpPr>
      <xdr:spPr>
        <a:xfrm>
          <a:off x="7594111" y="1674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29045</xdr:rowOff>
    </xdr:from>
    <xdr:to>
      <xdr:col>36</xdr:col>
      <xdr:colOff>165100</xdr:colOff>
      <xdr:row>97</xdr:row>
      <xdr:rowOff>130645</xdr:rowOff>
    </xdr:to>
    <xdr:sp macro="" textlink="">
      <xdr:nvSpPr>
        <xdr:cNvPr id="487" name="楕円 486"/>
        <xdr:cNvSpPr/>
      </xdr:nvSpPr>
      <xdr:spPr>
        <a:xfrm>
          <a:off x="6921500" y="1665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121772</xdr:rowOff>
    </xdr:from>
    <xdr:ext cx="534377" cy="259045"/>
    <xdr:sp macro="" textlink="">
      <xdr:nvSpPr>
        <xdr:cNvPr id="488" name="テキスト ボックス 487"/>
        <xdr:cNvSpPr txBox="1"/>
      </xdr:nvSpPr>
      <xdr:spPr>
        <a:xfrm>
          <a:off x="6705111" y="1675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122827</xdr:rowOff>
    </xdr:from>
    <xdr:to>
      <xdr:col>85</xdr:col>
      <xdr:colOff>127000</xdr:colOff>
      <xdr:row>35</xdr:row>
      <xdr:rowOff>37266</xdr:rowOff>
    </xdr:to>
    <xdr:cxnSp macro="">
      <xdr:nvCxnSpPr>
        <xdr:cNvPr id="520" name="直線コネクタ 519"/>
        <xdr:cNvCxnSpPr/>
      </xdr:nvCxnSpPr>
      <xdr:spPr>
        <a:xfrm flipV="1">
          <a:off x="15481300" y="5952127"/>
          <a:ext cx="838200" cy="8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45664</xdr:rowOff>
    </xdr:from>
    <xdr:ext cx="534377" cy="259045"/>
    <xdr:sp macro="" textlink="">
      <xdr:nvSpPr>
        <xdr:cNvPr id="521" name="消防費平均値テキスト"/>
        <xdr:cNvSpPr txBox="1"/>
      </xdr:nvSpPr>
      <xdr:spPr>
        <a:xfrm>
          <a:off x="16370300" y="6389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65351</xdr:rowOff>
    </xdr:from>
    <xdr:to>
      <xdr:col>81</xdr:col>
      <xdr:colOff>50800</xdr:colOff>
      <xdr:row>35</xdr:row>
      <xdr:rowOff>37266</xdr:rowOff>
    </xdr:to>
    <xdr:cxnSp macro="">
      <xdr:nvCxnSpPr>
        <xdr:cNvPr id="523" name="直線コネクタ 522"/>
        <xdr:cNvCxnSpPr/>
      </xdr:nvCxnSpPr>
      <xdr:spPr>
        <a:xfrm>
          <a:off x="14592300" y="5894651"/>
          <a:ext cx="8890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167149</xdr:rowOff>
    </xdr:from>
    <xdr:ext cx="534377" cy="259045"/>
    <xdr:sp macro="" textlink="">
      <xdr:nvSpPr>
        <xdr:cNvPr id="525" name="テキスト ボックス 524"/>
        <xdr:cNvSpPr txBox="1"/>
      </xdr:nvSpPr>
      <xdr:spPr>
        <a:xfrm>
          <a:off x="15214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65351</xdr:rowOff>
    </xdr:from>
    <xdr:to>
      <xdr:col>76</xdr:col>
      <xdr:colOff>114300</xdr:colOff>
      <xdr:row>36</xdr:row>
      <xdr:rowOff>23767</xdr:rowOff>
    </xdr:to>
    <xdr:cxnSp macro="">
      <xdr:nvCxnSpPr>
        <xdr:cNvPr id="526" name="直線コネクタ 525"/>
        <xdr:cNvCxnSpPr/>
      </xdr:nvCxnSpPr>
      <xdr:spPr>
        <a:xfrm flipV="1">
          <a:off x="13703300" y="5894651"/>
          <a:ext cx="889000" cy="30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10503</xdr:rowOff>
    </xdr:from>
    <xdr:ext cx="534377" cy="259045"/>
    <xdr:sp macro="" textlink="">
      <xdr:nvSpPr>
        <xdr:cNvPr id="528" name="テキスト ボックス 527"/>
        <xdr:cNvSpPr txBox="1"/>
      </xdr:nvSpPr>
      <xdr:spPr>
        <a:xfrm>
          <a:off x="14325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23767</xdr:rowOff>
    </xdr:from>
    <xdr:to>
      <xdr:col>71</xdr:col>
      <xdr:colOff>177800</xdr:colOff>
      <xdr:row>37</xdr:row>
      <xdr:rowOff>22787</xdr:rowOff>
    </xdr:to>
    <xdr:cxnSp macro="">
      <xdr:nvCxnSpPr>
        <xdr:cNvPr id="529" name="直線コネクタ 528"/>
        <xdr:cNvCxnSpPr/>
      </xdr:nvCxnSpPr>
      <xdr:spPr>
        <a:xfrm flipV="1">
          <a:off x="12814300" y="6195967"/>
          <a:ext cx="889000" cy="17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161379</xdr:rowOff>
    </xdr:from>
    <xdr:ext cx="534377" cy="259045"/>
    <xdr:sp macro="" textlink="">
      <xdr:nvSpPr>
        <xdr:cNvPr id="531" name="テキスト ボックス 530"/>
        <xdr:cNvSpPr txBox="1"/>
      </xdr:nvSpPr>
      <xdr:spPr>
        <a:xfrm>
          <a:off x="13436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2" name="フローチャート: 判断 531"/>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143418</xdr:rowOff>
    </xdr:from>
    <xdr:ext cx="534377" cy="259045"/>
    <xdr:sp macro="" textlink="">
      <xdr:nvSpPr>
        <xdr:cNvPr id="533" name="テキスト ボックス 532"/>
        <xdr:cNvSpPr txBox="1"/>
      </xdr:nvSpPr>
      <xdr:spPr>
        <a:xfrm>
          <a:off x="12547111" y="64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72027</xdr:rowOff>
    </xdr:from>
    <xdr:to>
      <xdr:col>85</xdr:col>
      <xdr:colOff>177800</xdr:colOff>
      <xdr:row>35</xdr:row>
      <xdr:rowOff>2177</xdr:rowOff>
    </xdr:to>
    <xdr:sp macro="" textlink="">
      <xdr:nvSpPr>
        <xdr:cNvPr id="539" name="楕円 538"/>
        <xdr:cNvSpPr/>
      </xdr:nvSpPr>
      <xdr:spPr>
        <a:xfrm>
          <a:off x="16268700" y="590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94904</xdr:rowOff>
    </xdr:from>
    <xdr:ext cx="534377" cy="259045"/>
    <xdr:sp macro="" textlink="">
      <xdr:nvSpPr>
        <xdr:cNvPr id="540" name="消防費該当値テキスト"/>
        <xdr:cNvSpPr txBox="1"/>
      </xdr:nvSpPr>
      <xdr:spPr>
        <a:xfrm>
          <a:off x="16370300" y="575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157916</xdr:rowOff>
    </xdr:from>
    <xdr:to>
      <xdr:col>81</xdr:col>
      <xdr:colOff>101600</xdr:colOff>
      <xdr:row>35</xdr:row>
      <xdr:rowOff>88066</xdr:rowOff>
    </xdr:to>
    <xdr:sp macro="" textlink="">
      <xdr:nvSpPr>
        <xdr:cNvPr id="541" name="楕円 540"/>
        <xdr:cNvSpPr/>
      </xdr:nvSpPr>
      <xdr:spPr>
        <a:xfrm>
          <a:off x="15430500" y="598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104593</xdr:rowOff>
    </xdr:from>
    <xdr:ext cx="534377" cy="259045"/>
    <xdr:sp macro="" textlink="">
      <xdr:nvSpPr>
        <xdr:cNvPr id="542" name="テキスト ボックス 541"/>
        <xdr:cNvSpPr txBox="1"/>
      </xdr:nvSpPr>
      <xdr:spPr>
        <a:xfrm>
          <a:off x="15214111" y="576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14551</xdr:rowOff>
    </xdr:from>
    <xdr:to>
      <xdr:col>76</xdr:col>
      <xdr:colOff>165100</xdr:colOff>
      <xdr:row>34</xdr:row>
      <xdr:rowOff>116151</xdr:rowOff>
    </xdr:to>
    <xdr:sp macro="" textlink="">
      <xdr:nvSpPr>
        <xdr:cNvPr id="543" name="楕円 542"/>
        <xdr:cNvSpPr/>
      </xdr:nvSpPr>
      <xdr:spPr>
        <a:xfrm>
          <a:off x="14541500" y="584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132678</xdr:rowOff>
    </xdr:from>
    <xdr:ext cx="534377" cy="259045"/>
    <xdr:sp macro="" textlink="">
      <xdr:nvSpPr>
        <xdr:cNvPr id="544" name="テキスト ボックス 543"/>
        <xdr:cNvSpPr txBox="1"/>
      </xdr:nvSpPr>
      <xdr:spPr>
        <a:xfrm>
          <a:off x="14325111" y="56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144417</xdr:rowOff>
    </xdr:from>
    <xdr:to>
      <xdr:col>72</xdr:col>
      <xdr:colOff>38100</xdr:colOff>
      <xdr:row>36</xdr:row>
      <xdr:rowOff>74567</xdr:rowOff>
    </xdr:to>
    <xdr:sp macro="" textlink="">
      <xdr:nvSpPr>
        <xdr:cNvPr id="545" name="楕円 544"/>
        <xdr:cNvSpPr/>
      </xdr:nvSpPr>
      <xdr:spPr>
        <a:xfrm>
          <a:off x="13652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91094</xdr:rowOff>
    </xdr:from>
    <xdr:ext cx="534377" cy="259045"/>
    <xdr:sp macro="" textlink="">
      <xdr:nvSpPr>
        <xdr:cNvPr id="546" name="テキスト ボックス 545"/>
        <xdr:cNvSpPr txBox="1"/>
      </xdr:nvSpPr>
      <xdr:spPr>
        <a:xfrm>
          <a:off x="13436111" y="592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143437</xdr:rowOff>
    </xdr:from>
    <xdr:to>
      <xdr:col>67</xdr:col>
      <xdr:colOff>101600</xdr:colOff>
      <xdr:row>37</xdr:row>
      <xdr:rowOff>73587</xdr:rowOff>
    </xdr:to>
    <xdr:sp macro="" textlink="">
      <xdr:nvSpPr>
        <xdr:cNvPr id="547" name="楕円 546"/>
        <xdr:cNvSpPr/>
      </xdr:nvSpPr>
      <xdr:spPr>
        <a:xfrm>
          <a:off x="12763500" y="63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90114</xdr:rowOff>
    </xdr:from>
    <xdr:ext cx="534377" cy="259045"/>
    <xdr:sp macro="" textlink="">
      <xdr:nvSpPr>
        <xdr:cNvPr id="548" name="テキスト ボックス 547"/>
        <xdr:cNvSpPr txBox="1"/>
      </xdr:nvSpPr>
      <xdr:spPr>
        <a:xfrm>
          <a:off x="12547111" y="609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78076</xdr:rowOff>
    </xdr:from>
    <xdr:to>
      <xdr:col>85</xdr:col>
      <xdr:colOff>127000</xdr:colOff>
      <xdr:row>55</xdr:row>
      <xdr:rowOff>78272</xdr:rowOff>
    </xdr:to>
    <xdr:cxnSp macro="">
      <xdr:nvCxnSpPr>
        <xdr:cNvPr id="580" name="直線コネクタ 579"/>
        <xdr:cNvCxnSpPr/>
      </xdr:nvCxnSpPr>
      <xdr:spPr>
        <a:xfrm flipV="1">
          <a:off x="15481300" y="9507826"/>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59686</xdr:rowOff>
    </xdr:from>
    <xdr:ext cx="534377" cy="259045"/>
    <xdr:sp macro="" textlink="">
      <xdr:nvSpPr>
        <xdr:cNvPr id="581" name="教育費平均値テキスト"/>
        <xdr:cNvSpPr txBox="1"/>
      </xdr:nvSpPr>
      <xdr:spPr>
        <a:xfrm>
          <a:off x="16370300" y="948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166250</xdr:rowOff>
    </xdr:from>
    <xdr:to>
      <xdr:col>81</xdr:col>
      <xdr:colOff>50800</xdr:colOff>
      <xdr:row>55</xdr:row>
      <xdr:rowOff>78272</xdr:rowOff>
    </xdr:to>
    <xdr:cxnSp macro="">
      <xdr:nvCxnSpPr>
        <xdr:cNvPr id="583" name="直線コネクタ 582"/>
        <xdr:cNvCxnSpPr/>
      </xdr:nvCxnSpPr>
      <xdr:spPr>
        <a:xfrm>
          <a:off x="14592300" y="9424550"/>
          <a:ext cx="889000" cy="8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126273</xdr:rowOff>
    </xdr:from>
    <xdr:ext cx="534377" cy="259045"/>
    <xdr:sp macro="" textlink="">
      <xdr:nvSpPr>
        <xdr:cNvPr id="585" name="テキスト ボックス 584"/>
        <xdr:cNvSpPr txBox="1"/>
      </xdr:nvSpPr>
      <xdr:spPr>
        <a:xfrm>
          <a:off x="15214111" y="95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104398</xdr:rowOff>
    </xdr:from>
    <xdr:to>
      <xdr:col>76</xdr:col>
      <xdr:colOff>114300</xdr:colOff>
      <xdr:row>54</xdr:row>
      <xdr:rowOff>166250</xdr:rowOff>
    </xdr:to>
    <xdr:cxnSp macro="">
      <xdr:nvCxnSpPr>
        <xdr:cNvPr id="586" name="直線コネクタ 585"/>
        <xdr:cNvCxnSpPr/>
      </xdr:nvCxnSpPr>
      <xdr:spPr>
        <a:xfrm>
          <a:off x="13703300" y="9362698"/>
          <a:ext cx="889000" cy="6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164613</xdr:rowOff>
    </xdr:from>
    <xdr:ext cx="534377" cy="259045"/>
    <xdr:sp macro="" textlink="">
      <xdr:nvSpPr>
        <xdr:cNvPr id="588" name="テキスト ボックス 587"/>
        <xdr:cNvSpPr txBox="1"/>
      </xdr:nvSpPr>
      <xdr:spPr>
        <a:xfrm>
          <a:off x="14325111" y="959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94960</xdr:rowOff>
    </xdr:from>
    <xdr:to>
      <xdr:col>71</xdr:col>
      <xdr:colOff>177800</xdr:colOff>
      <xdr:row>54</xdr:row>
      <xdr:rowOff>104398</xdr:rowOff>
    </xdr:to>
    <xdr:cxnSp macro="">
      <xdr:nvCxnSpPr>
        <xdr:cNvPr id="589" name="直線コネクタ 588"/>
        <xdr:cNvCxnSpPr/>
      </xdr:nvCxnSpPr>
      <xdr:spPr>
        <a:xfrm>
          <a:off x="12814300" y="9010360"/>
          <a:ext cx="889000" cy="35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77222</xdr:rowOff>
    </xdr:from>
    <xdr:ext cx="534377" cy="259045"/>
    <xdr:sp macro="" textlink="">
      <xdr:nvSpPr>
        <xdr:cNvPr id="591" name="テキスト ボックス 590"/>
        <xdr:cNvSpPr txBox="1"/>
      </xdr:nvSpPr>
      <xdr:spPr>
        <a:xfrm>
          <a:off x="13436111" y="950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2" name="フローチャート: 判断 591"/>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127678</xdr:rowOff>
    </xdr:from>
    <xdr:ext cx="534377" cy="259045"/>
    <xdr:sp macro="" textlink="">
      <xdr:nvSpPr>
        <xdr:cNvPr id="593" name="テキスト ボックス 592"/>
        <xdr:cNvSpPr txBox="1"/>
      </xdr:nvSpPr>
      <xdr:spPr>
        <a:xfrm>
          <a:off x="12547111" y="955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27276</xdr:rowOff>
    </xdr:from>
    <xdr:to>
      <xdr:col>85</xdr:col>
      <xdr:colOff>177800</xdr:colOff>
      <xdr:row>55</xdr:row>
      <xdr:rowOff>128876</xdr:rowOff>
    </xdr:to>
    <xdr:sp macro="" textlink="">
      <xdr:nvSpPr>
        <xdr:cNvPr id="599" name="楕円 598"/>
        <xdr:cNvSpPr/>
      </xdr:nvSpPr>
      <xdr:spPr>
        <a:xfrm>
          <a:off x="16268700" y="94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50153</xdr:rowOff>
    </xdr:from>
    <xdr:ext cx="534377" cy="259045"/>
    <xdr:sp macro="" textlink="">
      <xdr:nvSpPr>
        <xdr:cNvPr id="600" name="教育費該当値テキスト"/>
        <xdr:cNvSpPr txBox="1"/>
      </xdr:nvSpPr>
      <xdr:spPr>
        <a:xfrm>
          <a:off x="16370300" y="93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27472</xdr:rowOff>
    </xdr:from>
    <xdr:to>
      <xdr:col>81</xdr:col>
      <xdr:colOff>101600</xdr:colOff>
      <xdr:row>55</xdr:row>
      <xdr:rowOff>129072</xdr:rowOff>
    </xdr:to>
    <xdr:sp macro="" textlink="">
      <xdr:nvSpPr>
        <xdr:cNvPr id="601" name="楕円 600"/>
        <xdr:cNvSpPr/>
      </xdr:nvSpPr>
      <xdr:spPr>
        <a:xfrm>
          <a:off x="15430500" y="945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145599</xdr:rowOff>
    </xdr:from>
    <xdr:ext cx="534377" cy="259045"/>
    <xdr:sp macro="" textlink="">
      <xdr:nvSpPr>
        <xdr:cNvPr id="602" name="テキスト ボックス 601"/>
        <xdr:cNvSpPr txBox="1"/>
      </xdr:nvSpPr>
      <xdr:spPr>
        <a:xfrm>
          <a:off x="15214111" y="923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115450</xdr:rowOff>
    </xdr:from>
    <xdr:to>
      <xdr:col>76</xdr:col>
      <xdr:colOff>165100</xdr:colOff>
      <xdr:row>55</xdr:row>
      <xdr:rowOff>45600</xdr:rowOff>
    </xdr:to>
    <xdr:sp macro="" textlink="">
      <xdr:nvSpPr>
        <xdr:cNvPr id="603" name="楕円 602"/>
        <xdr:cNvSpPr/>
      </xdr:nvSpPr>
      <xdr:spPr>
        <a:xfrm>
          <a:off x="14541500" y="93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62127</xdr:rowOff>
    </xdr:from>
    <xdr:ext cx="534377" cy="259045"/>
    <xdr:sp macro="" textlink="">
      <xdr:nvSpPr>
        <xdr:cNvPr id="604" name="テキスト ボックス 603"/>
        <xdr:cNvSpPr txBox="1"/>
      </xdr:nvSpPr>
      <xdr:spPr>
        <a:xfrm>
          <a:off x="14325111" y="914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53598</xdr:rowOff>
    </xdr:from>
    <xdr:to>
      <xdr:col>72</xdr:col>
      <xdr:colOff>38100</xdr:colOff>
      <xdr:row>54</xdr:row>
      <xdr:rowOff>155198</xdr:rowOff>
    </xdr:to>
    <xdr:sp macro="" textlink="">
      <xdr:nvSpPr>
        <xdr:cNvPr id="605" name="楕円 604"/>
        <xdr:cNvSpPr/>
      </xdr:nvSpPr>
      <xdr:spPr>
        <a:xfrm>
          <a:off x="13652500" y="931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275</xdr:rowOff>
    </xdr:from>
    <xdr:ext cx="534377" cy="259045"/>
    <xdr:sp macro="" textlink="">
      <xdr:nvSpPr>
        <xdr:cNvPr id="606" name="テキスト ボックス 605"/>
        <xdr:cNvSpPr txBox="1"/>
      </xdr:nvSpPr>
      <xdr:spPr>
        <a:xfrm>
          <a:off x="13436111" y="908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44160</xdr:rowOff>
    </xdr:from>
    <xdr:to>
      <xdr:col>67</xdr:col>
      <xdr:colOff>101600</xdr:colOff>
      <xdr:row>52</xdr:row>
      <xdr:rowOff>145760</xdr:rowOff>
    </xdr:to>
    <xdr:sp macro="" textlink="">
      <xdr:nvSpPr>
        <xdr:cNvPr id="607" name="楕円 606"/>
        <xdr:cNvSpPr/>
      </xdr:nvSpPr>
      <xdr:spPr>
        <a:xfrm>
          <a:off x="12763500" y="89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162287</xdr:rowOff>
    </xdr:from>
    <xdr:ext cx="534377" cy="259045"/>
    <xdr:sp macro="" textlink="">
      <xdr:nvSpPr>
        <xdr:cNvPr id="608" name="テキスト ボックス 607"/>
        <xdr:cNvSpPr txBox="1"/>
      </xdr:nvSpPr>
      <xdr:spPr>
        <a:xfrm>
          <a:off x="12547111" y="873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29324</xdr:rowOff>
    </xdr:from>
    <xdr:to>
      <xdr:col>85</xdr:col>
      <xdr:colOff>127000</xdr:colOff>
      <xdr:row>79</xdr:row>
      <xdr:rowOff>44450</xdr:rowOff>
    </xdr:to>
    <xdr:cxnSp macro="">
      <xdr:nvCxnSpPr>
        <xdr:cNvPr id="637" name="直線コネクタ 636"/>
        <xdr:cNvCxnSpPr/>
      </xdr:nvCxnSpPr>
      <xdr:spPr>
        <a:xfrm flipV="1">
          <a:off x="15481300" y="13573874"/>
          <a:ext cx="8382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8"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2" name="テキスト ボックス 641"/>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42087</xdr:rowOff>
    </xdr:from>
    <xdr:to>
      <xdr:col>76</xdr:col>
      <xdr:colOff>114300</xdr:colOff>
      <xdr:row>79</xdr:row>
      <xdr:rowOff>44450</xdr:rowOff>
    </xdr:to>
    <xdr:cxnSp macro="">
      <xdr:nvCxnSpPr>
        <xdr:cNvPr id="643" name="直線コネクタ 642"/>
        <xdr:cNvCxnSpPr/>
      </xdr:nvCxnSpPr>
      <xdr:spPr>
        <a:xfrm>
          <a:off x="13703300" y="13586637"/>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5" name="テキスト ボックス 644"/>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42087</xdr:rowOff>
    </xdr:from>
    <xdr:to>
      <xdr:col>71</xdr:col>
      <xdr:colOff>177800</xdr:colOff>
      <xdr:row>79</xdr:row>
      <xdr:rowOff>42354</xdr:rowOff>
    </xdr:to>
    <xdr:cxnSp macro="">
      <xdr:nvCxnSpPr>
        <xdr:cNvPr id="646" name="直線コネクタ 645"/>
        <xdr:cNvCxnSpPr/>
      </xdr:nvCxnSpPr>
      <xdr:spPr>
        <a:xfrm flipV="1">
          <a:off x="12814300" y="13586637"/>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48" name="テキスト ボックス 647"/>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9" name="フローチャート: 判断 648"/>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75010</xdr:rowOff>
    </xdr:from>
    <xdr:ext cx="378565" cy="259045"/>
    <xdr:sp macro="" textlink="">
      <xdr:nvSpPr>
        <xdr:cNvPr id="650" name="テキスト ボックス 649"/>
        <xdr:cNvSpPr txBox="1"/>
      </xdr:nvSpPr>
      <xdr:spPr>
        <a:xfrm>
          <a:off x="12625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149974</xdr:rowOff>
    </xdr:from>
    <xdr:to>
      <xdr:col>85</xdr:col>
      <xdr:colOff>177800</xdr:colOff>
      <xdr:row>79</xdr:row>
      <xdr:rowOff>80124</xdr:rowOff>
    </xdr:to>
    <xdr:sp macro="" textlink="">
      <xdr:nvSpPr>
        <xdr:cNvPr id="656" name="楕円 655"/>
        <xdr:cNvSpPr/>
      </xdr:nvSpPr>
      <xdr:spPr>
        <a:xfrm>
          <a:off x="16268700" y="135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64901</xdr:rowOff>
    </xdr:from>
    <xdr:ext cx="378565" cy="259045"/>
    <xdr:sp macro="" textlink="">
      <xdr:nvSpPr>
        <xdr:cNvPr id="657" name="災害復旧費該当値テキスト"/>
        <xdr:cNvSpPr txBox="1"/>
      </xdr:nvSpPr>
      <xdr:spPr>
        <a:xfrm>
          <a:off x="16370300" y="13438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8" name="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9" name="テキスト ボックス 65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0" name="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1" name="テキスト ボックス 66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162737</xdr:rowOff>
    </xdr:from>
    <xdr:to>
      <xdr:col>72</xdr:col>
      <xdr:colOff>38100</xdr:colOff>
      <xdr:row>79</xdr:row>
      <xdr:rowOff>92887</xdr:rowOff>
    </xdr:to>
    <xdr:sp macro="" textlink="">
      <xdr:nvSpPr>
        <xdr:cNvPr id="662" name="楕円 661"/>
        <xdr:cNvSpPr/>
      </xdr:nvSpPr>
      <xdr:spPr>
        <a:xfrm>
          <a:off x="13652500" y="135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84014</xdr:rowOff>
    </xdr:from>
    <xdr:ext cx="313932" cy="259045"/>
    <xdr:sp macro="" textlink="">
      <xdr:nvSpPr>
        <xdr:cNvPr id="663" name="テキスト ボックス 662"/>
        <xdr:cNvSpPr txBox="1"/>
      </xdr:nvSpPr>
      <xdr:spPr>
        <a:xfrm>
          <a:off x="13546333" y="136285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163004</xdr:rowOff>
    </xdr:from>
    <xdr:to>
      <xdr:col>67</xdr:col>
      <xdr:colOff>101600</xdr:colOff>
      <xdr:row>79</xdr:row>
      <xdr:rowOff>93154</xdr:rowOff>
    </xdr:to>
    <xdr:sp macro="" textlink="">
      <xdr:nvSpPr>
        <xdr:cNvPr id="664" name="楕円 663"/>
        <xdr:cNvSpPr/>
      </xdr:nvSpPr>
      <xdr:spPr>
        <a:xfrm>
          <a:off x="12763500" y="135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84281</xdr:rowOff>
    </xdr:from>
    <xdr:ext cx="313932" cy="259045"/>
    <xdr:sp macro="" textlink="">
      <xdr:nvSpPr>
        <xdr:cNvPr id="665" name="テキスト ボックス 664"/>
        <xdr:cNvSpPr txBox="1"/>
      </xdr:nvSpPr>
      <xdr:spPr>
        <a:xfrm>
          <a:off x="12657333" y="13628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17199</xdr:rowOff>
    </xdr:from>
    <xdr:to>
      <xdr:col>85</xdr:col>
      <xdr:colOff>127000</xdr:colOff>
      <xdr:row>96</xdr:row>
      <xdr:rowOff>36601</xdr:rowOff>
    </xdr:to>
    <xdr:cxnSp macro="">
      <xdr:nvCxnSpPr>
        <xdr:cNvPr id="691" name="直線コネクタ 690"/>
        <xdr:cNvCxnSpPr/>
      </xdr:nvCxnSpPr>
      <xdr:spPr>
        <a:xfrm>
          <a:off x="15481300" y="16476399"/>
          <a:ext cx="838200" cy="1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168670</xdr:rowOff>
    </xdr:from>
    <xdr:ext cx="534377" cy="259045"/>
    <xdr:sp macro="" textlink="">
      <xdr:nvSpPr>
        <xdr:cNvPr id="692" name="公債費平均値テキスト"/>
        <xdr:cNvSpPr txBox="1"/>
      </xdr:nvSpPr>
      <xdr:spPr>
        <a:xfrm>
          <a:off x="16370300" y="1611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17199</xdr:rowOff>
    </xdr:from>
    <xdr:to>
      <xdr:col>81</xdr:col>
      <xdr:colOff>50800</xdr:colOff>
      <xdr:row>96</xdr:row>
      <xdr:rowOff>23885</xdr:rowOff>
    </xdr:to>
    <xdr:cxnSp macro="">
      <xdr:nvCxnSpPr>
        <xdr:cNvPr id="694" name="直線コネクタ 693"/>
        <xdr:cNvCxnSpPr/>
      </xdr:nvCxnSpPr>
      <xdr:spPr>
        <a:xfrm flipV="1">
          <a:off x="14592300" y="16476399"/>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91442</xdr:rowOff>
    </xdr:from>
    <xdr:ext cx="534377" cy="259045"/>
    <xdr:sp macro="" textlink="">
      <xdr:nvSpPr>
        <xdr:cNvPr id="696" name="テキスト ボックス 695"/>
        <xdr:cNvSpPr txBox="1"/>
      </xdr:nvSpPr>
      <xdr:spPr>
        <a:xfrm>
          <a:off x="15214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23885</xdr:rowOff>
    </xdr:from>
    <xdr:to>
      <xdr:col>76</xdr:col>
      <xdr:colOff>114300</xdr:colOff>
      <xdr:row>96</xdr:row>
      <xdr:rowOff>58376</xdr:rowOff>
    </xdr:to>
    <xdr:cxnSp macro="">
      <xdr:nvCxnSpPr>
        <xdr:cNvPr id="697" name="直線コネクタ 696"/>
        <xdr:cNvCxnSpPr/>
      </xdr:nvCxnSpPr>
      <xdr:spPr>
        <a:xfrm flipV="1">
          <a:off x="13703300" y="16483085"/>
          <a:ext cx="889000" cy="3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80697</xdr:rowOff>
    </xdr:from>
    <xdr:ext cx="534377" cy="259045"/>
    <xdr:sp macro="" textlink="">
      <xdr:nvSpPr>
        <xdr:cNvPr id="699" name="テキスト ボックス 698"/>
        <xdr:cNvSpPr txBox="1"/>
      </xdr:nvSpPr>
      <xdr:spPr>
        <a:xfrm>
          <a:off x="14325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154560</xdr:rowOff>
    </xdr:from>
    <xdr:to>
      <xdr:col>71</xdr:col>
      <xdr:colOff>177800</xdr:colOff>
      <xdr:row>96</xdr:row>
      <xdr:rowOff>58376</xdr:rowOff>
    </xdr:to>
    <xdr:cxnSp macro="">
      <xdr:nvCxnSpPr>
        <xdr:cNvPr id="700" name="直線コネクタ 699"/>
        <xdr:cNvCxnSpPr/>
      </xdr:nvCxnSpPr>
      <xdr:spPr>
        <a:xfrm>
          <a:off x="12814300" y="16442310"/>
          <a:ext cx="889000" cy="7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1" name="フローチャート: 判断 700"/>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75725</xdr:rowOff>
    </xdr:from>
    <xdr:ext cx="534377" cy="259045"/>
    <xdr:sp macro="" textlink="">
      <xdr:nvSpPr>
        <xdr:cNvPr id="702" name="テキスト ボックス 701"/>
        <xdr:cNvSpPr txBox="1"/>
      </xdr:nvSpPr>
      <xdr:spPr>
        <a:xfrm>
          <a:off x="13436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3" name="フローチャート: 判断 702"/>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12603</xdr:rowOff>
    </xdr:from>
    <xdr:ext cx="534377" cy="259045"/>
    <xdr:sp macro="" textlink="">
      <xdr:nvSpPr>
        <xdr:cNvPr id="704" name="テキスト ボックス 703"/>
        <xdr:cNvSpPr txBox="1"/>
      </xdr:nvSpPr>
      <xdr:spPr>
        <a:xfrm>
          <a:off x="12547111" y="1595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157251</xdr:rowOff>
    </xdr:from>
    <xdr:to>
      <xdr:col>85</xdr:col>
      <xdr:colOff>177800</xdr:colOff>
      <xdr:row>96</xdr:row>
      <xdr:rowOff>87401</xdr:rowOff>
    </xdr:to>
    <xdr:sp macro="" textlink="">
      <xdr:nvSpPr>
        <xdr:cNvPr id="710" name="楕円 709"/>
        <xdr:cNvSpPr/>
      </xdr:nvSpPr>
      <xdr:spPr>
        <a:xfrm>
          <a:off x="16268700" y="164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135678</xdr:rowOff>
    </xdr:from>
    <xdr:ext cx="534377" cy="259045"/>
    <xdr:sp macro="" textlink="">
      <xdr:nvSpPr>
        <xdr:cNvPr id="711" name="公債費該当値テキスト"/>
        <xdr:cNvSpPr txBox="1"/>
      </xdr:nvSpPr>
      <xdr:spPr>
        <a:xfrm>
          <a:off x="16370300" y="1642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137849</xdr:rowOff>
    </xdr:from>
    <xdr:to>
      <xdr:col>81</xdr:col>
      <xdr:colOff>101600</xdr:colOff>
      <xdr:row>96</xdr:row>
      <xdr:rowOff>67999</xdr:rowOff>
    </xdr:to>
    <xdr:sp macro="" textlink="">
      <xdr:nvSpPr>
        <xdr:cNvPr id="712" name="楕円 711"/>
        <xdr:cNvSpPr/>
      </xdr:nvSpPr>
      <xdr:spPr>
        <a:xfrm>
          <a:off x="15430500" y="1642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59126</xdr:rowOff>
    </xdr:from>
    <xdr:ext cx="534377" cy="259045"/>
    <xdr:sp macro="" textlink="">
      <xdr:nvSpPr>
        <xdr:cNvPr id="713" name="テキスト ボックス 712"/>
        <xdr:cNvSpPr txBox="1"/>
      </xdr:nvSpPr>
      <xdr:spPr>
        <a:xfrm>
          <a:off x="15214111" y="1651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144535</xdr:rowOff>
    </xdr:from>
    <xdr:to>
      <xdr:col>76</xdr:col>
      <xdr:colOff>165100</xdr:colOff>
      <xdr:row>96</xdr:row>
      <xdr:rowOff>74685</xdr:rowOff>
    </xdr:to>
    <xdr:sp macro="" textlink="">
      <xdr:nvSpPr>
        <xdr:cNvPr id="714" name="楕円 713"/>
        <xdr:cNvSpPr/>
      </xdr:nvSpPr>
      <xdr:spPr>
        <a:xfrm>
          <a:off x="14541500" y="1643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65812</xdr:rowOff>
    </xdr:from>
    <xdr:ext cx="534377" cy="259045"/>
    <xdr:sp macro="" textlink="">
      <xdr:nvSpPr>
        <xdr:cNvPr id="715" name="テキスト ボックス 714"/>
        <xdr:cNvSpPr txBox="1"/>
      </xdr:nvSpPr>
      <xdr:spPr>
        <a:xfrm>
          <a:off x="14325111" y="1652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7576</xdr:rowOff>
    </xdr:from>
    <xdr:to>
      <xdr:col>72</xdr:col>
      <xdr:colOff>38100</xdr:colOff>
      <xdr:row>96</xdr:row>
      <xdr:rowOff>109176</xdr:rowOff>
    </xdr:to>
    <xdr:sp macro="" textlink="">
      <xdr:nvSpPr>
        <xdr:cNvPr id="716" name="楕円 715"/>
        <xdr:cNvSpPr/>
      </xdr:nvSpPr>
      <xdr:spPr>
        <a:xfrm>
          <a:off x="13652500" y="164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100303</xdr:rowOff>
    </xdr:from>
    <xdr:ext cx="534377" cy="259045"/>
    <xdr:sp macro="" textlink="">
      <xdr:nvSpPr>
        <xdr:cNvPr id="717" name="テキスト ボックス 716"/>
        <xdr:cNvSpPr txBox="1"/>
      </xdr:nvSpPr>
      <xdr:spPr>
        <a:xfrm>
          <a:off x="13436111" y="165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103760</xdr:rowOff>
    </xdr:from>
    <xdr:to>
      <xdr:col>67</xdr:col>
      <xdr:colOff>101600</xdr:colOff>
      <xdr:row>96</xdr:row>
      <xdr:rowOff>33910</xdr:rowOff>
    </xdr:to>
    <xdr:sp macro="" textlink="">
      <xdr:nvSpPr>
        <xdr:cNvPr id="718" name="楕円 717"/>
        <xdr:cNvSpPr/>
      </xdr:nvSpPr>
      <xdr:spPr>
        <a:xfrm>
          <a:off x="12763500" y="163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25037</xdr:rowOff>
    </xdr:from>
    <xdr:ext cx="534377" cy="259045"/>
    <xdr:sp macro="" textlink="">
      <xdr:nvSpPr>
        <xdr:cNvPr id="719" name="テキスト ボックス 718"/>
        <xdr:cNvSpPr txBox="1"/>
      </xdr:nvSpPr>
      <xdr:spPr>
        <a:xfrm>
          <a:off x="12547111" y="164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49" name="諸支出金平均値テキスト"/>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3" name="テキスト ボックス 752"/>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6" name="テキスト ボックス 755"/>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8" name="フローチャート: 判断 757"/>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59" name="テキスト ボックス 758"/>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0" name="フローチャート: 判断 759"/>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1" name="テキスト ボックス 760"/>
        <xdr:cNvSpPr txBox="1"/>
      </xdr:nvSpPr>
      <xdr:spPr>
        <a:xfrm>
          <a:off x="18467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目的別歳出の前年度からの特徴的な増減としては、「性質別歳出決算分析表」に記載のとおり、総務費は、新庁舎用地取得の完了により大きく減、商工費は、制度融資による中小企業への貸付の増により大きく増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また、類似団体平均との比較においては、商工費は、上記のとおり、制度融資にかかる貸付金が決算額を押し上げる要因となっている。また、消防費については、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２市から４市１町に拡大した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消防広域化に伴う人件費負担金の増などにより、類似団体平均を上回っている。一方、公債費については、市債残高の抑制に継続的に取り組んでいることから、類似団体平均を下回って推移している。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年度は、実質収支が、対前年度比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億円減の</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億円となったことから、標準財政規模比における実質単年度収支は、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年連続でマイナスとなったものの、財政調整基金の取り崩しをしなかったことから、</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2.67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億円を維持し、標準財政規模比においては類似団体（中核市</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市）中</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位の水準となっている。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今後も岐阜市行財政改革プランに定める、財政調整基金及び実質収支額</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（前年度繰越金）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の合計</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確保</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年度は、赤字となった会計はなく、各会計ともほぼ前年度並みの黒字を確保したところである。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今後も健全</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で将来にわたって持続可能な</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運営に努めていく。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かねてより、市債残高の縮減を図っていることから、元利償還金等の合計額は減少傾向にある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将来負担のさらなる軽減を目的に、市債の償還方法を見直した影響により、</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一時的に増加した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を除く）。</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一方で、市債の償還が進んでいることにより、算入公債費等の額も減少してきていることから、平成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公営企業の企業債償還が進んだこと、また、団塊世代の大量退職後、退職手当負担見込額が減少していることにより、将来負担額は徐々に減少している。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一方、庁舎建設事業、鉄道高架事業などの大規模な財政需要を伴う事業実施に備え基金積立を計画的に行う等、充当可能財源等の確保に努めている。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これらの結果、将来負担比率（分子）は平成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年度からマイナスに転じており、平成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年度も引き続きマイナス状態を維持している。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岐阜県岐阜市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長良小学校の改築などに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千万円を教育施設整備基金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取り崩す</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一方、特定目的基金について、新庁舎建設に備えた庁舎整備基金などに計画的に積立てを行った結果、差引で</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基金全体を通しての、積立目標等は設定していない。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財政調整基金については、積立は、一般会計の毎会計年度において新たに生じた歳入歳出の決算剰余金の範囲内とし、取り崩しは、決算収支を踏まえた必要額の繰入を行う。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また、岐阜市行財政改革プランにおいて、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財政規律を堅持するため、財政調整基金と前年度繰越金の合計で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億円を維持する目標を設定している。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目的基金については、大型プロジェクト事業の実施にあたり、財政需要の年度間の平準化を図るため、計画的に積立て、事業進捗に合わせた取り崩しを行う。新庁舎整備に伴い、短期的には基金残高は減少する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・庁舎整備基金：新庁舎（付属駐車場を含む）の整備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・鉄道高架事業基金：鉄道高架事業（名鉄名古屋本線の鉄道高架事業に係る負担金、周辺のまちづくりなど）</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・岐阜大学医学部跡地整備基金：岐阜大学医学部等跡地の整備（図書館、新庁舎などの整備）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・教育施設整備基金：義務教育施設の整備（小中学校改築、大規模修繕など）</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・市民福祉健康医療基金：市民の健やかな生活を支えるための福祉、健康及び医療に係る事業の推進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・庁舎整備基金：新庁舎の整備のため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億円を積み立てたことなどによる増加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・鉄道高架事業基金：鉄道高架事業のために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・教育施設整備基金：</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億円を積み立てる一方、長良小学校の改築などに</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千万円を充当したことによる減少</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・市民福祉健康医療基金：将来の社会保障関係経費の増に備え</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億円を積み立てたことによる増加</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・庁舎整備基金：新庁舎（付属駐車場を含む）の整備に充てるため、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年度まで積み立てる予定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・鉄道高架事業基金：鉄道高架事業に備え、毎年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億円を目途に積立て予定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・岐阜大学医学部跡地整備基金：新庁舎の整備に充てるため、令和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年度までに取り崩し予定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・教育施設整備基金：義務教育施設の整備予定に合わせて、予算の範囲内で積立、取り崩しを行う。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・市民福祉健康医療基金：将来の社会保障関係経費の急増に備えるため、予算の範囲内で積み立てる予定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運用益の積立てによる増加。</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は、一般会計の毎会計年度において新たに生じた歳入歳出の決算剰余金の範囲内とし、取り崩しは、決算収支を踏まえた必要額の繰入を行う。財政規律を堅持するため、財政調整基金と前年度繰越金の合計で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億円を維持する目標を設定している。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残高はゼロである。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市債の借入にあたり、元金均等返済方式又は元利均等返済方式によっているため、当面減債基金の積立ての予定はない。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409,900
400,589
203.60
161,081,741
154,084,448
6,768,911
83,510,824
134,907,234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有形固定資産減価償却率は上昇傾向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であるが、公共施設等総合管理計画の基本方針に基づき、計画的な維持管理を行うことにより施設の長寿命化を進めているところである。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などの大規模な設備投資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を進めているため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比率の減少に影響を与えるものと思われる。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71" name="直線コネクタ 70"/>
        <xdr:cNvCxnSpPr/>
      </xdr:nvCxnSpPr>
      <xdr:spPr>
        <a:xfrm flipV="1">
          <a:off x="4760595" y="4729861"/>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72" name="有形固定資産減価償却率最小値テキスト"/>
        <xdr:cNvSpPr txBox="1"/>
      </xdr:nvSpPr>
      <xdr:spPr>
        <a:xfrm>
          <a:off x="4813300"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73" name="直線コネクタ 72"/>
        <xdr:cNvCxnSpPr/>
      </xdr:nvCxnSpPr>
      <xdr:spPr>
        <a:xfrm>
          <a:off x="4673600" y="601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74" name="有形固定資産減価償却率最大値テキスト"/>
        <xdr:cNvSpPr txBox="1"/>
      </xdr:nvSpPr>
      <xdr:spPr>
        <a:xfrm>
          <a:off x="4813300" y="45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75" name="直線コネクタ 74"/>
        <xdr:cNvCxnSpPr/>
      </xdr:nvCxnSpPr>
      <xdr:spPr>
        <a:xfrm>
          <a:off x="4673600" y="4729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76" name="有形固定資産減価償却率平均値テキスト"/>
        <xdr:cNvSpPr txBox="1"/>
      </xdr:nvSpPr>
      <xdr:spPr>
        <a:xfrm>
          <a:off x="4813300" y="52429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77" name="フローチャート: 判断 76"/>
        <xdr:cNvSpPr/>
      </xdr:nvSpPr>
      <xdr:spPr>
        <a:xfrm>
          <a:off x="4711700" y="539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8" name="フローチャート: 判断 77"/>
        <xdr:cNvSpPr/>
      </xdr:nvSpPr>
      <xdr:spPr>
        <a:xfrm>
          <a:off x="40005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9" name="フローチャート: 判断 78"/>
        <xdr:cNvSpPr/>
      </xdr:nvSpPr>
      <xdr:spPr>
        <a:xfrm>
          <a:off x="3238500" y="545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80" name="フローチャート: 判断 79"/>
        <xdr:cNvSpPr/>
      </xdr:nvSpPr>
      <xdr:spPr>
        <a:xfrm>
          <a:off x="2476500" y="541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154305</xdr:rowOff>
    </xdr:from>
    <xdr:to>
      <xdr:col>23</xdr:col>
      <xdr:colOff>136525</xdr:colOff>
      <xdr:row>32</xdr:row>
      <xdr:rowOff>84455</xdr:rowOff>
    </xdr:to>
    <xdr:sp macro="" textlink="">
      <xdr:nvSpPr>
        <xdr:cNvPr id="86" name="楕円 85"/>
        <xdr:cNvSpPr/>
      </xdr:nvSpPr>
      <xdr:spPr>
        <a:xfrm>
          <a:off x="4711700" y="546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132732</xdr:rowOff>
    </xdr:from>
    <xdr:ext cx="405111" cy="259045"/>
    <xdr:sp macro="" textlink="">
      <xdr:nvSpPr>
        <xdr:cNvPr id="87" name="有形固定資産減価償却率該当値テキスト"/>
        <xdr:cNvSpPr txBox="1"/>
      </xdr:nvSpPr>
      <xdr:spPr>
        <a:xfrm>
          <a:off x="4813300" y="5447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38989</xdr:rowOff>
    </xdr:from>
    <xdr:to>
      <xdr:col>19</xdr:col>
      <xdr:colOff>187325</xdr:colOff>
      <xdr:row>32</xdr:row>
      <xdr:rowOff>140589</xdr:rowOff>
    </xdr:to>
    <xdr:sp macro="" textlink="">
      <xdr:nvSpPr>
        <xdr:cNvPr id="88" name="楕円 87"/>
        <xdr:cNvSpPr/>
      </xdr:nvSpPr>
      <xdr:spPr>
        <a:xfrm>
          <a:off x="4000500" y="552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33655</xdr:rowOff>
    </xdr:from>
    <xdr:to>
      <xdr:col>23</xdr:col>
      <xdr:colOff>85725</xdr:colOff>
      <xdr:row>32</xdr:row>
      <xdr:rowOff>89789</xdr:rowOff>
    </xdr:to>
    <xdr:cxnSp macro="">
      <xdr:nvCxnSpPr>
        <xdr:cNvPr id="89" name="直線コネクタ 88"/>
        <xdr:cNvCxnSpPr/>
      </xdr:nvCxnSpPr>
      <xdr:spPr>
        <a:xfrm flipV="1">
          <a:off x="4051300" y="5520055"/>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86487</xdr:rowOff>
    </xdr:from>
    <xdr:to>
      <xdr:col>15</xdr:col>
      <xdr:colOff>187325</xdr:colOff>
      <xdr:row>33</xdr:row>
      <xdr:rowOff>16637</xdr:rowOff>
    </xdr:to>
    <xdr:sp macro="" textlink="">
      <xdr:nvSpPr>
        <xdr:cNvPr id="90" name="楕円 89"/>
        <xdr:cNvSpPr/>
      </xdr:nvSpPr>
      <xdr:spPr>
        <a:xfrm>
          <a:off x="3238500" y="557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89789</xdr:rowOff>
    </xdr:from>
    <xdr:to>
      <xdr:col>19</xdr:col>
      <xdr:colOff>136525</xdr:colOff>
      <xdr:row>32</xdr:row>
      <xdr:rowOff>137287</xdr:rowOff>
    </xdr:to>
    <xdr:cxnSp macro="">
      <xdr:nvCxnSpPr>
        <xdr:cNvPr id="91" name="直線コネクタ 90"/>
        <xdr:cNvCxnSpPr/>
      </xdr:nvCxnSpPr>
      <xdr:spPr>
        <a:xfrm flipV="1">
          <a:off x="3289300" y="5576189"/>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159893</xdr:rowOff>
    </xdr:from>
    <xdr:to>
      <xdr:col>11</xdr:col>
      <xdr:colOff>187325</xdr:colOff>
      <xdr:row>33</xdr:row>
      <xdr:rowOff>90043</xdr:rowOff>
    </xdr:to>
    <xdr:sp macro="" textlink="">
      <xdr:nvSpPr>
        <xdr:cNvPr id="92" name="楕円 91"/>
        <xdr:cNvSpPr/>
      </xdr:nvSpPr>
      <xdr:spPr>
        <a:xfrm>
          <a:off x="2476500" y="564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137287</xdr:rowOff>
    </xdr:from>
    <xdr:to>
      <xdr:col>15</xdr:col>
      <xdr:colOff>136525</xdr:colOff>
      <xdr:row>33</xdr:row>
      <xdr:rowOff>39243</xdr:rowOff>
    </xdr:to>
    <xdr:cxnSp macro="">
      <xdr:nvCxnSpPr>
        <xdr:cNvPr id="93" name="直線コネクタ 92"/>
        <xdr:cNvCxnSpPr/>
      </xdr:nvCxnSpPr>
      <xdr:spPr>
        <a:xfrm flipV="1">
          <a:off x="2527300" y="5623687"/>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4" name="n_1aveValue有形固定資産減価償却率"/>
        <xdr:cNvSpPr txBox="1"/>
      </xdr:nvSpPr>
      <xdr:spPr>
        <a:xfrm>
          <a:off x="3836044" y="52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88028</xdr:rowOff>
    </xdr:from>
    <xdr:ext cx="405111" cy="259045"/>
    <xdr:sp macro="" textlink="">
      <xdr:nvSpPr>
        <xdr:cNvPr id="95" name="n_2aveValue有形固定資産減価償却率"/>
        <xdr:cNvSpPr txBox="1"/>
      </xdr:nvSpPr>
      <xdr:spPr>
        <a:xfrm>
          <a:off x="3086744" y="5231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96" name="n_3aveValue有形固定資産減価償却率"/>
        <xdr:cNvSpPr txBox="1"/>
      </xdr:nvSpPr>
      <xdr:spPr>
        <a:xfrm>
          <a:off x="2324744" y="5192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131716</xdr:rowOff>
    </xdr:from>
    <xdr:ext cx="405111" cy="259045"/>
    <xdr:sp macro="" textlink="">
      <xdr:nvSpPr>
        <xdr:cNvPr id="97" name="n_1mainValue有形固定資産減価償却率"/>
        <xdr:cNvSpPr txBox="1"/>
      </xdr:nvSpPr>
      <xdr:spPr>
        <a:xfrm>
          <a:off x="3836044" y="56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7764</xdr:rowOff>
    </xdr:from>
    <xdr:ext cx="405111" cy="259045"/>
    <xdr:sp macro="" textlink="">
      <xdr:nvSpPr>
        <xdr:cNvPr id="98" name="n_2mainValue有形固定資産減価償却率"/>
        <xdr:cNvSpPr txBox="1"/>
      </xdr:nvSpPr>
      <xdr:spPr>
        <a:xfrm>
          <a:off x="3086744" y="5665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81170</xdr:rowOff>
    </xdr:from>
    <xdr:ext cx="405111" cy="259045"/>
    <xdr:sp macro="" textlink="">
      <xdr:nvSpPr>
        <xdr:cNvPr id="99" name="n_3mainValue有形固定資産減価償却率"/>
        <xdr:cNvSpPr txBox="1"/>
      </xdr:nvSpPr>
      <xdr:spPr>
        <a:xfrm>
          <a:off x="2324744" y="5739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企業債残高の減少）及び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職員定数の削減）の減少により、将来負担額が減となったことが主な要因である。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基金の積立を計画的に行っ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ていることで</a:t>
          </a:r>
          <a:r>
            <a:rPr kumimoji="1" lang="ja-JP" altLang="en-US" sz="1100">
              <a:latin typeface="ＭＳ Ｐゴシック" panose="020B0600070205080204" pitchFamily="50" charset="-128"/>
              <a:ea typeface="ＭＳ Ｐゴシック" panose="020B0600070205080204" pitchFamily="50" charset="-128"/>
            </a:rPr>
            <a:t>、充当可能基金残高が増加していることから、類似団体よりも減少幅が大きくなっていると考えられる。</a:t>
          </a: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28" name="直線コネクタ 127"/>
        <xdr:cNvCxnSpPr/>
      </xdr:nvCxnSpPr>
      <xdr:spPr>
        <a:xfrm flipV="1">
          <a:off x="14793595" y="4520918"/>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31" name="債務償還比率最大値テキスト"/>
        <xdr:cNvSpPr txBox="1"/>
      </xdr:nvSpPr>
      <xdr:spPr>
        <a:xfrm>
          <a:off x="14846300" y="42961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32" name="直線コネクタ 131"/>
        <xdr:cNvCxnSpPr/>
      </xdr:nvCxnSpPr>
      <xdr:spPr>
        <a:xfrm>
          <a:off x="14706600" y="452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33" name="債務償還比率平均値テキスト"/>
        <xdr:cNvSpPr txBox="1"/>
      </xdr:nvSpPr>
      <xdr:spPr>
        <a:xfrm>
          <a:off x="14846300" y="501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34" name="フローチャート: 判断 133"/>
        <xdr:cNvSpPr/>
      </xdr:nvSpPr>
      <xdr:spPr>
        <a:xfrm>
          <a:off x="14744700" y="515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35" name="フローチャート: 判断 134"/>
        <xdr:cNvSpPr/>
      </xdr:nvSpPr>
      <xdr:spPr>
        <a:xfrm>
          <a:off x="14033500" y="514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130246</xdr:rowOff>
    </xdr:from>
    <xdr:to>
      <xdr:col>76</xdr:col>
      <xdr:colOff>73025</xdr:colOff>
      <xdr:row>31</xdr:row>
      <xdr:rowOff>60396</xdr:rowOff>
    </xdr:to>
    <xdr:sp macro="" textlink="">
      <xdr:nvSpPr>
        <xdr:cNvPr id="141" name="楕円 140"/>
        <xdr:cNvSpPr/>
      </xdr:nvSpPr>
      <xdr:spPr>
        <a:xfrm>
          <a:off x="14744700" y="527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108673</xdr:rowOff>
    </xdr:from>
    <xdr:ext cx="469744" cy="259045"/>
    <xdr:sp macro="" textlink="">
      <xdr:nvSpPr>
        <xdr:cNvPr id="142" name="債務償還比率該当値テキスト"/>
        <xdr:cNvSpPr txBox="1"/>
      </xdr:nvSpPr>
      <xdr:spPr>
        <a:xfrm>
          <a:off x="14846300" y="525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80588</xdr:rowOff>
    </xdr:from>
    <xdr:to>
      <xdr:col>72</xdr:col>
      <xdr:colOff>123825</xdr:colOff>
      <xdr:row>31</xdr:row>
      <xdr:rowOff>10738</xdr:rowOff>
    </xdr:to>
    <xdr:sp macro="" textlink="">
      <xdr:nvSpPr>
        <xdr:cNvPr id="143" name="楕円 142"/>
        <xdr:cNvSpPr/>
      </xdr:nvSpPr>
      <xdr:spPr>
        <a:xfrm>
          <a:off x="14033500" y="522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131388</xdr:rowOff>
    </xdr:from>
    <xdr:to>
      <xdr:col>76</xdr:col>
      <xdr:colOff>22225</xdr:colOff>
      <xdr:row>31</xdr:row>
      <xdr:rowOff>9596</xdr:rowOff>
    </xdr:to>
    <xdr:cxnSp macro="">
      <xdr:nvCxnSpPr>
        <xdr:cNvPr id="144" name="直線コネクタ 143"/>
        <xdr:cNvCxnSpPr/>
      </xdr:nvCxnSpPr>
      <xdr:spPr>
        <a:xfrm>
          <a:off x="14084300" y="5274888"/>
          <a:ext cx="711200" cy="4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119192</xdr:rowOff>
    </xdr:from>
    <xdr:ext cx="469744" cy="259045"/>
    <xdr:sp macro="" textlink="">
      <xdr:nvSpPr>
        <xdr:cNvPr id="145" name="n_1aveValue債務償還比率"/>
        <xdr:cNvSpPr txBox="1"/>
      </xdr:nvSpPr>
      <xdr:spPr>
        <a:xfrm>
          <a:off x="13836727" y="491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1865</xdr:rowOff>
    </xdr:from>
    <xdr:ext cx="469744" cy="259045"/>
    <xdr:sp macro="" textlink="">
      <xdr:nvSpPr>
        <xdr:cNvPr id="146" name="n_1mainValue債務償還比率"/>
        <xdr:cNvSpPr txBox="1"/>
      </xdr:nvSpPr>
      <xdr:spPr>
        <a:xfrm>
          <a:off x="13836727" y="531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409,900
400,589
203.60
161,081,741
154,084,448
6,768,911
83,510,824
134,907,234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86360</xdr:rowOff>
    </xdr:from>
    <xdr:to>
      <xdr:col>24</xdr:col>
      <xdr:colOff>114300</xdr:colOff>
      <xdr:row>39</xdr:row>
      <xdr:rowOff>16510</xdr:rowOff>
    </xdr:to>
    <xdr:sp macro="" textlink="">
      <xdr:nvSpPr>
        <xdr:cNvPr id="71" name="楕円 70"/>
        <xdr:cNvSpPr/>
      </xdr:nvSpPr>
      <xdr:spPr>
        <a:xfrm>
          <a:off x="4584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64787</xdr:rowOff>
    </xdr:from>
    <xdr:ext cx="405111" cy="259045"/>
    <xdr:sp macro="" textlink="">
      <xdr:nvSpPr>
        <xdr:cNvPr id="72" name="【道路】&#10;有形固定資産減価償却率該当値テキスト"/>
        <xdr:cNvSpPr txBox="1"/>
      </xdr:nvSpPr>
      <xdr:spPr>
        <a:xfrm>
          <a:off x="4673600"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107315</xdr:rowOff>
    </xdr:from>
    <xdr:to>
      <xdr:col>20</xdr:col>
      <xdr:colOff>38100</xdr:colOff>
      <xdr:row>39</xdr:row>
      <xdr:rowOff>37465</xdr:rowOff>
    </xdr:to>
    <xdr:sp macro="" textlink="">
      <xdr:nvSpPr>
        <xdr:cNvPr id="73" name="楕円 72"/>
        <xdr:cNvSpPr/>
      </xdr:nvSpPr>
      <xdr:spPr>
        <a:xfrm>
          <a:off x="3746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137160</xdr:rowOff>
    </xdr:from>
    <xdr:to>
      <xdr:col>24</xdr:col>
      <xdr:colOff>63500</xdr:colOff>
      <xdr:row>38</xdr:row>
      <xdr:rowOff>158115</xdr:rowOff>
    </xdr:to>
    <xdr:cxnSp macro="">
      <xdr:nvCxnSpPr>
        <xdr:cNvPr id="74" name="直線コネクタ 73"/>
        <xdr:cNvCxnSpPr/>
      </xdr:nvCxnSpPr>
      <xdr:spPr>
        <a:xfrm flipV="1">
          <a:off x="3797300" y="665226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132080</xdr:rowOff>
    </xdr:from>
    <xdr:to>
      <xdr:col>15</xdr:col>
      <xdr:colOff>101600</xdr:colOff>
      <xdr:row>39</xdr:row>
      <xdr:rowOff>62230</xdr:rowOff>
    </xdr:to>
    <xdr:sp macro="" textlink="">
      <xdr:nvSpPr>
        <xdr:cNvPr id="75" name="楕円 74"/>
        <xdr:cNvSpPr/>
      </xdr:nvSpPr>
      <xdr:spPr>
        <a:xfrm>
          <a:off x="2857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158115</xdr:rowOff>
    </xdr:from>
    <xdr:to>
      <xdr:col>19</xdr:col>
      <xdr:colOff>177800</xdr:colOff>
      <xdr:row>39</xdr:row>
      <xdr:rowOff>11430</xdr:rowOff>
    </xdr:to>
    <xdr:cxnSp macro="">
      <xdr:nvCxnSpPr>
        <xdr:cNvPr id="76" name="直線コネクタ 75"/>
        <xdr:cNvCxnSpPr/>
      </xdr:nvCxnSpPr>
      <xdr:spPr>
        <a:xfrm flipV="1">
          <a:off x="2908300" y="66732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156845</xdr:rowOff>
    </xdr:from>
    <xdr:to>
      <xdr:col>10</xdr:col>
      <xdr:colOff>165100</xdr:colOff>
      <xdr:row>39</xdr:row>
      <xdr:rowOff>86995</xdr:rowOff>
    </xdr:to>
    <xdr:sp macro="" textlink="">
      <xdr:nvSpPr>
        <xdr:cNvPr id="77" name="楕円 76"/>
        <xdr:cNvSpPr/>
      </xdr:nvSpPr>
      <xdr:spPr>
        <a:xfrm>
          <a:off x="1968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11430</xdr:rowOff>
    </xdr:from>
    <xdr:to>
      <xdr:col>15</xdr:col>
      <xdr:colOff>50800</xdr:colOff>
      <xdr:row>39</xdr:row>
      <xdr:rowOff>36195</xdr:rowOff>
    </xdr:to>
    <xdr:cxnSp macro="">
      <xdr:nvCxnSpPr>
        <xdr:cNvPr id="78" name="直線コネクタ 77"/>
        <xdr:cNvCxnSpPr/>
      </xdr:nvCxnSpPr>
      <xdr:spPr>
        <a:xfrm flipV="1">
          <a:off x="2019300" y="66979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79" name="n_1aveValue【道路】&#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0"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81" name="n_3aveValue【道路】&#10;有形固定資産減価償却率"/>
        <xdr:cNvSpPr txBox="1"/>
      </xdr:nvSpPr>
      <xdr:spPr>
        <a:xfrm>
          <a:off x="1816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28592</xdr:rowOff>
    </xdr:from>
    <xdr:ext cx="405111" cy="259045"/>
    <xdr:sp macro="" textlink="">
      <xdr:nvSpPr>
        <xdr:cNvPr id="82" name="n_1mainValue【道路】&#10;有形固定資産減価償却率"/>
        <xdr:cNvSpPr txBox="1"/>
      </xdr:nvSpPr>
      <xdr:spPr>
        <a:xfrm>
          <a:off x="35820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53357</xdr:rowOff>
    </xdr:from>
    <xdr:ext cx="405111" cy="259045"/>
    <xdr:sp macro="" textlink="">
      <xdr:nvSpPr>
        <xdr:cNvPr id="83" name="n_2mainValue【道路】&#10;有形固定資産減価償却率"/>
        <xdr:cNvSpPr txBox="1"/>
      </xdr:nvSpPr>
      <xdr:spPr>
        <a:xfrm>
          <a:off x="2705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78122</xdr:rowOff>
    </xdr:from>
    <xdr:ext cx="405111" cy="259045"/>
    <xdr:sp macro="" textlink="">
      <xdr:nvSpPr>
        <xdr:cNvPr id="84" name="n_3mainValue【道路】&#10;有形固定資産減価償却率"/>
        <xdr:cNvSpPr txBox="1"/>
      </xdr:nvSpPr>
      <xdr:spPr>
        <a:xfrm>
          <a:off x="18167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6" name="直線コネクタ 105"/>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7"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8" name="直線コネクタ 107"/>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9"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10" name="直線コネクタ 109"/>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127419</xdr:rowOff>
    </xdr:from>
    <xdr:ext cx="469744" cy="259045"/>
    <xdr:sp macro="" textlink="">
      <xdr:nvSpPr>
        <xdr:cNvPr id="111" name="【道路】&#10;一人当たり延長平均値テキスト"/>
        <xdr:cNvSpPr txBox="1"/>
      </xdr:nvSpPr>
      <xdr:spPr>
        <a:xfrm>
          <a:off x="10515600" y="681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12" name="フローチャート: 判断 111"/>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3" name="フローチャート: 判断 112"/>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4" name="フローチャート: 判断 113"/>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5" name="フローチャート: 判断 114"/>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110554</xdr:rowOff>
    </xdr:from>
    <xdr:to>
      <xdr:col>55</xdr:col>
      <xdr:colOff>50800</xdr:colOff>
      <xdr:row>41</xdr:row>
      <xdr:rowOff>40704</xdr:rowOff>
    </xdr:to>
    <xdr:sp macro="" textlink="">
      <xdr:nvSpPr>
        <xdr:cNvPr id="121" name="楕円 120"/>
        <xdr:cNvSpPr/>
      </xdr:nvSpPr>
      <xdr:spPr>
        <a:xfrm>
          <a:off x="10426700" y="69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88981</xdr:rowOff>
    </xdr:from>
    <xdr:ext cx="469744" cy="259045"/>
    <xdr:sp macro="" textlink="">
      <xdr:nvSpPr>
        <xdr:cNvPr id="122" name="【道路】&#10;一人当たり延長該当値テキスト"/>
        <xdr:cNvSpPr txBox="1"/>
      </xdr:nvSpPr>
      <xdr:spPr>
        <a:xfrm>
          <a:off x="10515600" y="694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111147</xdr:rowOff>
    </xdr:from>
    <xdr:to>
      <xdr:col>50</xdr:col>
      <xdr:colOff>165100</xdr:colOff>
      <xdr:row>41</xdr:row>
      <xdr:rowOff>41297</xdr:rowOff>
    </xdr:to>
    <xdr:sp macro="" textlink="">
      <xdr:nvSpPr>
        <xdr:cNvPr id="123" name="楕円 122"/>
        <xdr:cNvSpPr/>
      </xdr:nvSpPr>
      <xdr:spPr>
        <a:xfrm>
          <a:off x="9588500" y="696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161354</xdr:rowOff>
    </xdr:from>
    <xdr:to>
      <xdr:col>55</xdr:col>
      <xdr:colOff>0</xdr:colOff>
      <xdr:row>40</xdr:row>
      <xdr:rowOff>161947</xdr:rowOff>
    </xdr:to>
    <xdr:cxnSp macro="">
      <xdr:nvCxnSpPr>
        <xdr:cNvPr id="124" name="直線コネクタ 123"/>
        <xdr:cNvCxnSpPr/>
      </xdr:nvCxnSpPr>
      <xdr:spPr>
        <a:xfrm flipV="1">
          <a:off x="9639300" y="7019354"/>
          <a:ext cx="8382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111879</xdr:rowOff>
    </xdr:from>
    <xdr:to>
      <xdr:col>46</xdr:col>
      <xdr:colOff>38100</xdr:colOff>
      <xdr:row>41</xdr:row>
      <xdr:rowOff>42029</xdr:rowOff>
    </xdr:to>
    <xdr:sp macro="" textlink="">
      <xdr:nvSpPr>
        <xdr:cNvPr id="125" name="楕円 124"/>
        <xdr:cNvSpPr/>
      </xdr:nvSpPr>
      <xdr:spPr>
        <a:xfrm>
          <a:off x="8699500" y="696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161947</xdr:rowOff>
    </xdr:from>
    <xdr:to>
      <xdr:col>50</xdr:col>
      <xdr:colOff>114300</xdr:colOff>
      <xdr:row>40</xdr:row>
      <xdr:rowOff>162679</xdr:rowOff>
    </xdr:to>
    <xdr:cxnSp macro="">
      <xdr:nvCxnSpPr>
        <xdr:cNvPr id="126" name="直線コネクタ 125"/>
        <xdr:cNvCxnSpPr/>
      </xdr:nvCxnSpPr>
      <xdr:spPr>
        <a:xfrm flipV="1">
          <a:off x="8750300" y="7019947"/>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113777</xdr:rowOff>
    </xdr:from>
    <xdr:to>
      <xdr:col>41</xdr:col>
      <xdr:colOff>101600</xdr:colOff>
      <xdr:row>41</xdr:row>
      <xdr:rowOff>43927</xdr:rowOff>
    </xdr:to>
    <xdr:sp macro="" textlink="">
      <xdr:nvSpPr>
        <xdr:cNvPr id="127" name="楕円 126"/>
        <xdr:cNvSpPr/>
      </xdr:nvSpPr>
      <xdr:spPr>
        <a:xfrm>
          <a:off x="7810500" y="69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162679</xdr:rowOff>
    </xdr:from>
    <xdr:to>
      <xdr:col>45</xdr:col>
      <xdr:colOff>177800</xdr:colOff>
      <xdr:row>40</xdr:row>
      <xdr:rowOff>164577</xdr:rowOff>
    </xdr:to>
    <xdr:cxnSp macro="">
      <xdr:nvCxnSpPr>
        <xdr:cNvPr id="128" name="直線コネクタ 127"/>
        <xdr:cNvCxnSpPr/>
      </xdr:nvCxnSpPr>
      <xdr:spPr>
        <a:xfrm flipV="1">
          <a:off x="7861300" y="7020679"/>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40883</xdr:rowOff>
    </xdr:from>
    <xdr:ext cx="469744" cy="259045"/>
    <xdr:sp macro="" textlink="">
      <xdr:nvSpPr>
        <xdr:cNvPr id="129" name="n_1aveValue【道路】&#10;一人当たり延長"/>
        <xdr:cNvSpPr txBox="1"/>
      </xdr:nvSpPr>
      <xdr:spPr>
        <a:xfrm>
          <a:off x="93917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48701</xdr:rowOff>
    </xdr:from>
    <xdr:ext cx="469744" cy="259045"/>
    <xdr:sp macro="" textlink="">
      <xdr:nvSpPr>
        <xdr:cNvPr id="130" name="n_2aveValue【道路】&#10;一人当たり延長"/>
        <xdr:cNvSpPr txBox="1"/>
      </xdr:nvSpPr>
      <xdr:spPr>
        <a:xfrm>
          <a:off x="8515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43718</xdr:rowOff>
    </xdr:from>
    <xdr:ext cx="469744" cy="259045"/>
    <xdr:sp macro="" textlink="">
      <xdr:nvSpPr>
        <xdr:cNvPr id="131" name="n_3aveValue【道路】&#10;一人当たり延長"/>
        <xdr:cNvSpPr txBox="1"/>
      </xdr:nvSpPr>
      <xdr:spPr>
        <a:xfrm>
          <a:off x="7626427" y="70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57824</xdr:rowOff>
    </xdr:from>
    <xdr:ext cx="469744" cy="259045"/>
    <xdr:sp macro="" textlink="">
      <xdr:nvSpPr>
        <xdr:cNvPr id="132" name="n_1mainValue【道路】&#10;一人当たり延長"/>
        <xdr:cNvSpPr txBox="1"/>
      </xdr:nvSpPr>
      <xdr:spPr>
        <a:xfrm>
          <a:off x="9391727" y="674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58556</xdr:rowOff>
    </xdr:from>
    <xdr:ext cx="469744" cy="259045"/>
    <xdr:sp macro="" textlink="">
      <xdr:nvSpPr>
        <xdr:cNvPr id="133" name="n_2mainValue【道路】&#10;一人当たり延長"/>
        <xdr:cNvSpPr txBox="1"/>
      </xdr:nvSpPr>
      <xdr:spPr>
        <a:xfrm>
          <a:off x="8515427" y="674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60454</xdr:rowOff>
    </xdr:from>
    <xdr:ext cx="469744" cy="259045"/>
    <xdr:sp macro="" textlink="">
      <xdr:nvSpPr>
        <xdr:cNvPr id="134" name="n_3mainValue【道路】&#10;一人当たり延長"/>
        <xdr:cNvSpPr txBox="1"/>
      </xdr:nvSpPr>
      <xdr:spPr>
        <a:xfrm>
          <a:off x="7626427" y="674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8" name="直線コネクタ 157"/>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9"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60" name="直線コネクタ 159"/>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61"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62" name="直線コネクタ 161"/>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151147</xdr:rowOff>
    </xdr:from>
    <xdr:ext cx="405111" cy="259045"/>
    <xdr:sp macro="" textlink="">
      <xdr:nvSpPr>
        <xdr:cNvPr id="163" name="【橋りょう・トンネル】&#10;有形固定資産減価償却率平均値テキスト"/>
        <xdr:cNvSpPr txBox="1"/>
      </xdr:nvSpPr>
      <xdr:spPr>
        <a:xfrm>
          <a:off x="4673600" y="975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64" name="フローチャート: 判断 163"/>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65" name="フローチャート: 判断 164"/>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7" name="フローチャート: 判断 166"/>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73" name="楕円 172"/>
        <xdr:cNvSpPr/>
      </xdr:nvSpPr>
      <xdr:spPr>
        <a:xfrm>
          <a:off x="4584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156227</xdr:rowOff>
    </xdr:from>
    <xdr:ext cx="405111" cy="259045"/>
    <xdr:sp macro="" textlink="">
      <xdr:nvSpPr>
        <xdr:cNvPr id="174" name="【橋りょう・トンネル】&#10;有形固定資産減価償却率該当値テキスト"/>
        <xdr:cNvSpPr txBox="1"/>
      </xdr:nvSpPr>
      <xdr:spPr>
        <a:xfrm>
          <a:off x="4673600" y="992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31115</xdr:rowOff>
    </xdr:from>
    <xdr:to>
      <xdr:col>20</xdr:col>
      <xdr:colOff>38100</xdr:colOff>
      <xdr:row>58</xdr:row>
      <xdr:rowOff>132715</xdr:rowOff>
    </xdr:to>
    <xdr:sp macro="" textlink="">
      <xdr:nvSpPr>
        <xdr:cNvPr id="175" name="楕円 174"/>
        <xdr:cNvSpPr/>
      </xdr:nvSpPr>
      <xdr:spPr>
        <a:xfrm>
          <a:off x="3746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57150</xdr:rowOff>
    </xdr:from>
    <xdr:to>
      <xdr:col>24</xdr:col>
      <xdr:colOff>63500</xdr:colOff>
      <xdr:row>58</xdr:row>
      <xdr:rowOff>81915</xdr:rowOff>
    </xdr:to>
    <xdr:cxnSp macro="">
      <xdr:nvCxnSpPr>
        <xdr:cNvPr id="176" name="直線コネクタ 175"/>
        <xdr:cNvCxnSpPr/>
      </xdr:nvCxnSpPr>
      <xdr:spPr>
        <a:xfrm flipV="1">
          <a:off x="3797300" y="1000125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50165</xdr:rowOff>
    </xdr:from>
    <xdr:to>
      <xdr:col>15</xdr:col>
      <xdr:colOff>101600</xdr:colOff>
      <xdr:row>58</xdr:row>
      <xdr:rowOff>151765</xdr:rowOff>
    </xdr:to>
    <xdr:sp macro="" textlink="">
      <xdr:nvSpPr>
        <xdr:cNvPr id="177" name="楕円 176"/>
        <xdr:cNvSpPr/>
      </xdr:nvSpPr>
      <xdr:spPr>
        <a:xfrm>
          <a:off x="2857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81915</xdr:rowOff>
    </xdr:from>
    <xdr:to>
      <xdr:col>19</xdr:col>
      <xdr:colOff>177800</xdr:colOff>
      <xdr:row>58</xdr:row>
      <xdr:rowOff>100965</xdr:rowOff>
    </xdr:to>
    <xdr:cxnSp macro="">
      <xdr:nvCxnSpPr>
        <xdr:cNvPr id="178" name="直線コネクタ 177"/>
        <xdr:cNvCxnSpPr/>
      </xdr:nvCxnSpPr>
      <xdr:spPr>
        <a:xfrm flipV="1">
          <a:off x="2908300" y="100260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76835</xdr:rowOff>
    </xdr:from>
    <xdr:to>
      <xdr:col>10</xdr:col>
      <xdr:colOff>165100</xdr:colOff>
      <xdr:row>59</xdr:row>
      <xdr:rowOff>6985</xdr:rowOff>
    </xdr:to>
    <xdr:sp macro="" textlink="">
      <xdr:nvSpPr>
        <xdr:cNvPr id="179" name="楕円 178"/>
        <xdr:cNvSpPr/>
      </xdr:nvSpPr>
      <xdr:spPr>
        <a:xfrm>
          <a:off x="1968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100965</xdr:rowOff>
    </xdr:from>
    <xdr:to>
      <xdr:col>15</xdr:col>
      <xdr:colOff>50800</xdr:colOff>
      <xdr:row>58</xdr:row>
      <xdr:rowOff>127635</xdr:rowOff>
    </xdr:to>
    <xdr:cxnSp macro="">
      <xdr:nvCxnSpPr>
        <xdr:cNvPr id="180" name="直線コネクタ 179"/>
        <xdr:cNvCxnSpPr/>
      </xdr:nvCxnSpPr>
      <xdr:spPr>
        <a:xfrm flipV="1">
          <a:off x="2019300" y="100450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101617</xdr:rowOff>
    </xdr:from>
    <xdr:ext cx="405111" cy="259045"/>
    <xdr:sp macro="" textlink="">
      <xdr:nvSpPr>
        <xdr:cNvPr id="181" name="n_1aveValue【橋りょう・トンネル】&#10;有形固定資産減価償却率"/>
        <xdr:cNvSpPr txBox="1"/>
      </xdr:nvSpPr>
      <xdr:spPr>
        <a:xfrm>
          <a:off x="3582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82" name="n_2aveValue【橋りょう・トンネル】&#10;有形固定資産減価償却率"/>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83" name="n_3aveValue【橋りょう・トンネル】&#10;有形固定資産減価償却率"/>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123842</xdr:rowOff>
    </xdr:from>
    <xdr:ext cx="405111" cy="259045"/>
    <xdr:sp macro="" textlink="">
      <xdr:nvSpPr>
        <xdr:cNvPr id="184" name="n_1mainValue【橋りょう・トンネル】&#10;有形固定資産減価償却率"/>
        <xdr:cNvSpPr txBox="1"/>
      </xdr:nvSpPr>
      <xdr:spPr>
        <a:xfrm>
          <a:off x="3582044" y="1006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142892</xdr:rowOff>
    </xdr:from>
    <xdr:ext cx="405111" cy="259045"/>
    <xdr:sp macro="" textlink="">
      <xdr:nvSpPr>
        <xdr:cNvPr id="185" name="n_2mainValue【橋りょう・トンネル】&#10;有形固定資産減価償却率"/>
        <xdr:cNvSpPr txBox="1"/>
      </xdr:nvSpPr>
      <xdr:spPr>
        <a:xfrm>
          <a:off x="2705744"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169562</xdr:rowOff>
    </xdr:from>
    <xdr:ext cx="405111" cy="259045"/>
    <xdr:sp macro="" textlink="">
      <xdr:nvSpPr>
        <xdr:cNvPr id="186" name="n_3mainValue【橋りょう・トンネル】&#10;有形固定資産減価償却率"/>
        <xdr:cNvSpPr txBox="1"/>
      </xdr:nvSpPr>
      <xdr:spPr>
        <a:xfrm>
          <a:off x="1816744" y="1011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8" name="テキスト ボックス 19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0" name="テキスト ボックス 19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2" name="テキスト ボックス 20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4" name="テキスト ボックス 20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6" name="テキスト ボックス 20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208" name="直線コネクタ 207"/>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9"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10" name="直線コネクタ 209"/>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11"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12" name="直線コネクタ 211"/>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21435</xdr:rowOff>
    </xdr:from>
    <xdr:ext cx="534377" cy="259045"/>
    <xdr:sp macro="" textlink="">
      <xdr:nvSpPr>
        <xdr:cNvPr id="213" name="【橋りょう・トンネル】&#10;一人当たり有形固定資産（償却資産）額平均値テキスト"/>
        <xdr:cNvSpPr txBox="1"/>
      </xdr:nvSpPr>
      <xdr:spPr>
        <a:xfrm>
          <a:off x="10515600" y="10479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14" name="フローチャート: 判断 213"/>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15" name="フローチャート: 判断 214"/>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16" name="フローチャート: 判断 215"/>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17" name="フローチャート: 判断 216"/>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170499</xdr:rowOff>
    </xdr:from>
    <xdr:to>
      <xdr:col>55</xdr:col>
      <xdr:colOff>50800</xdr:colOff>
      <xdr:row>60</xdr:row>
      <xdr:rowOff>100649</xdr:rowOff>
    </xdr:to>
    <xdr:sp macro="" textlink="">
      <xdr:nvSpPr>
        <xdr:cNvPr id="223" name="楕円 222"/>
        <xdr:cNvSpPr/>
      </xdr:nvSpPr>
      <xdr:spPr>
        <a:xfrm>
          <a:off x="10426700" y="1028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21926</xdr:rowOff>
    </xdr:from>
    <xdr:ext cx="599010" cy="259045"/>
    <xdr:sp macro="" textlink="">
      <xdr:nvSpPr>
        <xdr:cNvPr id="224" name="【橋りょう・トンネル】&#10;一人当たり有形固定資産（償却資産）額該当値テキスト"/>
        <xdr:cNvSpPr txBox="1"/>
      </xdr:nvSpPr>
      <xdr:spPr>
        <a:xfrm>
          <a:off x="10515600" y="1013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5531</xdr:rowOff>
    </xdr:from>
    <xdr:to>
      <xdr:col>50</xdr:col>
      <xdr:colOff>165100</xdr:colOff>
      <xdr:row>60</xdr:row>
      <xdr:rowOff>107131</xdr:rowOff>
    </xdr:to>
    <xdr:sp macro="" textlink="">
      <xdr:nvSpPr>
        <xdr:cNvPr id="225" name="楕円 224"/>
        <xdr:cNvSpPr/>
      </xdr:nvSpPr>
      <xdr:spPr>
        <a:xfrm>
          <a:off x="9588500" y="1029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49849</xdr:rowOff>
    </xdr:from>
    <xdr:to>
      <xdr:col>55</xdr:col>
      <xdr:colOff>0</xdr:colOff>
      <xdr:row>60</xdr:row>
      <xdr:rowOff>56331</xdr:rowOff>
    </xdr:to>
    <xdr:cxnSp macro="">
      <xdr:nvCxnSpPr>
        <xdr:cNvPr id="226" name="直線コネクタ 225"/>
        <xdr:cNvCxnSpPr/>
      </xdr:nvCxnSpPr>
      <xdr:spPr>
        <a:xfrm flipV="1">
          <a:off x="9639300" y="10336849"/>
          <a:ext cx="838200" cy="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14932</xdr:rowOff>
    </xdr:from>
    <xdr:to>
      <xdr:col>46</xdr:col>
      <xdr:colOff>38100</xdr:colOff>
      <xdr:row>60</xdr:row>
      <xdr:rowOff>116532</xdr:rowOff>
    </xdr:to>
    <xdr:sp macro="" textlink="">
      <xdr:nvSpPr>
        <xdr:cNvPr id="227" name="楕円 226"/>
        <xdr:cNvSpPr/>
      </xdr:nvSpPr>
      <xdr:spPr>
        <a:xfrm>
          <a:off x="8699500" y="1030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56331</xdr:rowOff>
    </xdr:from>
    <xdr:to>
      <xdr:col>50</xdr:col>
      <xdr:colOff>114300</xdr:colOff>
      <xdr:row>60</xdr:row>
      <xdr:rowOff>65732</xdr:rowOff>
    </xdr:to>
    <xdr:cxnSp macro="">
      <xdr:nvCxnSpPr>
        <xdr:cNvPr id="228" name="直線コネクタ 227"/>
        <xdr:cNvCxnSpPr/>
      </xdr:nvCxnSpPr>
      <xdr:spPr>
        <a:xfrm flipV="1">
          <a:off x="8750300" y="10343331"/>
          <a:ext cx="889000" cy="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20514</xdr:rowOff>
    </xdr:from>
    <xdr:to>
      <xdr:col>41</xdr:col>
      <xdr:colOff>101600</xdr:colOff>
      <xdr:row>60</xdr:row>
      <xdr:rowOff>122114</xdr:rowOff>
    </xdr:to>
    <xdr:sp macro="" textlink="">
      <xdr:nvSpPr>
        <xdr:cNvPr id="229" name="楕円 228"/>
        <xdr:cNvSpPr/>
      </xdr:nvSpPr>
      <xdr:spPr>
        <a:xfrm>
          <a:off x="7810500" y="1030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65732</xdr:rowOff>
    </xdr:from>
    <xdr:to>
      <xdr:col>45</xdr:col>
      <xdr:colOff>177800</xdr:colOff>
      <xdr:row>60</xdr:row>
      <xdr:rowOff>71314</xdr:rowOff>
    </xdr:to>
    <xdr:cxnSp macro="">
      <xdr:nvCxnSpPr>
        <xdr:cNvPr id="230" name="直線コネクタ 229"/>
        <xdr:cNvCxnSpPr/>
      </xdr:nvCxnSpPr>
      <xdr:spPr>
        <a:xfrm flipV="1">
          <a:off x="7861300" y="10352732"/>
          <a:ext cx="8890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142383</xdr:rowOff>
    </xdr:from>
    <xdr:ext cx="534377" cy="259045"/>
    <xdr:sp macro="" textlink="">
      <xdr:nvSpPr>
        <xdr:cNvPr id="231" name="n_1aveValue【橋りょう・トンネル】&#10;一人当たり有形固定資産（償却資産）額"/>
        <xdr:cNvSpPr txBox="1"/>
      </xdr:nvSpPr>
      <xdr:spPr>
        <a:xfrm>
          <a:off x="9359411" y="1060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131250</xdr:rowOff>
    </xdr:from>
    <xdr:ext cx="534377" cy="259045"/>
    <xdr:sp macro="" textlink="">
      <xdr:nvSpPr>
        <xdr:cNvPr id="232" name="n_2aveValue【橋りょう・トンネル】&#10;一人当たり有形固定資産（償却資産）額"/>
        <xdr:cNvSpPr txBox="1"/>
      </xdr:nvSpPr>
      <xdr:spPr>
        <a:xfrm>
          <a:off x="84831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113570</xdr:rowOff>
    </xdr:from>
    <xdr:ext cx="534377" cy="259045"/>
    <xdr:sp macro="" textlink="">
      <xdr:nvSpPr>
        <xdr:cNvPr id="233" name="n_3aveValue【橋りょう・トンネル】&#10;一人当たり有形固定資産（償却資産）額"/>
        <xdr:cNvSpPr txBox="1"/>
      </xdr:nvSpPr>
      <xdr:spPr>
        <a:xfrm>
          <a:off x="7594111" y="105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123658</xdr:rowOff>
    </xdr:from>
    <xdr:ext cx="599010" cy="259045"/>
    <xdr:sp macro="" textlink="">
      <xdr:nvSpPr>
        <xdr:cNvPr id="234" name="n_1mainValue【橋りょう・トンネル】&#10;一人当たり有形固定資産（償却資産）額"/>
        <xdr:cNvSpPr txBox="1"/>
      </xdr:nvSpPr>
      <xdr:spPr>
        <a:xfrm>
          <a:off x="9327095" y="10067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133059</xdr:rowOff>
    </xdr:from>
    <xdr:ext cx="599010" cy="259045"/>
    <xdr:sp macro="" textlink="">
      <xdr:nvSpPr>
        <xdr:cNvPr id="235" name="n_2mainValue【橋りょう・トンネル】&#10;一人当たり有形固定資産（償却資産）額"/>
        <xdr:cNvSpPr txBox="1"/>
      </xdr:nvSpPr>
      <xdr:spPr>
        <a:xfrm>
          <a:off x="8450795" y="100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138641</xdr:rowOff>
    </xdr:from>
    <xdr:ext cx="599010" cy="259045"/>
    <xdr:sp macro="" textlink="">
      <xdr:nvSpPr>
        <xdr:cNvPr id="236" name="n_3mainValue【橋りょう・トンネル】&#10;一人当たり有形固定資産（償却資産）額"/>
        <xdr:cNvSpPr txBox="1"/>
      </xdr:nvSpPr>
      <xdr:spPr>
        <a:xfrm>
          <a:off x="7561795" y="1008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7" name="テキスト ボックス 24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9" name="テキスト ボックス 2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9" name="テキスト ボックス 25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61" name="直線コネクタ 260"/>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62"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63" name="直線コネクタ 262"/>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64"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65" name="直線コネクタ 264"/>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129557</xdr:rowOff>
    </xdr:from>
    <xdr:ext cx="405111" cy="259045"/>
    <xdr:sp macro="" textlink="">
      <xdr:nvSpPr>
        <xdr:cNvPr id="266" name="【公営住宅】&#10;有形固定資産減価償却率平均値テキスト"/>
        <xdr:cNvSpPr txBox="1"/>
      </xdr:nvSpPr>
      <xdr:spPr>
        <a:xfrm>
          <a:off x="4673600" y="1384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67" name="フローチャート: 判断 266"/>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68" name="フローチャート: 判断 267"/>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69" name="フローチャート: 判断 268"/>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70" name="フローチャート: 判断 269"/>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93980</xdr:rowOff>
    </xdr:from>
    <xdr:to>
      <xdr:col>24</xdr:col>
      <xdr:colOff>114300</xdr:colOff>
      <xdr:row>78</xdr:row>
      <xdr:rowOff>24130</xdr:rowOff>
    </xdr:to>
    <xdr:sp macro="" textlink="">
      <xdr:nvSpPr>
        <xdr:cNvPr id="276" name="楕円 275"/>
        <xdr:cNvSpPr/>
      </xdr:nvSpPr>
      <xdr:spPr>
        <a:xfrm>
          <a:off x="45847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47007</xdr:rowOff>
    </xdr:from>
    <xdr:ext cx="405111" cy="259045"/>
    <xdr:sp macro="" textlink="">
      <xdr:nvSpPr>
        <xdr:cNvPr id="277" name="【公営住宅】&#10;有形固定資産減価償却率該当値テキスト"/>
        <xdr:cNvSpPr txBox="1"/>
      </xdr:nvSpPr>
      <xdr:spPr>
        <a:xfrm>
          <a:off x="4673600" y="1324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143511</xdr:rowOff>
    </xdr:from>
    <xdr:to>
      <xdr:col>20</xdr:col>
      <xdr:colOff>38100</xdr:colOff>
      <xdr:row>78</xdr:row>
      <xdr:rowOff>73661</xdr:rowOff>
    </xdr:to>
    <xdr:sp macro="" textlink="">
      <xdr:nvSpPr>
        <xdr:cNvPr id="278" name="楕円 277"/>
        <xdr:cNvSpPr/>
      </xdr:nvSpPr>
      <xdr:spPr>
        <a:xfrm>
          <a:off x="37465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144780</xdr:rowOff>
    </xdr:from>
    <xdr:to>
      <xdr:col>24</xdr:col>
      <xdr:colOff>63500</xdr:colOff>
      <xdr:row>78</xdr:row>
      <xdr:rowOff>22861</xdr:rowOff>
    </xdr:to>
    <xdr:cxnSp macro="">
      <xdr:nvCxnSpPr>
        <xdr:cNvPr id="279" name="直線コネクタ 278"/>
        <xdr:cNvCxnSpPr/>
      </xdr:nvCxnSpPr>
      <xdr:spPr>
        <a:xfrm flipV="1">
          <a:off x="3797300" y="133464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128270</xdr:rowOff>
    </xdr:from>
    <xdr:to>
      <xdr:col>15</xdr:col>
      <xdr:colOff>101600</xdr:colOff>
      <xdr:row>78</xdr:row>
      <xdr:rowOff>58420</xdr:rowOff>
    </xdr:to>
    <xdr:sp macro="" textlink="">
      <xdr:nvSpPr>
        <xdr:cNvPr id="280" name="楕円 279"/>
        <xdr:cNvSpPr/>
      </xdr:nvSpPr>
      <xdr:spPr>
        <a:xfrm>
          <a:off x="2857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7620</xdr:rowOff>
    </xdr:from>
    <xdr:to>
      <xdr:col>19</xdr:col>
      <xdr:colOff>177800</xdr:colOff>
      <xdr:row>78</xdr:row>
      <xdr:rowOff>22861</xdr:rowOff>
    </xdr:to>
    <xdr:cxnSp macro="">
      <xdr:nvCxnSpPr>
        <xdr:cNvPr id="281" name="直線コネクタ 280"/>
        <xdr:cNvCxnSpPr/>
      </xdr:nvCxnSpPr>
      <xdr:spPr>
        <a:xfrm>
          <a:off x="2908300" y="13380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17780</xdr:rowOff>
    </xdr:from>
    <xdr:to>
      <xdr:col>10</xdr:col>
      <xdr:colOff>165100</xdr:colOff>
      <xdr:row>78</xdr:row>
      <xdr:rowOff>119380</xdr:rowOff>
    </xdr:to>
    <xdr:sp macro="" textlink="">
      <xdr:nvSpPr>
        <xdr:cNvPr id="282" name="楕円 281"/>
        <xdr:cNvSpPr/>
      </xdr:nvSpPr>
      <xdr:spPr>
        <a:xfrm>
          <a:off x="1968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7620</xdr:rowOff>
    </xdr:from>
    <xdr:to>
      <xdr:col>15</xdr:col>
      <xdr:colOff>50800</xdr:colOff>
      <xdr:row>78</xdr:row>
      <xdr:rowOff>68580</xdr:rowOff>
    </xdr:to>
    <xdr:cxnSp macro="">
      <xdr:nvCxnSpPr>
        <xdr:cNvPr id="283" name="直線コネクタ 282"/>
        <xdr:cNvCxnSpPr/>
      </xdr:nvCxnSpPr>
      <xdr:spPr>
        <a:xfrm flipV="1">
          <a:off x="2019300" y="13380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84" name="n_1aveValue【公営住宅】&#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285" name="n_2aveValue【公営住宅】&#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60977</xdr:rowOff>
    </xdr:from>
    <xdr:ext cx="405111" cy="259045"/>
    <xdr:sp macro="" textlink="">
      <xdr:nvSpPr>
        <xdr:cNvPr id="286" name="n_3aveValue【公営住宅】&#10;有形固定資産減価償却率"/>
        <xdr:cNvSpPr txBox="1"/>
      </xdr:nvSpPr>
      <xdr:spPr>
        <a:xfrm>
          <a:off x="1816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90188</xdr:rowOff>
    </xdr:from>
    <xdr:ext cx="405111" cy="259045"/>
    <xdr:sp macro="" textlink="">
      <xdr:nvSpPr>
        <xdr:cNvPr id="287" name="n_1mainValue【公営住宅】&#10;有形固定資産減価償却率"/>
        <xdr:cNvSpPr txBox="1"/>
      </xdr:nvSpPr>
      <xdr:spPr>
        <a:xfrm>
          <a:off x="35820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74947</xdr:rowOff>
    </xdr:from>
    <xdr:ext cx="405111" cy="259045"/>
    <xdr:sp macro="" textlink="">
      <xdr:nvSpPr>
        <xdr:cNvPr id="288" name="n_2mainValue【公営住宅】&#10;有形固定資産減価償却率"/>
        <xdr:cNvSpPr txBox="1"/>
      </xdr:nvSpPr>
      <xdr:spPr>
        <a:xfrm>
          <a:off x="2705744" y="1310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135907</xdr:rowOff>
    </xdr:from>
    <xdr:ext cx="405111" cy="259045"/>
    <xdr:sp macro="" textlink="">
      <xdr:nvSpPr>
        <xdr:cNvPr id="289" name="n_3mainValue【公営住宅】&#10;有形固定資産減価償却率"/>
        <xdr:cNvSpPr txBox="1"/>
      </xdr:nvSpPr>
      <xdr:spPr>
        <a:xfrm>
          <a:off x="1816744" y="1316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313" name="直線コネクタ 312"/>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1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15" name="直線コネクタ 31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16"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17" name="直線コネクタ 316"/>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65803</xdr:rowOff>
    </xdr:from>
    <xdr:ext cx="469744" cy="259045"/>
    <xdr:sp macro="" textlink="">
      <xdr:nvSpPr>
        <xdr:cNvPr id="318" name="【公営住宅】&#10;一人当たり面積平均値テキスト"/>
        <xdr:cNvSpPr txBox="1"/>
      </xdr:nvSpPr>
      <xdr:spPr>
        <a:xfrm>
          <a:off x="10515600" y="14124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19" name="フローチャート: 判断 318"/>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20" name="フローチャート: 判断 319"/>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21" name="フローチャート: 判断 320"/>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22" name="フローチャート: 判断 321"/>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33020</xdr:rowOff>
    </xdr:from>
    <xdr:to>
      <xdr:col>55</xdr:col>
      <xdr:colOff>50800</xdr:colOff>
      <xdr:row>84</xdr:row>
      <xdr:rowOff>134620</xdr:rowOff>
    </xdr:to>
    <xdr:sp macro="" textlink="">
      <xdr:nvSpPr>
        <xdr:cNvPr id="328" name="楕円 327"/>
        <xdr:cNvSpPr/>
      </xdr:nvSpPr>
      <xdr:spPr>
        <a:xfrm>
          <a:off x="10426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11447</xdr:rowOff>
    </xdr:from>
    <xdr:ext cx="469744" cy="259045"/>
    <xdr:sp macro="" textlink="">
      <xdr:nvSpPr>
        <xdr:cNvPr id="329" name="【公営住宅】&#10;一人当たり面積該当値テキスト"/>
        <xdr:cNvSpPr txBox="1"/>
      </xdr:nvSpPr>
      <xdr:spPr>
        <a:xfrm>
          <a:off x="10515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30735</xdr:rowOff>
    </xdr:from>
    <xdr:to>
      <xdr:col>50</xdr:col>
      <xdr:colOff>165100</xdr:colOff>
      <xdr:row>84</xdr:row>
      <xdr:rowOff>132335</xdr:rowOff>
    </xdr:to>
    <xdr:sp macro="" textlink="">
      <xdr:nvSpPr>
        <xdr:cNvPr id="330" name="楕円 329"/>
        <xdr:cNvSpPr/>
      </xdr:nvSpPr>
      <xdr:spPr>
        <a:xfrm>
          <a:off x="9588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81535</xdr:rowOff>
    </xdr:from>
    <xdr:to>
      <xdr:col>55</xdr:col>
      <xdr:colOff>0</xdr:colOff>
      <xdr:row>84</xdr:row>
      <xdr:rowOff>83820</xdr:rowOff>
    </xdr:to>
    <xdr:cxnSp macro="">
      <xdr:nvCxnSpPr>
        <xdr:cNvPr id="331" name="直線コネクタ 330"/>
        <xdr:cNvCxnSpPr/>
      </xdr:nvCxnSpPr>
      <xdr:spPr>
        <a:xfrm>
          <a:off x="9639300" y="1448333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32258</xdr:rowOff>
    </xdr:from>
    <xdr:to>
      <xdr:col>46</xdr:col>
      <xdr:colOff>38100</xdr:colOff>
      <xdr:row>84</xdr:row>
      <xdr:rowOff>133858</xdr:rowOff>
    </xdr:to>
    <xdr:sp macro="" textlink="">
      <xdr:nvSpPr>
        <xdr:cNvPr id="332" name="楕円 331"/>
        <xdr:cNvSpPr/>
      </xdr:nvSpPr>
      <xdr:spPr>
        <a:xfrm>
          <a:off x="8699500" y="144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81535</xdr:rowOff>
    </xdr:from>
    <xdr:to>
      <xdr:col>50</xdr:col>
      <xdr:colOff>114300</xdr:colOff>
      <xdr:row>84</xdr:row>
      <xdr:rowOff>83058</xdr:rowOff>
    </xdr:to>
    <xdr:cxnSp macro="">
      <xdr:nvCxnSpPr>
        <xdr:cNvPr id="333" name="直線コネクタ 332"/>
        <xdr:cNvCxnSpPr/>
      </xdr:nvCxnSpPr>
      <xdr:spPr>
        <a:xfrm flipV="1">
          <a:off x="8750300" y="1448333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13970</xdr:rowOff>
    </xdr:from>
    <xdr:to>
      <xdr:col>41</xdr:col>
      <xdr:colOff>101600</xdr:colOff>
      <xdr:row>84</xdr:row>
      <xdr:rowOff>115570</xdr:rowOff>
    </xdr:to>
    <xdr:sp macro="" textlink="">
      <xdr:nvSpPr>
        <xdr:cNvPr id="334" name="楕円 333"/>
        <xdr:cNvSpPr/>
      </xdr:nvSpPr>
      <xdr:spPr>
        <a:xfrm>
          <a:off x="7810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64770</xdr:rowOff>
    </xdr:from>
    <xdr:to>
      <xdr:col>45</xdr:col>
      <xdr:colOff>177800</xdr:colOff>
      <xdr:row>84</xdr:row>
      <xdr:rowOff>83058</xdr:rowOff>
    </xdr:to>
    <xdr:cxnSp macro="">
      <xdr:nvCxnSpPr>
        <xdr:cNvPr id="335" name="直線コネクタ 334"/>
        <xdr:cNvCxnSpPr/>
      </xdr:nvCxnSpPr>
      <xdr:spPr>
        <a:xfrm>
          <a:off x="7861300" y="1446657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125240</xdr:rowOff>
    </xdr:from>
    <xdr:ext cx="469744" cy="259045"/>
    <xdr:sp macro="" textlink="">
      <xdr:nvSpPr>
        <xdr:cNvPr id="336" name="n_1aveValue【公営住宅】&#10;一人当たり面積"/>
        <xdr:cNvSpPr txBox="1"/>
      </xdr:nvSpPr>
      <xdr:spPr>
        <a:xfrm>
          <a:off x="93917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37" name="n_2aveValue【公営住宅】&#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xdr:rowOff>
    </xdr:from>
    <xdr:ext cx="469744" cy="259045"/>
    <xdr:sp macro="" textlink="">
      <xdr:nvSpPr>
        <xdr:cNvPr id="338" name="n_3aveValue【公営住宅】&#10;一人当たり面積"/>
        <xdr:cNvSpPr txBox="1"/>
      </xdr:nvSpPr>
      <xdr:spPr>
        <a:xfrm>
          <a:off x="7626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123462</xdr:rowOff>
    </xdr:from>
    <xdr:ext cx="469744" cy="259045"/>
    <xdr:sp macro="" textlink="">
      <xdr:nvSpPr>
        <xdr:cNvPr id="339" name="n_1mainValue【公営住宅】&#10;一人当たり面積"/>
        <xdr:cNvSpPr txBox="1"/>
      </xdr:nvSpPr>
      <xdr:spPr>
        <a:xfrm>
          <a:off x="93917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124985</xdr:rowOff>
    </xdr:from>
    <xdr:ext cx="469744" cy="259045"/>
    <xdr:sp macro="" textlink="">
      <xdr:nvSpPr>
        <xdr:cNvPr id="340" name="n_2mainValue【公営住宅】&#10;一人当たり面積"/>
        <xdr:cNvSpPr txBox="1"/>
      </xdr:nvSpPr>
      <xdr:spPr>
        <a:xfrm>
          <a:off x="8515427" y="1452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106697</xdr:rowOff>
    </xdr:from>
    <xdr:ext cx="469744" cy="259045"/>
    <xdr:sp macro="" textlink="">
      <xdr:nvSpPr>
        <xdr:cNvPr id="341" name="n_3mainValue【公営住宅】&#10;一人当たり面積"/>
        <xdr:cNvSpPr txBox="1"/>
      </xdr:nvSpPr>
      <xdr:spPr>
        <a:xfrm>
          <a:off x="7626427"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8" name="テキスト ボックス 36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0" name="テキスト ボックス 36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8" name="テキスト ボックス 37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0" name="テキスト ボックス 37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382" name="直線コネクタ 381"/>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383" name="【認定こども園・幼稚園・保育所】&#10;有形固定資産減価償却率最小値テキスト"/>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384" name="直線コネクタ 383"/>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385"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386" name="直線コネクタ 385"/>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116222</xdr:rowOff>
    </xdr:from>
    <xdr:ext cx="405111" cy="259045"/>
    <xdr:sp macro="" textlink="">
      <xdr:nvSpPr>
        <xdr:cNvPr id="387" name="【認定こども園・幼稚園・保育所】&#10;有形固定資産減価償却率平均値テキスト"/>
        <xdr:cNvSpPr txBox="1"/>
      </xdr:nvSpPr>
      <xdr:spPr>
        <a:xfrm>
          <a:off x="16357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388" name="フローチャート: 判断 387"/>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89" name="フローチャート: 判断 388"/>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90" name="フローチャート: 判断 389"/>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391" name="フローチャート: 判断 390"/>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397" name="楕円 396"/>
        <xdr:cNvSpPr/>
      </xdr:nvSpPr>
      <xdr:spPr>
        <a:xfrm>
          <a:off x="162687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153052</xdr:rowOff>
    </xdr:from>
    <xdr:ext cx="405111" cy="259045"/>
    <xdr:sp macro="" textlink="">
      <xdr:nvSpPr>
        <xdr:cNvPr id="398" name="【認定こども園・幼稚園・保育所】&#10;有形固定資産減価償却率該当値テキスト"/>
        <xdr:cNvSpPr txBox="1"/>
      </xdr:nvSpPr>
      <xdr:spPr>
        <a:xfrm>
          <a:off x="16357600"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168275</xdr:rowOff>
    </xdr:from>
    <xdr:to>
      <xdr:col>81</xdr:col>
      <xdr:colOff>101600</xdr:colOff>
      <xdr:row>37</xdr:row>
      <xdr:rowOff>98425</xdr:rowOff>
    </xdr:to>
    <xdr:sp macro="" textlink="">
      <xdr:nvSpPr>
        <xdr:cNvPr id="399" name="楕円 398"/>
        <xdr:cNvSpPr/>
      </xdr:nvSpPr>
      <xdr:spPr>
        <a:xfrm>
          <a:off x="15430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9525</xdr:rowOff>
    </xdr:from>
    <xdr:to>
      <xdr:col>85</xdr:col>
      <xdr:colOff>127000</xdr:colOff>
      <xdr:row>37</xdr:row>
      <xdr:rowOff>47625</xdr:rowOff>
    </xdr:to>
    <xdr:cxnSp macro="">
      <xdr:nvCxnSpPr>
        <xdr:cNvPr id="400" name="直線コネクタ 399"/>
        <xdr:cNvCxnSpPr/>
      </xdr:nvCxnSpPr>
      <xdr:spPr>
        <a:xfrm flipV="1">
          <a:off x="15481300" y="63531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151130</xdr:rowOff>
    </xdr:from>
    <xdr:to>
      <xdr:col>76</xdr:col>
      <xdr:colOff>165100</xdr:colOff>
      <xdr:row>37</xdr:row>
      <xdr:rowOff>81280</xdr:rowOff>
    </xdr:to>
    <xdr:sp macro="" textlink="">
      <xdr:nvSpPr>
        <xdr:cNvPr id="401" name="楕円 400"/>
        <xdr:cNvSpPr/>
      </xdr:nvSpPr>
      <xdr:spPr>
        <a:xfrm>
          <a:off x="14541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30480</xdr:rowOff>
    </xdr:from>
    <xdr:to>
      <xdr:col>81</xdr:col>
      <xdr:colOff>50800</xdr:colOff>
      <xdr:row>37</xdr:row>
      <xdr:rowOff>47625</xdr:rowOff>
    </xdr:to>
    <xdr:cxnSp macro="">
      <xdr:nvCxnSpPr>
        <xdr:cNvPr id="402" name="直線コネクタ 401"/>
        <xdr:cNvCxnSpPr/>
      </xdr:nvCxnSpPr>
      <xdr:spPr>
        <a:xfrm>
          <a:off x="14592300" y="63741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xdr:rowOff>
    </xdr:from>
    <xdr:to>
      <xdr:col>72</xdr:col>
      <xdr:colOff>38100</xdr:colOff>
      <xdr:row>37</xdr:row>
      <xdr:rowOff>102235</xdr:rowOff>
    </xdr:to>
    <xdr:sp macro="" textlink="">
      <xdr:nvSpPr>
        <xdr:cNvPr id="403" name="楕円 402"/>
        <xdr:cNvSpPr/>
      </xdr:nvSpPr>
      <xdr:spPr>
        <a:xfrm>
          <a:off x="13652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30480</xdr:rowOff>
    </xdr:from>
    <xdr:to>
      <xdr:col>76</xdr:col>
      <xdr:colOff>114300</xdr:colOff>
      <xdr:row>37</xdr:row>
      <xdr:rowOff>51435</xdr:rowOff>
    </xdr:to>
    <xdr:cxnSp macro="">
      <xdr:nvCxnSpPr>
        <xdr:cNvPr id="404" name="直線コネクタ 403"/>
        <xdr:cNvCxnSpPr/>
      </xdr:nvCxnSpPr>
      <xdr:spPr>
        <a:xfrm flipV="1">
          <a:off x="13703300" y="63741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05" name="n_1aveValue【認定こども園・幼稚園・保育所】&#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06" name="n_2aveValue【認定こども園・幼稚園・保育所】&#10;有形固定資産減価償却率"/>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135272</xdr:rowOff>
    </xdr:from>
    <xdr:ext cx="405111" cy="259045"/>
    <xdr:sp macro="" textlink="">
      <xdr:nvSpPr>
        <xdr:cNvPr id="407" name="n_3aveValue【認定こども園・幼稚園・保育所】&#10;有形固定資産減価償却率"/>
        <xdr:cNvSpPr txBox="1"/>
      </xdr:nvSpPr>
      <xdr:spPr>
        <a:xfrm>
          <a:off x="13500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114952</xdr:rowOff>
    </xdr:from>
    <xdr:ext cx="405111" cy="259045"/>
    <xdr:sp macro="" textlink="">
      <xdr:nvSpPr>
        <xdr:cNvPr id="408" name="n_1mainValue【認定こども園・幼稚園・保育所】&#10;有形固定資産減価償却率"/>
        <xdr:cNvSpPr txBox="1"/>
      </xdr:nvSpPr>
      <xdr:spPr>
        <a:xfrm>
          <a:off x="152660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97807</xdr:rowOff>
    </xdr:from>
    <xdr:ext cx="405111" cy="259045"/>
    <xdr:sp macro="" textlink="">
      <xdr:nvSpPr>
        <xdr:cNvPr id="409" name="n_2mainValue【認定こども園・幼稚園・保育所】&#10;有形固定資産減価償却率"/>
        <xdr:cNvSpPr txBox="1"/>
      </xdr:nvSpPr>
      <xdr:spPr>
        <a:xfrm>
          <a:off x="14389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118762</xdr:rowOff>
    </xdr:from>
    <xdr:ext cx="405111" cy="259045"/>
    <xdr:sp macro="" textlink="">
      <xdr:nvSpPr>
        <xdr:cNvPr id="410" name="n_3mainValue【認定こども園・幼稚園・保育所】&#10;有形固定資産減価償却率"/>
        <xdr:cNvSpPr txBox="1"/>
      </xdr:nvSpPr>
      <xdr:spPr>
        <a:xfrm>
          <a:off x="13500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2" name="テキスト ボックス 42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4" name="テキスト ボックス 42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6" name="テキスト ボックス 42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8" name="テキスト ボックス 42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432" name="直線コネクタ 431"/>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33"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34" name="直線コネクタ 433"/>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435" name="【認定こども園・幼稚園・保育所】&#10;一人当たり面積最大値テキスト"/>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436" name="直線コネクタ 435"/>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100855</xdr:rowOff>
    </xdr:from>
    <xdr:ext cx="469744" cy="259045"/>
    <xdr:sp macro="" textlink="">
      <xdr:nvSpPr>
        <xdr:cNvPr id="437" name="【認定こども園・幼稚園・保育所】&#10;一人当たり面積平均値テキスト"/>
        <xdr:cNvSpPr txBox="1"/>
      </xdr:nvSpPr>
      <xdr:spPr>
        <a:xfrm>
          <a:off x="22199600" y="678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438" name="フローチャート: 判断 437"/>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439" name="フローチャート: 判断 438"/>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440" name="フローチャート: 判断 439"/>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441" name="フローチャート: 判断 440"/>
        <xdr:cNvSpPr/>
      </xdr:nvSpPr>
      <xdr:spPr>
        <a:xfrm>
          <a:off x="19494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155702</xdr:rowOff>
    </xdr:from>
    <xdr:to>
      <xdr:col>116</xdr:col>
      <xdr:colOff>114300</xdr:colOff>
      <xdr:row>41</xdr:row>
      <xdr:rowOff>85852</xdr:rowOff>
    </xdr:to>
    <xdr:sp macro="" textlink="">
      <xdr:nvSpPr>
        <xdr:cNvPr id="447" name="楕円 446"/>
        <xdr:cNvSpPr/>
      </xdr:nvSpPr>
      <xdr:spPr>
        <a:xfrm>
          <a:off x="221107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70629</xdr:rowOff>
    </xdr:from>
    <xdr:ext cx="469744" cy="259045"/>
    <xdr:sp macro="" textlink="">
      <xdr:nvSpPr>
        <xdr:cNvPr id="448" name="【認定こども園・幼稚園・保育所】&#10;一人当たり面積該当値テキスト"/>
        <xdr:cNvSpPr txBox="1"/>
      </xdr:nvSpPr>
      <xdr:spPr>
        <a:xfrm>
          <a:off x="22199600" y="692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155702</xdr:rowOff>
    </xdr:from>
    <xdr:to>
      <xdr:col>112</xdr:col>
      <xdr:colOff>38100</xdr:colOff>
      <xdr:row>41</xdr:row>
      <xdr:rowOff>85852</xdr:rowOff>
    </xdr:to>
    <xdr:sp macro="" textlink="">
      <xdr:nvSpPr>
        <xdr:cNvPr id="449" name="楕円 448"/>
        <xdr:cNvSpPr/>
      </xdr:nvSpPr>
      <xdr:spPr>
        <a:xfrm>
          <a:off x="21272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35052</xdr:rowOff>
    </xdr:from>
    <xdr:to>
      <xdr:col>116</xdr:col>
      <xdr:colOff>63500</xdr:colOff>
      <xdr:row>41</xdr:row>
      <xdr:rowOff>35052</xdr:rowOff>
    </xdr:to>
    <xdr:cxnSp macro="">
      <xdr:nvCxnSpPr>
        <xdr:cNvPr id="450" name="直線コネクタ 449"/>
        <xdr:cNvCxnSpPr/>
      </xdr:nvCxnSpPr>
      <xdr:spPr>
        <a:xfrm>
          <a:off x="21323300" y="70645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157988</xdr:rowOff>
    </xdr:from>
    <xdr:to>
      <xdr:col>107</xdr:col>
      <xdr:colOff>101600</xdr:colOff>
      <xdr:row>41</xdr:row>
      <xdr:rowOff>88138</xdr:rowOff>
    </xdr:to>
    <xdr:sp macro="" textlink="">
      <xdr:nvSpPr>
        <xdr:cNvPr id="451" name="楕円 450"/>
        <xdr:cNvSpPr/>
      </xdr:nvSpPr>
      <xdr:spPr>
        <a:xfrm>
          <a:off x="20383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35052</xdr:rowOff>
    </xdr:from>
    <xdr:to>
      <xdr:col>111</xdr:col>
      <xdr:colOff>177800</xdr:colOff>
      <xdr:row>41</xdr:row>
      <xdr:rowOff>37338</xdr:rowOff>
    </xdr:to>
    <xdr:cxnSp macro="">
      <xdr:nvCxnSpPr>
        <xdr:cNvPr id="452" name="直線コネクタ 451"/>
        <xdr:cNvCxnSpPr/>
      </xdr:nvCxnSpPr>
      <xdr:spPr>
        <a:xfrm flipV="1">
          <a:off x="20434300" y="70645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157988</xdr:rowOff>
    </xdr:from>
    <xdr:to>
      <xdr:col>102</xdr:col>
      <xdr:colOff>165100</xdr:colOff>
      <xdr:row>41</xdr:row>
      <xdr:rowOff>88138</xdr:rowOff>
    </xdr:to>
    <xdr:sp macro="" textlink="">
      <xdr:nvSpPr>
        <xdr:cNvPr id="453" name="楕円 452"/>
        <xdr:cNvSpPr/>
      </xdr:nvSpPr>
      <xdr:spPr>
        <a:xfrm>
          <a:off x="19494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37338</xdr:rowOff>
    </xdr:from>
    <xdr:to>
      <xdr:col>107</xdr:col>
      <xdr:colOff>50800</xdr:colOff>
      <xdr:row>41</xdr:row>
      <xdr:rowOff>37338</xdr:rowOff>
    </xdr:to>
    <xdr:cxnSp macro="">
      <xdr:nvCxnSpPr>
        <xdr:cNvPr id="454" name="直線コネクタ 453"/>
        <xdr:cNvCxnSpPr/>
      </xdr:nvCxnSpPr>
      <xdr:spPr>
        <a:xfrm>
          <a:off x="19545300" y="706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26941</xdr:rowOff>
    </xdr:from>
    <xdr:ext cx="469744" cy="259045"/>
    <xdr:sp macro="" textlink="">
      <xdr:nvSpPr>
        <xdr:cNvPr id="455" name="n_1aveValue【認定こども園・幼稚園・保育所】&#10;一人当たり面積"/>
        <xdr:cNvSpPr txBox="1"/>
      </xdr:nvSpPr>
      <xdr:spPr>
        <a:xfrm>
          <a:off x="210757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56659</xdr:rowOff>
    </xdr:from>
    <xdr:ext cx="469744" cy="259045"/>
    <xdr:sp macro="" textlink="">
      <xdr:nvSpPr>
        <xdr:cNvPr id="456" name="n_2aveValue【認定こども園・幼稚園・保育所】&#10;一人当たり面積"/>
        <xdr:cNvSpPr txBox="1"/>
      </xdr:nvSpPr>
      <xdr:spPr>
        <a:xfrm>
          <a:off x="20199427" y="67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61231</xdr:rowOff>
    </xdr:from>
    <xdr:ext cx="469744" cy="259045"/>
    <xdr:sp macro="" textlink="">
      <xdr:nvSpPr>
        <xdr:cNvPr id="457" name="n_3aveValue【認定こども園・幼稚園・保育所】&#10;一人当たり面積"/>
        <xdr:cNvSpPr txBox="1"/>
      </xdr:nvSpPr>
      <xdr:spPr>
        <a:xfrm>
          <a:off x="19310427"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76979</xdr:rowOff>
    </xdr:from>
    <xdr:ext cx="469744" cy="259045"/>
    <xdr:sp macro="" textlink="">
      <xdr:nvSpPr>
        <xdr:cNvPr id="458" name="n_1mainValue【認定こども園・幼稚園・保育所】&#10;一人当たり面積"/>
        <xdr:cNvSpPr txBox="1"/>
      </xdr:nvSpPr>
      <xdr:spPr>
        <a:xfrm>
          <a:off x="21075727" y="710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79265</xdr:rowOff>
    </xdr:from>
    <xdr:ext cx="469744" cy="259045"/>
    <xdr:sp macro="" textlink="">
      <xdr:nvSpPr>
        <xdr:cNvPr id="459" name="n_2mainValue【認定こども園・幼稚園・保育所】&#10;一人当たり面積"/>
        <xdr:cNvSpPr txBox="1"/>
      </xdr:nvSpPr>
      <xdr:spPr>
        <a:xfrm>
          <a:off x="201994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79265</xdr:rowOff>
    </xdr:from>
    <xdr:ext cx="469744" cy="259045"/>
    <xdr:sp macro="" textlink="">
      <xdr:nvSpPr>
        <xdr:cNvPr id="460" name="n_3mainValue【認定こども園・幼稚園・保育所】&#10;一人当たり面積"/>
        <xdr:cNvSpPr txBox="1"/>
      </xdr:nvSpPr>
      <xdr:spPr>
        <a:xfrm>
          <a:off x="193104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2" name="直線コネクタ 4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3" name="テキスト ボックス 47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4" name="直線コネクタ 4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5" name="テキスト ボックス 4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6" name="直線コネクタ 4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7" name="テキスト ボックス 4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8" name="直線コネクタ 4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9" name="テキスト ボックス 4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0" name="直線コネクタ 4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1" name="テキスト ボックス 4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3" name="テキスト ボックス 4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485" name="直線コネクタ 484"/>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486"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487" name="直線コネクタ 486"/>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88"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89" name="直線コネクタ 488"/>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490" name="【学校施設】&#10;有形固定資産減価償却率平均値テキスト"/>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491" name="フローチャート: 判断 490"/>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492" name="フローチャート: 判断 491"/>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493" name="フローチャート: 判断 492"/>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494" name="フローチャート: 判断 493"/>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00" name="楕円 499"/>
        <xdr:cNvSpPr/>
      </xdr:nvSpPr>
      <xdr:spPr>
        <a:xfrm>
          <a:off x="16268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109237</xdr:rowOff>
    </xdr:from>
    <xdr:ext cx="405111" cy="259045"/>
    <xdr:sp macro="" textlink="">
      <xdr:nvSpPr>
        <xdr:cNvPr id="501" name="【学校施設】&#10;有形固定資産減価償却率該当値テキスト"/>
        <xdr:cNvSpPr txBox="1"/>
      </xdr:nvSpPr>
      <xdr:spPr>
        <a:xfrm>
          <a:off x="16357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143510</xdr:rowOff>
    </xdr:from>
    <xdr:to>
      <xdr:col>81</xdr:col>
      <xdr:colOff>101600</xdr:colOff>
      <xdr:row>59</xdr:row>
      <xdr:rowOff>73660</xdr:rowOff>
    </xdr:to>
    <xdr:sp macro="" textlink="">
      <xdr:nvSpPr>
        <xdr:cNvPr id="502" name="楕円 501"/>
        <xdr:cNvSpPr/>
      </xdr:nvSpPr>
      <xdr:spPr>
        <a:xfrm>
          <a:off x="15430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59</xdr:row>
      <xdr:rowOff>22860</xdr:rowOff>
    </xdr:to>
    <xdr:cxnSp macro="">
      <xdr:nvCxnSpPr>
        <xdr:cNvPr id="503" name="直線コネクタ 502"/>
        <xdr:cNvCxnSpPr/>
      </xdr:nvCxnSpPr>
      <xdr:spPr>
        <a:xfrm flipV="1">
          <a:off x="15481300" y="100812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504" name="楕円 503"/>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22860</xdr:rowOff>
    </xdr:from>
    <xdr:to>
      <xdr:col>81</xdr:col>
      <xdr:colOff>50800</xdr:colOff>
      <xdr:row>59</xdr:row>
      <xdr:rowOff>57150</xdr:rowOff>
    </xdr:to>
    <xdr:cxnSp macro="">
      <xdr:nvCxnSpPr>
        <xdr:cNvPr id="505" name="直線コネクタ 504"/>
        <xdr:cNvCxnSpPr/>
      </xdr:nvCxnSpPr>
      <xdr:spPr>
        <a:xfrm flipV="1">
          <a:off x="14592300" y="101384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40640</xdr:rowOff>
    </xdr:from>
    <xdr:to>
      <xdr:col>72</xdr:col>
      <xdr:colOff>38100</xdr:colOff>
      <xdr:row>59</xdr:row>
      <xdr:rowOff>142240</xdr:rowOff>
    </xdr:to>
    <xdr:sp macro="" textlink="">
      <xdr:nvSpPr>
        <xdr:cNvPr id="506" name="楕円 505"/>
        <xdr:cNvSpPr/>
      </xdr:nvSpPr>
      <xdr:spPr>
        <a:xfrm>
          <a:off x="13652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59</xdr:row>
      <xdr:rowOff>91440</xdr:rowOff>
    </xdr:to>
    <xdr:cxnSp macro="">
      <xdr:nvCxnSpPr>
        <xdr:cNvPr id="507" name="直線コネクタ 506"/>
        <xdr:cNvCxnSpPr/>
      </xdr:nvCxnSpPr>
      <xdr:spPr>
        <a:xfrm flipV="1">
          <a:off x="13703300" y="101727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86377</xdr:rowOff>
    </xdr:from>
    <xdr:ext cx="405111" cy="259045"/>
    <xdr:sp macro="" textlink="">
      <xdr:nvSpPr>
        <xdr:cNvPr id="508" name="n_1aveValue【学校施設】&#10;有形固定資産減価償却率"/>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509" name="n_2aveValue【学校施設】&#10;有形固定資産減価償却率"/>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10" name="n_3ave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64787</xdr:rowOff>
    </xdr:from>
    <xdr:ext cx="405111" cy="259045"/>
    <xdr:sp macro="" textlink="">
      <xdr:nvSpPr>
        <xdr:cNvPr id="511" name="n_1mainValue【学校施設】&#10;有形固定資産減価償却率"/>
        <xdr:cNvSpPr txBox="1"/>
      </xdr:nvSpPr>
      <xdr:spPr>
        <a:xfrm>
          <a:off x="152660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99077</xdr:rowOff>
    </xdr:from>
    <xdr:ext cx="405111" cy="259045"/>
    <xdr:sp macro="" textlink="">
      <xdr:nvSpPr>
        <xdr:cNvPr id="512" name="n_2mainValue【学校施設】&#10;有形固定資産減価償却率"/>
        <xdr:cNvSpPr txBox="1"/>
      </xdr:nvSpPr>
      <xdr:spPr>
        <a:xfrm>
          <a:off x="14389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133367</xdr:rowOff>
    </xdr:from>
    <xdr:ext cx="405111" cy="259045"/>
    <xdr:sp macro="" textlink="">
      <xdr:nvSpPr>
        <xdr:cNvPr id="513" name="n_3mainValue【学校施設】&#10;有形固定資産減価償却率"/>
        <xdr:cNvSpPr txBox="1"/>
      </xdr:nvSpPr>
      <xdr:spPr>
        <a:xfrm>
          <a:off x="13500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5" name="直線コネクタ 52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6" name="テキスト ボックス 52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7" name="直線コネクタ 52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8" name="テキスト ボックス 52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9" name="直線コネクタ 52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0" name="テキスト ボックス 52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1" name="直線コネクタ 53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2" name="テキスト ボックス 53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3" name="直線コネクタ 53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4" name="テキスト ボックス 53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538" name="直線コネクタ 537"/>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539"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40" name="直線コネクタ 539"/>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541"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542" name="直線コネクタ 541"/>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37355</xdr:rowOff>
    </xdr:from>
    <xdr:ext cx="469744" cy="259045"/>
    <xdr:sp macro="" textlink="">
      <xdr:nvSpPr>
        <xdr:cNvPr id="543" name="【学校施設】&#10;一人当たり面積平均値テキスト"/>
        <xdr:cNvSpPr txBox="1"/>
      </xdr:nvSpPr>
      <xdr:spPr>
        <a:xfrm>
          <a:off x="22199600" y="10838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544" name="フローチャート: 判断 543"/>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545" name="フローチャート: 判断 544"/>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546" name="フローチャート: 判断 545"/>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547" name="フローチャート: 判断 546"/>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36449</xdr:rowOff>
    </xdr:from>
    <xdr:to>
      <xdr:col>116</xdr:col>
      <xdr:colOff>114300</xdr:colOff>
      <xdr:row>63</xdr:row>
      <xdr:rowOff>138049</xdr:rowOff>
    </xdr:to>
    <xdr:sp macro="" textlink="">
      <xdr:nvSpPr>
        <xdr:cNvPr id="553" name="楕円 552"/>
        <xdr:cNvSpPr/>
      </xdr:nvSpPr>
      <xdr:spPr>
        <a:xfrm>
          <a:off x="22110700" y="1083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59326</xdr:rowOff>
    </xdr:from>
    <xdr:ext cx="469744" cy="259045"/>
    <xdr:sp macro="" textlink="">
      <xdr:nvSpPr>
        <xdr:cNvPr id="554" name="【学校施設】&#10;一人当たり面積該当値テキスト"/>
        <xdr:cNvSpPr txBox="1"/>
      </xdr:nvSpPr>
      <xdr:spPr>
        <a:xfrm>
          <a:off x="22199600" y="1068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34163</xdr:rowOff>
    </xdr:from>
    <xdr:to>
      <xdr:col>112</xdr:col>
      <xdr:colOff>38100</xdr:colOff>
      <xdr:row>63</xdr:row>
      <xdr:rowOff>135763</xdr:rowOff>
    </xdr:to>
    <xdr:sp macro="" textlink="">
      <xdr:nvSpPr>
        <xdr:cNvPr id="555" name="楕円 554"/>
        <xdr:cNvSpPr/>
      </xdr:nvSpPr>
      <xdr:spPr>
        <a:xfrm>
          <a:off x="21272500" y="108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84963</xdr:rowOff>
    </xdr:from>
    <xdr:to>
      <xdr:col>116</xdr:col>
      <xdr:colOff>63500</xdr:colOff>
      <xdr:row>63</xdr:row>
      <xdr:rowOff>87249</xdr:rowOff>
    </xdr:to>
    <xdr:cxnSp macro="">
      <xdr:nvCxnSpPr>
        <xdr:cNvPr id="556" name="直線コネクタ 555"/>
        <xdr:cNvCxnSpPr/>
      </xdr:nvCxnSpPr>
      <xdr:spPr>
        <a:xfrm>
          <a:off x="21323300" y="1088631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35306</xdr:rowOff>
    </xdr:from>
    <xdr:to>
      <xdr:col>107</xdr:col>
      <xdr:colOff>101600</xdr:colOff>
      <xdr:row>63</xdr:row>
      <xdr:rowOff>136906</xdr:rowOff>
    </xdr:to>
    <xdr:sp macro="" textlink="">
      <xdr:nvSpPr>
        <xdr:cNvPr id="557" name="楕円 556"/>
        <xdr:cNvSpPr/>
      </xdr:nvSpPr>
      <xdr:spPr>
        <a:xfrm>
          <a:off x="20383500" y="108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84963</xdr:rowOff>
    </xdr:from>
    <xdr:to>
      <xdr:col>111</xdr:col>
      <xdr:colOff>177800</xdr:colOff>
      <xdr:row>63</xdr:row>
      <xdr:rowOff>86106</xdr:rowOff>
    </xdr:to>
    <xdr:cxnSp macro="">
      <xdr:nvCxnSpPr>
        <xdr:cNvPr id="558" name="直線コネクタ 557"/>
        <xdr:cNvCxnSpPr/>
      </xdr:nvCxnSpPr>
      <xdr:spPr>
        <a:xfrm flipV="1">
          <a:off x="20434300" y="1088631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37592</xdr:rowOff>
    </xdr:from>
    <xdr:to>
      <xdr:col>102</xdr:col>
      <xdr:colOff>165100</xdr:colOff>
      <xdr:row>63</xdr:row>
      <xdr:rowOff>139192</xdr:rowOff>
    </xdr:to>
    <xdr:sp macro="" textlink="">
      <xdr:nvSpPr>
        <xdr:cNvPr id="559" name="楕円 558"/>
        <xdr:cNvSpPr/>
      </xdr:nvSpPr>
      <xdr:spPr>
        <a:xfrm>
          <a:off x="19494500" y="1083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86106</xdr:rowOff>
    </xdr:from>
    <xdr:to>
      <xdr:col>107</xdr:col>
      <xdr:colOff>50800</xdr:colOff>
      <xdr:row>63</xdr:row>
      <xdr:rowOff>88392</xdr:rowOff>
    </xdr:to>
    <xdr:cxnSp macro="">
      <xdr:nvCxnSpPr>
        <xdr:cNvPr id="560" name="直線コネクタ 559"/>
        <xdr:cNvCxnSpPr/>
      </xdr:nvCxnSpPr>
      <xdr:spPr>
        <a:xfrm flipV="1">
          <a:off x="19545300" y="108874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145559</xdr:rowOff>
    </xdr:from>
    <xdr:ext cx="469744" cy="259045"/>
    <xdr:sp macro="" textlink="">
      <xdr:nvSpPr>
        <xdr:cNvPr id="561" name="n_1aveValue【学校施設】&#10;一人当たり面積"/>
        <xdr:cNvSpPr txBox="1"/>
      </xdr:nvSpPr>
      <xdr:spPr>
        <a:xfrm>
          <a:off x="21075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562" name="n_2aveValue【学校施設】&#10;一人当たり面積"/>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22115</xdr:rowOff>
    </xdr:from>
    <xdr:ext cx="469744" cy="259045"/>
    <xdr:sp macro="" textlink="">
      <xdr:nvSpPr>
        <xdr:cNvPr id="563" name="n_3aveValue【学校施設】&#10;一人当たり面積"/>
        <xdr:cNvSpPr txBox="1"/>
      </xdr:nvSpPr>
      <xdr:spPr>
        <a:xfrm>
          <a:off x="19310427" y="109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152290</xdr:rowOff>
    </xdr:from>
    <xdr:ext cx="469744" cy="259045"/>
    <xdr:sp macro="" textlink="">
      <xdr:nvSpPr>
        <xdr:cNvPr id="564" name="n_1mainValue【学校施設】&#10;一人当たり面積"/>
        <xdr:cNvSpPr txBox="1"/>
      </xdr:nvSpPr>
      <xdr:spPr>
        <a:xfrm>
          <a:off x="21075727" y="1061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153433</xdr:rowOff>
    </xdr:from>
    <xdr:ext cx="469744" cy="259045"/>
    <xdr:sp macro="" textlink="">
      <xdr:nvSpPr>
        <xdr:cNvPr id="565" name="n_2mainValue【学校施設】&#10;一人当たり面積"/>
        <xdr:cNvSpPr txBox="1"/>
      </xdr:nvSpPr>
      <xdr:spPr>
        <a:xfrm>
          <a:off x="20199427" y="106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155719</xdr:rowOff>
    </xdr:from>
    <xdr:ext cx="469744" cy="259045"/>
    <xdr:sp macro="" textlink="">
      <xdr:nvSpPr>
        <xdr:cNvPr id="566" name="n_3mainValue【学校施設】&#10;一人当たり面積"/>
        <xdr:cNvSpPr txBox="1"/>
      </xdr:nvSpPr>
      <xdr:spPr>
        <a:xfrm>
          <a:off x="19310427" y="1061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7" name="テキスト ボックス 57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8" name="直線コネクタ 5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9" name="テキスト ボックス 57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0" name="直線コネクタ 5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1" name="テキスト ボックス 5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2" name="直線コネクタ 5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3" name="テキスト ボックス 5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4" name="直線コネクタ 5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5" name="テキスト ボックス 5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6" name="直線コネクタ 5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7" name="テキスト ボックス 58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591" name="直線コネクタ 590"/>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592" name="【児童館】&#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593" name="直線コネクタ 592"/>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594"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595" name="直線コネクタ 594"/>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596" name="【児童館】&#10;有形固定資産減価償却率平均値テキスト"/>
        <xdr:cNvSpPr txBox="1"/>
      </xdr:nvSpPr>
      <xdr:spPr>
        <a:xfrm>
          <a:off x="16357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597" name="フローチャート: 判断 596"/>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598" name="フローチャート: 判断 597"/>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599" name="フローチャート: 判断 598"/>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600" name="フローチャート: 判断 599"/>
        <xdr:cNvSpPr/>
      </xdr:nvSpPr>
      <xdr:spPr>
        <a:xfrm>
          <a:off x="13652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154939</xdr:rowOff>
    </xdr:from>
    <xdr:to>
      <xdr:col>85</xdr:col>
      <xdr:colOff>177800</xdr:colOff>
      <xdr:row>81</xdr:row>
      <xdr:rowOff>85089</xdr:rowOff>
    </xdr:to>
    <xdr:sp macro="" textlink="">
      <xdr:nvSpPr>
        <xdr:cNvPr id="606" name="楕円 605"/>
        <xdr:cNvSpPr/>
      </xdr:nvSpPr>
      <xdr:spPr>
        <a:xfrm>
          <a:off x="162687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6366</xdr:rowOff>
    </xdr:from>
    <xdr:ext cx="405111" cy="259045"/>
    <xdr:sp macro="" textlink="">
      <xdr:nvSpPr>
        <xdr:cNvPr id="607" name="【児童館】&#10;有形固定資産減価償却率該当値テキスト"/>
        <xdr:cNvSpPr txBox="1"/>
      </xdr:nvSpPr>
      <xdr:spPr>
        <a:xfrm>
          <a:off x="16357600"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21589</xdr:rowOff>
    </xdr:from>
    <xdr:to>
      <xdr:col>81</xdr:col>
      <xdr:colOff>101600</xdr:colOff>
      <xdr:row>81</xdr:row>
      <xdr:rowOff>123189</xdr:rowOff>
    </xdr:to>
    <xdr:sp macro="" textlink="">
      <xdr:nvSpPr>
        <xdr:cNvPr id="608" name="楕円 607"/>
        <xdr:cNvSpPr/>
      </xdr:nvSpPr>
      <xdr:spPr>
        <a:xfrm>
          <a:off x="15430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34289</xdr:rowOff>
    </xdr:from>
    <xdr:to>
      <xdr:col>85</xdr:col>
      <xdr:colOff>127000</xdr:colOff>
      <xdr:row>81</xdr:row>
      <xdr:rowOff>72389</xdr:rowOff>
    </xdr:to>
    <xdr:cxnSp macro="">
      <xdr:nvCxnSpPr>
        <xdr:cNvPr id="609" name="直線コネクタ 608"/>
        <xdr:cNvCxnSpPr/>
      </xdr:nvCxnSpPr>
      <xdr:spPr>
        <a:xfrm flipV="1">
          <a:off x="15481300" y="139217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61595</xdr:rowOff>
    </xdr:from>
    <xdr:to>
      <xdr:col>76</xdr:col>
      <xdr:colOff>165100</xdr:colOff>
      <xdr:row>81</xdr:row>
      <xdr:rowOff>163195</xdr:rowOff>
    </xdr:to>
    <xdr:sp macro="" textlink="">
      <xdr:nvSpPr>
        <xdr:cNvPr id="610" name="楕円 609"/>
        <xdr:cNvSpPr/>
      </xdr:nvSpPr>
      <xdr:spPr>
        <a:xfrm>
          <a:off x="14541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72389</xdr:rowOff>
    </xdr:from>
    <xdr:to>
      <xdr:col>81</xdr:col>
      <xdr:colOff>50800</xdr:colOff>
      <xdr:row>81</xdr:row>
      <xdr:rowOff>112395</xdr:rowOff>
    </xdr:to>
    <xdr:cxnSp macro="">
      <xdr:nvCxnSpPr>
        <xdr:cNvPr id="611" name="直線コネクタ 610"/>
        <xdr:cNvCxnSpPr/>
      </xdr:nvCxnSpPr>
      <xdr:spPr>
        <a:xfrm flipV="1">
          <a:off x="14592300" y="139598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78739</xdr:rowOff>
    </xdr:from>
    <xdr:to>
      <xdr:col>72</xdr:col>
      <xdr:colOff>38100</xdr:colOff>
      <xdr:row>82</xdr:row>
      <xdr:rowOff>8889</xdr:rowOff>
    </xdr:to>
    <xdr:sp macro="" textlink="">
      <xdr:nvSpPr>
        <xdr:cNvPr id="612" name="楕円 611"/>
        <xdr:cNvSpPr/>
      </xdr:nvSpPr>
      <xdr:spPr>
        <a:xfrm>
          <a:off x="13652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112395</xdr:rowOff>
    </xdr:from>
    <xdr:to>
      <xdr:col>76</xdr:col>
      <xdr:colOff>114300</xdr:colOff>
      <xdr:row>81</xdr:row>
      <xdr:rowOff>129539</xdr:rowOff>
    </xdr:to>
    <xdr:cxnSp macro="">
      <xdr:nvCxnSpPr>
        <xdr:cNvPr id="613" name="直線コネクタ 612"/>
        <xdr:cNvCxnSpPr/>
      </xdr:nvCxnSpPr>
      <xdr:spPr>
        <a:xfrm flipV="1">
          <a:off x="13703300" y="139998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114316</xdr:rowOff>
    </xdr:from>
    <xdr:ext cx="405111" cy="259045"/>
    <xdr:sp macro="" textlink="">
      <xdr:nvSpPr>
        <xdr:cNvPr id="614" name="n_1aveValue【児童館】&#10;有形固定資産減価償却率"/>
        <xdr:cNvSpPr txBox="1"/>
      </xdr:nvSpPr>
      <xdr:spPr>
        <a:xfrm>
          <a:off x="15266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106697</xdr:rowOff>
    </xdr:from>
    <xdr:ext cx="405111" cy="259045"/>
    <xdr:sp macro="" textlink="">
      <xdr:nvSpPr>
        <xdr:cNvPr id="615" name="n_2aveValue【児童館】&#10;有形固定資産減価償却率"/>
        <xdr:cNvSpPr txBox="1"/>
      </xdr:nvSpPr>
      <xdr:spPr>
        <a:xfrm>
          <a:off x="14389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150513</xdr:rowOff>
    </xdr:from>
    <xdr:ext cx="405111" cy="259045"/>
    <xdr:sp macro="" textlink="">
      <xdr:nvSpPr>
        <xdr:cNvPr id="616" name="n_3aveValue【児童館】&#10;有形固定資産減価償却率"/>
        <xdr:cNvSpPr txBox="1"/>
      </xdr:nvSpPr>
      <xdr:spPr>
        <a:xfrm>
          <a:off x="13500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139716</xdr:rowOff>
    </xdr:from>
    <xdr:ext cx="405111" cy="259045"/>
    <xdr:sp macro="" textlink="">
      <xdr:nvSpPr>
        <xdr:cNvPr id="617" name="n_1mainValue【児童館】&#10;有形固定資産減価償却率"/>
        <xdr:cNvSpPr txBox="1"/>
      </xdr:nvSpPr>
      <xdr:spPr>
        <a:xfrm>
          <a:off x="15266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8272</xdr:rowOff>
    </xdr:from>
    <xdr:ext cx="405111" cy="259045"/>
    <xdr:sp macro="" textlink="">
      <xdr:nvSpPr>
        <xdr:cNvPr id="618" name="n_2mainValue【児童館】&#10;有形固定資産減価償却率"/>
        <xdr:cNvSpPr txBox="1"/>
      </xdr:nvSpPr>
      <xdr:spPr>
        <a:xfrm>
          <a:off x="14389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619" name="n_3mainValue【児童館】&#10;有形固定資産減価償却率"/>
        <xdr:cNvSpPr txBox="1"/>
      </xdr:nvSpPr>
      <xdr:spPr>
        <a:xfrm>
          <a:off x="13500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0" name="直線コネクタ 62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1" name="テキスト ボックス 63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2" name="直線コネクタ 63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3" name="テキスト ボックス 63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4" name="直線コネクタ 63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5" name="テキスト ボックス 63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6" name="直線コネクタ 63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7" name="テキスト ボックス 63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8" name="直線コネクタ 63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9" name="テキスト ボックス 63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643" name="直線コネクタ 642"/>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44"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45" name="直線コネクタ 644"/>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646" name="【児童館】&#10;一人当たり面積最大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647" name="直線コネクタ 646"/>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35577</xdr:rowOff>
    </xdr:from>
    <xdr:ext cx="469744" cy="259045"/>
    <xdr:sp macro="" textlink="">
      <xdr:nvSpPr>
        <xdr:cNvPr id="648" name="【児童館】&#10;一人当たり面積平均値テキスト"/>
        <xdr:cNvSpPr txBox="1"/>
      </xdr:nvSpPr>
      <xdr:spPr>
        <a:xfrm>
          <a:off x="22199600" y="1460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649" name="フローチャート: 判断 648"/>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650" name="フローチャート: 判断 649"/>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651" name="フローチャート: 判断 650"/>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652" name="フローチャート: 判断 651"/>
        <xdr:cNvSpPr/>
      </xdr:nvSpPr>
      <xdr:spPr>
        <a:xfrm>
          <a:off x="19494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31750</xdr:rowOff>
    </xdr:from>
    <xdr:to>
      <xdr:col>116</xdr:col>
      <xdr:colOff>114300</xdr:colOff>
      <xdr:row>85</xdr:row>
      <xdr:rowOff>133350</xdr:rowOff>
    </xdr:to>
    <xdr:sp macro="" textlink="">
      <xdr:nvSpPr>
        <xdr:cNvPr id="658" name="楕円 657"/>
        <xdr:cNvSpPr/>
      </xdr:nvSpPr>
      <xdr:spPr>
        <a:xfrm>
          <a:off x="221107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54627</xdr:rowOff>
    </xdr:from>
    <xdr:ext cx="469744" cy="259045"/>
    <xdr:sp macro="" textlink="">
      <xdr:nvSpPr>
        <xdr:cNvPr id="659" name="【児童館】&#10;一人当たり面積該当値テキスト"/>
        <xdr:cNvSpPr txBox="1"/>
      </xdr:nvSpPr>
      <xdr:spPr>
        <a:xfrm>
          <a:off x="221996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31750</xdr:rowOff>
    </xdr:from>
    <xdr:to>
      <xdr:col>112</xdr:col>
      <xdr:colOff>38100</xdr:colOff>
      <xdr:row>85</xdr:row>
      <xdr:rowOff>133350</xdr:rowOff>
    </xdr:to>
    <xdr:sp macro="" textlink="">
      <xdr:nvSpPr>
        <xdr:cNvPr id="660" name="楕円 659"/>
        <xdr:cNvSpPr/>
      </xdr:nvSpPr>
      <xdr:spPr>
        <a:xfrm>
          <a:off x="21272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82550</xdr:rowOff>
    </xdr:from>
    <xdr:to>
      <xdr:col>116</xdr:col>
      <xdr:colOff>63500</xdr:colOff>
      <xdr:row>85</xdr:row>
      <xdr:rowOff>82550</xdr:rowOff>
    </xdr:to>
    <xdr:cxnSp macro="">
      <xdr:nvCxnSpPr>
        <xdr:cNvPr id="661" name="直線コネクタ 660"/>
        <xdr:cNvCxnSpPr/>
      </xdr:nvCxnSpPr>
      <xdr:spPr>
        <a:xfrm>
          <a:off x="21323300" y="1465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31750</xdr:rowOff>
    </xdr:from>
    <xdr:to>
      <xdr:col>107</xdr:col>
      <xdr:colOff>101600</xdr:colOff>
      <xdr:row>85</xdr:row>
      <xdr:rowOff>133350</xdr:rowOff>
    </xdr:to>
    <xdr:sp macro="" textlink="">
      <xdr:nvSpPr>
        <xdr:cNvPr id="662" name="楕円 661"/>
        <xdr:cNvSpPr/>
      </xdr:nvSpPr>
      <xdr:spPr>
        <a:xfrm>
          <a:off x="20383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82550</xdr:rowOff>
    </xdr:from>
    <xdr:to>
      <xdr:col>111</xdr:col>
      <xdr:colOff>177800</xdr:colOff>
      <xdr:row>85</xdr:row>
      <xdr:rowOff>82550</xdr:rowOff>
    </xdr:to>
    <xdr:cxnSp macro="">
      <xdr:nvCxnSpPr>
        <xdr:cNvPr id="663" name="直線コネクタ 662"/>
        <xdr:cNvCxnSpPr/>
      </xdr:nvCxnSpPr>
      <xdr:spPr>
        <a:xfrm>
          <a:off x="20434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31750</xdr:rowOff>
    </xdr:from>
    <xdr:to>
      <xdr:col>102</xdr:col>
      <xdr:colOff>165100</xdr:colOff>
      <xdr:row>85</xdr:row>
      <xdr:rowOff>133350</xdr:rowOff>
    </xdr:to>
    <xdr:sp macro="" textlink="">
      <xdr:nvSpPr>
        <xdr:cNvPr id="664" name="楕円 663"/>
        <xdr:cNvSpPr/>
      </xdr:nvSpPr>
      <xdr:spPr>
        <a:xfrm>
          <a:off x="19494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82550</xdr:rowOff>
    </xdr:from>
    <xdr:to>
      <xdr:col>107</xdr:col>
      <xdr:colOff>50800</xdr:colOff>
      <xdr:row>85</xdr:row>
      <xdr:rowOff>82550</xdr:rowOff>
    </xdr:to>
    <xdr:cxnSp macro="">
      <xdr:nvCxnSpPr>
        <xdr:cNvPr id="665" name="直線コネクタ 664"/>
        <xdr:cNvCxnSpPr/>
      </xdr:nvCxnSpPr>
      <xdr:spPr>
        <a:xfrm>
          <a:off x="19545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149877</xdr:rowOff>
    </xdr:from>
    <xdr:ext cx="469744" cy="259045"/>
    <xdr:sp macro="" textlink="">
      <xdr:nvSpPr>
        <xdr:cNvPr id="666" name="n_1aveValue【児童館】&#10;一人当たり面積"/>
        <xdr:cNvSpPr txBox="1"/>
      </xdr:nvSpPr>
      <xdr:spPr>
        <a:xfrm>
          <a:off x="210757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67" name="n_2ave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162577</xdr:rowOff>
    </xdr:from>
    <xdr:ext cx="469744" cy="259045"/>
    <xdr:sp macro="" textlink="">
      <xdr:nvSpPr>
        <xdr:cNvPr id="668" name="n_3aveValue【児童館】&#10;一人当たり面積"/>
        <xdr:cNvSpPr txBox="1"/>
      </xdr:nvSpPr>
      <xdr:spPr>
        <a:xfrm>
          <a:off x="19310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149877</xdr:rowOff>
    </xdr:from>
    <xdr:ext cx="469744" cy="259045"/>
    <xdr:sp macro="" textlink="">
      <xdr:nvSpPr>
        <xdr:cNvPr id="669" name="n_1mainValue【児童館】&#10;一人当たり面積"/>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149877</xdr:rowOff>
    </xdr:from>
    <xdr:ext cx="469744" cy="259045"/>
    <xdr:sp macro="" textlink="">
      <xdr:nvSpPr>
        <xdr:cNvPr id="670" name="n_2mainValue【児童館】&#10;一人当たり面積"/>
        <xdr:cNvSpPr txBox="1"/>
      </xdr:nvSpPr>
      <xdr:spPr>
        <a:xfrm>
          <a:off x="20199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149877</xdr:rowOff>
    </xdr:from>
    <xdr:ext cx="469744" cy="259045"/>
    <xdr:sp macro="" textlink="">
      <xdr:nvSpPr>
        <xdr:cNvPr id="671" name="n_3mainValue【児童館】&#10;一人当たり面積"/>
        <xdr:cNvSpPr txBox="1"/>
      </xdr:nvSpPr>
      <xdr:spPr>
        <a:xfrm>
          <a:off x="19310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2" name="テキスト ボックス 68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3" name="直線コネクタ 68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4" name="テキスト ボックス 68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5" name="直線コネクタ 68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6" name="テキスト ボックス 68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87" name="直線コネクタ 68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88" name="テキスト ボックス 68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89" name="直線コネクタ 68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90" name="テキスト ボックス 68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1" name="直線コネクタ 6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2" name="テキスト ボックス 6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694" name="直線コネクタ 693"/>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695" name="【公民館】&#10;有形固定資産減価償却率最小値テキスト"/>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696" name="直線コネクタ 695"/>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697"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98" name="直線コネクタ 697"/>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166133</xdr:rowOff>
    </xdr:from>
    <xdr:ext cx="405111" cy="259045"/>
    <xdr:sp macro="" textlink="">
      <xdr:nvSpPr>
        <xdr:cNvPr id="699" name="【公民館】&#10;有形固定資産減価償却率平均値テキスト"/>
        <xdr:cNvSpPr txBox="1"/>
      </xdr:nvSpPr>
      <xdr:spPr>
        <a:xfrm>
          <a:off x="16357600" y="18168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700" name="フローチャート: 判断 699"/>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701" name="フローチャート: 判断 700"/>
        <xdr:cNvSpPr/>
      </xdr:nvSpPr>
      <xdr:spPr>
        <a:xfrm>
          <a:off x="15430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702" name="フローチャート: 判断 701"/>
        <xdr:cNvSpPr/>
      </xdr:nvSpPr>
      <xdr:spPr>
        <a:xfrm>
          <a:off x="14541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703" name="フローチャート: 判断 702"/>
        <xdr:cNvSpPr/>
      </xdr:nvSpPr>
      <xdr:spPr>
        <a:xfrm>
          <a:off x="1365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4" name="テキスト ボックス 7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5" name="テキスト ボックス 7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6" name="テキスト ボックス 7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7" name="テキスト ボックス 7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8" name="テキスト ボックス 7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43687</xdr:rowOff>
    </xdr:from>
    <xdr:to>
      <xdr:col>85</xdr:col>
      <xdr:colOff>177800</xdr:colOff>
      <xdr:row>105</xdr:row>
      <xdr:rowOff>145287</xdr:rowOff>
    </xdr:to>
    <xdr:sp macro="" textlink="">
      <xdr:nvSpPr>
        <xdr:cNvPr id="709" name="楕円 708"/>
        <xdr:cNvSpPr/>
      </xdr:nvSpPr>
      <xdr:spPr>
        <a:xfrm>
          <a:off x="16268700" y="180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66564</xdr:rowOff>
    </xdr:from>
    <xdr:ext cx="405111" cy="259045"/>
    <xdr:sp macro="" textlink="">
      <xdr:nvSpPr>
        <xdr:cNvPr id="710" name="【公民館】&#10;有形固定資産減価償却率該当値テキスト"/>
        <xdr:cNvSpPr txBox="1"/>
      </xdr:nvSpPr>
      <xdr:spPr>
        <a:xfrm>
          <a:off x="16357600" y="178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32258</xdr:rowOff>
    </xdr:from>
    <xdr:to>
      <xdr:col>81</xdr:col>
      <xdr:colOff>101600</xdr:colOff>
      <xdr:row>105</xdr:row>
      <xdr:rowOff>133858</xdr:rowOff>
    </xdr:to>
    <xdr:sp macro="" textlink="">
      <xdr:nvSpPr>
        <xdr:cNvPr id="711" name="楕円 710"/>
        <xdr:cNvSpPr/>
      </xdr:nvSpPr>
      <xdr:spPr>
        <a:xfrm>
          <a:off x="15430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83058</xdr:rowOff>
    </xdr:from>
    <xdr:to>
      <xdr:col>85</xdr:col>
      <xdr:colOff>127000</xdr:colOff>
      <xdr:row>105</xdr:row>
      <xdr:rowOff>94487</xdr:rowOff>
    </xdr:to>
    <xdr:cxnSp macro="">
      <xdr:nvCxnSpPr>
        <xdr:cNvPr id="712" name="直線コネクタ 711"/>
        <xdr:cNvCxnSpPr/>
      </xdr:nvCxnSpPr>
      <xdr:spPr>
        <a:xfrm>
          <a:off x="15481300" y="18085308"/>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66548</xdr:rowOff>
    </xdr:from>
    <xdr:to>
      <xdr:col>76</xdr:col>
      <xdr:colOff>165100</xdr:colOff>
      <xdr:row>105</xdr:row>
      <xdr:rowOff>168148</xdr:rowOff>
    </xdr:to>
    <xdr:sp macro="" textlink="">
      <xdr:nvSpPr>
        <xdr:cNvPr id="713" name="楕円 712"/>
        <xdr:cNvSpPr/>
      </xdr:nvSpPr>
      <xdr:spPr>
        <a:xfrm>
          <a:off x="145415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83058</xdr:rowOff>
    </xdr:from>
    <xdr:to>
      <xdr:col>81</xdr:col>
      <xdr:colOff>50800</xdr:colOff>
      <xdr:row>105</xdr:row>
      <xdr:rowOff>117348</xdr:rowOff>
    </xdr:to>
    <xdr:cxnSp macro="">
      <xdr:nvCxnSpPr>
        <xdr:cNvPr id="714" name="直線コネクタ 713"/>
        <xdr:cNvCxnSpPr/>
      </xdr:nvCxnSpPr>
      <xdr:spPr>
        <a:xfrm flipV="1">
          <a:off x="14592300" y="1808530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107696</xdr:rowOff>
    </xdr:from>
    <xdr:to>
      <xdr:col>72</xdr:col>
      <xdr:colOff>38100</xdr:colOff>
      <xdr:row>106</xdr:row>
      <xdr:rowOff>37846</xdr:rowOff>
    </xdr:to>
    <xdr:sp macro="" textlink="">
      <xdr:nvSpPr>
        <xdr:cNvPr id="715" name="楕円 714"/>
        <xdr:cNvSpPr/>
      </xdr:nvSpPr>
      <xdr:spPr>
        <a:xfrm>
          <a:off x="13652500" y="181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117348</xdr:rowOff>
    </xdr:from>
    <xdr:to>
      <xdr:col>76</xdr:col>
      <xdr:colOff>114300</xdr:colOff>
      <xdr:row>105</xdr:row>
      <xdr:rowOff>158496</xdr:rowOff>
    </xdr:to>
    <xdr:cxnSp macro="">
      <xdr:nvCxnSpPr>
        <xdr:cNvPr id="716" name="直線コネクタ 715"/>
        <xdr:cNvCxnSpPr/>
      </xdr:nvCxnSpPr>
      <xdr:spPr>
        <a:xfrm flipV="1">
          <a:off x="13703300" y="1811959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145559</xdr:rowOff>
    </xdr:from>
    <xdr:ext cx="405111" cy="259045"/>
    <xdr:sp macro="" textlink="">
      <xdr:nvSpPr>
        <xdr:cNvPr id="717" name="n_1aveValue【公民館】&#10;有形固定資産減価償却率"/>
        <xdr:cNvSpPr txBox="1"/>
      </xdr:nvSpPr>
      <xdr:spPr>
        <a:xfrm>
          <a:off x="15266044" y="1831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156990</xdr:rowOff>
    </xdr:from>
    <xdr:ext cx="405111" cy="259045"/>
    <xdr:sp macro="" textlink="">
      <xdr:nvSpPr>
        <xdr:cNvPr id="718" name="n_2aveValue【公民館】&#10;有形固定資産減価償却率"/>
        <xdr:cNvSpPr txBox="1"/>
      </xdr:nvSpPr>
      <xdr:spPr>
        <a:xfrm>
          <a:off x="14389744" y="1833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159275</xdr:rowOff>
    </xdr:from>
    <xdr:ext cx="405111" cy="259045"/>
    <xdr:sp macro="" textlink="">
      <xdr:nvSpPr>
        <xdr:cNvPr id="719" name="n_3aveValue【公民館】&#10;有形固定資産減価償却率"/>
        <xdr:cNvSpPr txBox="1"/>
      </xdr:nvSpPr>
      <xdr:spPr>
        <a:xfrm>
          <a:off x="13500744" y="1833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150385</xdr:rowOff>
    </xdr:from>
    <xdr:ext cx="405111" cy="259045"/>
    <xdr:sp macro="" textlink="">
      <xdr:nvSpPr>
        <xdr:cNvPr id="720" name="n_1mainValue【公民館】&#10;有形固定資産減価償却率"/>
        <xdr:cNvSpPr txBox="1"/>
      </xdr:nvSpPr>
      <xdr:spPr>
        <a:xfrm>
          <a:off x="15266044" y="1780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13225</xdr:rowOff>
    </xdr:from>
    <xdr:ext cx="405111" cy="259045"/>
    <xdr:sp macro="" textlink="">
      <xdr:nvSpPr>
        <xdr:cNvPr id="721" name="n_2mainValue【公民館】&#10;有形固定資産減価償却率"/>
        <xdr:cNvSpPr txBox="1"/>
      </xdr:nvSpPr>
      <xdr:spPr>
        <a:xfrm>
          <a:off x="14389744" y="1784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54373</xdr:rowOff>
    </xdr:from>
    <xdr:ext cx="405111" cy="259045"/>
    <xdr:sp macro="" textlink="">
      <xdr:nvSpPr>
        <xdr:cNvPr id="722" name="n_3mainValue【公民館】&#10;有形固定資産減価償却率"/>
        <xdr:cNvSpPr txBox="1"/>
      </xdr:nvSpPr>
      <xdr:spPr>
        <a:xfrm>
          <a:off x="13500744" y="1788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3" name="正方形/長方形 7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4" name="正方形/長方形 7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5" name="正方形/長方形 7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6" name="正方形/長方形 7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7" name="正方形/長方形 7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8" name="正方形/長方形 7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9" name="正方形/長方形 7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0" name="正方形/長方形 7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1" name="テキスト ボックス 7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2" name="直線コネクタ 7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3" name="直線コネクタ 73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4" name="テキスト ボックス 73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5" name="直線コネクタ 73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6" name="テキスト ボックス 73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7" name="直線コネクタ 7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8" name="テキスト ボックス 7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9" name="直線コネクタ 73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0" name="テキスト ボックス 73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1" name="直線コネクタ 74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2" name="テキスト ボックス 74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3" name="直線コネクタ 7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4" name="テキスト ボックス 7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746" name="直線コネクタ 745"/>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47"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48" name="直線コネクタ 747"/>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749" name="【公民館】&#10;一人当たり面積最大値テキスト"/>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750" name="直線コネクタ 749"/>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751" name="【公民館】&#10;一人当たり面積平均値テキスト"/>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52" name="フローチャート: 判断 751"/>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753" name="フローチャート: 判断 752"/>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754" name="フローチャート: 判断 753"/>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55" name="フローチャート: 判断 754"/>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6" name="テキスト ボックス 7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166370</xdr:rowOff>
    </xdr:from>
    <xdr:to>
      <xdr:col>116</xdr:col>
      <xdr:colOff>114300</xdr:colOff>
      <xdr:row>106</xdr:row>
      <xdr:rowOff>96520</xdr:rowOff>
    </xdr:to>
    <xdr:sp macro="" textlink="">
      <xdr:nvSpPr>
        <xdr:cNvPr id="761" name="楕円 760"/>
        <xdr:cNvSpPr/>
      </xdr:nvSpPr>
      <xdr:spPr>
        <a:xfrm>
          <a:off x="22110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144797</xdr:rowOff>
    </xdr:from>
    <xdr:ext cx="469744" cy="259045"/>
    <xdr:sp macro="" textlink="">
      <xdr:nvSpPr>
        <xdr:cNvPr id="762" name="【公民館】&#10;一人当たり面積該当値テキスト"/>
        <xdr:cNvSpPr txBox="1"/>
      </xdr:nvSpPr>
      <xdr:spPr>
        <a:xfrm>
          <a:off x="221996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158750</xdr:rowOff>
    </xdr:from>
    <xdr:to>
      <xdr:col>112</xdr:col>
      <xdr:colOff>38100</xdr:colOff>
      <xdr:row>106</xdr:row>
      <xdr:rowOff>88900</xdr:rowOff>
    </xdr:to>
    <xdr:sp macro="" textlink="">
      <xdr:nvSpPr>
        <xdr:cNvPr id="763" name="楕円 762"/>
        <xdr:cNvSpPr/>
      </xdr:nvSpPr>
      <xdr:spPr>
        <a:xfrm>
          <a:off x="21272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38100</xdr:rowOff>
    </xdr:from>
    <xdr:to>
      <xdr:col>116</xdr:col>
      <xdr:colOff>63500</xdr:colOff>
      <xdr:row>106</xdr:row>
      <xdr:rowOff>45720</xdr:rowOff>
    </xdr:to>
    <xdr:cxnSp macro="">
      <xdr:nvCxnSpPr>
        <xdr:cNvPr id="764" name="直線コネクタ 763"/>
        <xdr:cNvCxnSpPr/>
      </xdr:nvCxnSpPr>
      <xdr:spPr>
        <a:xfrm>
          <a:off x="21323300" y="18211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158750</xdr:rowOff>
    </xdr:from>
    <xdr:to>
      <xdr:col>107</xdr:col>
      <xdr:colOff>101600</xdr:colOff>
      <xdr:row>106</xdr:row>
      <xdr:rowOff>88900</xdr:rowOff>
    </xdr:to>
    <xdr:sp macro="" textlink="">
      <xdr:nvSpPr>
        <xdr:cNvPr id="765" name="楕円 764"/>
        <xdr:cNvSpPr/>
      </xdr:nvSpPr>
      <xdr:spPr>
        <a:xfrm>
          <a:off x="20383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38100</xdr:rowOff>
    </xdr:from>
    <xdr:to>
      <xdr:col>111</xdr:col>
      <xdr:colOff>177800</xdr:colOff>
      <xdr:row>106</xdr:row>
      <xdr:rowOff>38100</xdr:rowOff>
    </xdr:to>
    <xdr:cxnSp macro="">
      <xdr:nvCxnSpPr>
        <xdr:cNvPr id="766" name="直線コネクタ 765"/>
        <xdr:cNvCxnSpPr/>
      </xdr:nvCxnSpPr>
      <xdr:spPr>
        <a:xfrm>
          <a:off x="20434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166370</xdr:rowOff>
    </xdr:from>
    <xdr:to>
      <xdr:col>102</xdr:col>
      <xdr:colOff>165100</xdr:colOff>
      <xdr:row>106</xdr:row>
      <xdr:rowOff>96520</xdr:rowOff>
    </xdr:to>
    <xdr:sp macro="" textlink="">
      <xdr:nvSpPr>
        <xdr:cNvPr id="767" name="楕円 766"/>
        <xdr:cNvSpPr/>
      </xdr:nvSpPr>
      <xdr:spPr>
        <a:xfrm>
          <a:off x="19494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38100</xdr:rowOff>
    </xdr:from>
    <xdr:to>
      <xdr:col>107</xdr:col>
      <xdr:colOff>50800</xdr:colOff>
      <xdr:row>106</xdr:row>
      <xdr:rowOff>45720</xdr:rowOff>
    </xdr:to>
    <xdr:cxnSp macro="">
      <xdr:nvCxnSpPr>
        <xdr:cNvPr id="768" name="直線コネクタ 767"/>
        <xdr:cNvCxnSpPr/>
      </xdr:nvCxnSpPr>
      <xdr:spPr>
        <a:xfrm flipV="1">
          <a:off x="19545300" y="18211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769" name="n_1aveValue【公民館】&#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770" name="n_2ave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771" name="n_3aveValue【公民館】&#10;一人当たり面積"/>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80027</xdr:rowOff>
    </xdr:from>
    <xdr:ext cx="469744" cy="259045"/>
    <xdr:sp macro="" textlink="">
      <xdr:nvSpPr>
        <xdr:cNvPr id="772" name="n_1mainValue【公民館】&#10;一人当たり面積"/>
        <xdr:cNvSpPr txBox="1"/>
      </xdr:nvSpPr>
      <xdr:spPr>
        <a:xfrm>
          <a:off x="21075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80027</xdr:rowOff>
    </xdr:from>
    <xdr:ext cx="469744" cy="259045"/>
    <xdr:sp macro="" textlink="">
      <xdr:nvSpPr>
        <xdr:cNvPr id="773" name="n_2mainValue【公民館】&#10;一人当たり面積"/>
        <xdr:cNvSpPr txBox="1"/>
      </xdr:nvSpPr>
      <xdr:spPr>
        <a:xfrm>
          <a:off x="20199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113047</xdr:rowOff>
    </xdr:from>
    <xdr:ext cx="469744" cy="259045"/>
    <xdr:sp macro="" textlink="">
      <xdr:nvSpPr>
        <xdr:cNvPr id="774" name="n_3mainValue【公民館】&#10;一人当たり面積"/>
        <xdr:cNvSpPr txBox="1"/>
      </xdr:nvSpPr>
      <xdr:spPr>
        <a:xfrm>
          <a:off x="19310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5" name="正方形/長方形 7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6" name="正方形/長方形 7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7" name="テキスト ボックス 7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類似団体と比較して特に有形固定資産減価償却率が高くなっている施設は、公営住宅であり、類似団体内平均値を下回っているものは、道路、橋りょう・トンネルである。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昭和３０～５０年代に多くの建物が建設されており、有形固定資産減価償却率は高くなっているが、住宅マスタープラン及び公営住宅等長寿命化計画に基づき、適切な維持管理を行っているため、使用する上での問題はない。</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道路については、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西部縦貫道線など都市計画道路の整備などにより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内平均値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ja-JP" altLang="en-US" sz="1300">
              <a:latin typeface="ＭＳ Ｐゴシック" panose="020B0600070205080204" pitchFamily="50" charset="-128"/>
              <a:ea typeface="ＭＳ Ｐゴシック" panose="020B0600070205080204" pitchFamily="50" charset="-128"/>
            </a:rPr>
            <a:t>一人当たり延長が類似団体内平均値と大きな差がないことから、適切なインフラ整備を行っていると考えている。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橋りょう・トンネルについては、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一人当たり有形固定資産額が類似団体内平均値を上回っているが、長良川をはじめとする河川が複数あるという地域特有の要因によるものが大きいと考える。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409,900
400,589
203.60
161,081,741
154,084,448
6,768,911
83,510,824
134,907,234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43378</xdr:rowOff>
    </xdr:from>
    <xdr:ext cx="405111" cy="259045"/>
    <xdr:sp macro="" textlink="">
      <xdr:nvSpPr>
        <xdr:cNvPr id="62" name="【図書館】&#10;有形固定資産減価償却率平均値テキスト"/>
        <xdr:cNvSpPr txBox="1"/>
      </xdr:nvSpPr>
      <xdr:spPr>
        <a:xfrm>
          <a:off x="4673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120106</xdr:rowOff>
    </xdr:from>
    <xdr:to>
      <xdr:col>24</xdr:col>
      <xdr:colOff>114300</xdr:colOff>
      <xdr:row>41</xdr:row>
      <xdr:rowOff>50256</xdr:rowOff>
    </xdr:to>
    <xdr:sp macro="" textlink="">
      <xdr:nvSpPr>
        <xdr:cNvPr id="72" name="楕円 71"/>
        <xdr:cNvSpPr/>
      </xdr:nvSpPr>
      <xdr:spPr>
        <a:xfrm>
          <a:off x="45847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35033</xdr:rowOff>
    </xdr:from>
    <xdr:ext cx="405111" cy="259045"/>
    <xdr:sp macro="" textlink="">
      <xdr:nvSpPr>
        <xdr:cNvPr id="73" name="【図書館】&#10;有形固定資産減価償却率該当値テキスト"/>
        <xdr:cNvSpPr txBox="1"/>
      </xdr:nvSpPr>
      <xdr:spPr>
        <a:xfrm>
          <a:off x="4673600" y="6893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2540</xdr:rowOff>
    </xdr:from>
    <xdr:to>
      <xdr:col>20</xdr:col>
      <xdr:colOff>38100</xdr:colOff>
      <xdr:row>41</xdr:row>
      <xdr:rowOff>104140</xdr:rowOff>
    </xdr:to>
    <xdr:sp macro="" textlink="">
      <xdr:nvSpPr>
        <xdr:cNvPr id="74" name="楕円 73"/>
        <xdr:cNvSpPr/>
      </xdr:nvSpPr>
      <xdr:spPr>
        <a:xfrm>
          <a:off x="3746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170906</xdr:rowOff>
    </xdr:from>
    <xdr:to>
      <xdr:col>24</xdr:col>
      <xdr:colOff>63500</xdr:colOff>
      <xdr:row>41</xdr:row>
      <xdr:rowOff>53340</xdr:rowOff>
    </xdr:to>
    <xdr:cxnSp macro="">
      <xdr:nvCxnSpPr>
        <xdr:cNvPr id="75" name="直線コネクタ 74"/>
        <xdr:cNvCxnSpPr/>
      </xdr:nvCxnSpPr>
      <xdr:spPr>
        <a:xfrm flipV="1">
          <a:off x="3797300" y="702890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56424</xdr:rowOff>
    </xdr:from>
    <xdr:to>
      <xdr:col>15</xdr:col>
      <xdr:colOff>101600</xdr:colOff>
      <xdr:row>41</xdr:row>
      <xdr:rowOff>158024</xdr:rowOff>
    </xdr:to>
    <xdr:sp macro="" textlink="">
      <xdr:nvSpPr>
        <xdr:cNvPr id="76" name="楕円 75"/>
        <xdr:cNvSpPr/>
      </xdr:nvSpPr>
      <xdr:spPr>
        <a:xfrm>
          <a:off x="28575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53340</xdr:rowOff>
    </xdr:from>
    <xdr:to>
      <xdr:col>19</xdr:col>
      <xdr:colOff>177800</xdr:colOff>
      <xdr:row>41</xdr:row>
      <xdr:rowOff>107224</xdr:rowOff>
    </xdr:to>
    <xdr:cxnSp macro="">
      <xdr:nvCxnSpPr>
        <xdr:cNvPr id="77" name="直線コネクタ 76"/>
        <xdr:cNvCxnSpPr/>
      </xdr:nvCxnSpPr>
      <xdr:spPr>
        <a:xfrm flipV="1">
          <a:off x="2908300" y="708279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110309</xdr:rowOff>
    </xdr:from>
    <xdr:to>
      <xdr:col>10</xdr:col>
      <xdr:colOff>165100</xdr:colOff>
      <xdr:row>42</xdr:row>
      <xdr:rowOff>40459</xdr:rowOff>
    </xdr:to>
    <xdr:sp macro="" textlink="">
      <xdr:nvSpPr>
        <xdr:cNvPr id="78" name="楕円 77"/>
        <xdr:cNvSpPr/>
      </xdr:nvSpPr>
      <xdr:spPr>
        <a:xfrm>
          <a:off x="1968500" y="713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107224</xdr:rowOff>
    </xdr:from>
    <xdr:to>
      <xdr:col>15</xdr:col>
      <xdr:colOff>50800</xdr:colOff>
      <xdr:row>41</xdr:row>
      <xdr:rowOff>161109</xdr:rowOff>
    </xdr:to>
    <xdr:cxnSp macro="">
      <xdr:nvCxnSpPr>
        <xdr:cNvPr id="79" name="直線コネクタ 78"/>
        <xdr:cNvCxnSpPr/>
      </xdr:nvCxnSpPr>
      <xdr:spPr>
        <a:xfrm flipV="1">
          <a:off x="2019300" y="713667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161488</xdr:rowOff>
    </xdr:from>
    <xdr:ext cx="405111" cy="259045"/>
    <xdr:sp macro="" textlink="">
      <xdr:nvSpPr>
        <xdr:cNvPr id="80" name="n_1aveValue【図書館】&#10;有形固定資産減価償却率"/>
        <xdr:cNvSpPr txBox="1"/>
      </xdr:nvSpPr>
      <xdr:spPr>
        <a:xfrm>
          <a:off x="3582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81" name="n_2aveValue【図書館】&#10;有形固定資産減価償却率"/>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2" name="n_3aveValue【図書館】&#10;有形固定資産減価償却率"/>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95267</xdr:rowOff>
    </xdr:from>
    <xdr:ext cx="405111" cy="259045"/>
    <xdr:sp macro="" textlink="">
      <xdr:nvSpPr>
        <xdr:cNvPr id="83" name="n_1mainValue【図書館】&#10;有形固定資産減価償却率"/>
        <xdr:cNvSpPr txBox="1"/>
      </xdr:nvSpPr>
      <xdr:spPr>
        <a:xfrm>
          <a:off x="35820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41</xdr:row>
      <xdr:rowOff>149151</xdr:rowOff>
    </xdr:from>
    <xdr:ext cx="340478" cy="259045"/>
    <xdr:sp macro="" textlink="">
      <xdr:nvSpPr>
        <xdr:cNvPr id="84" name="n_2mainValue【図書館】&#10;有形固定資産減価償却率"/>
        <xdr:cNvSpPr txBox="1"/>
      </xdr:nvSpPr>
      <xdr:spPr>
        <a:xfrm>
          <a:off x="2738061" y="71786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42</xdr:row>
      <xdr:rowOff>31586</xdr:rowOff>
    </xdr:from>
    <xdr:ext cx="340478" cy="259045"/>
    <xdr:sp macro="" textlink="">
      <xdr:nvSpPr>
        <xdr:cNvPr id="85" name="n_3mainValue【図書館】&#10;有形固定資産減価償却率"/>
        <xdr:cNvSpPr txBox="1"/>
      </xdr:nvSpPr>
      <xdr:spPr>
        <a:xfrm>
          <a:off x="1849061" y="72324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9" name="直線コネクタ 108"/>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0"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1" name="直線コネクタ 110"/>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12"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3" name="直線コネクタ 112"/>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14" name="【図書館】&#10;一人当たり面積平均値テキスト"/>
        <xdr:cNvSpPr txBox="1"/>
      </xdr:nvSpPr>
      <xdr:spPr>
        <a:xfrm>
          <a:off x="105156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5" name="フローチャート: 判断 114"/>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6" name="フローチャート: 判断 115"/>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7" name="フローチャート: 判断 116"/>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8" name="フローチャート: 判断 117"/>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24" name="楕円 123"/>
        <xdr:cNvSpPr/>
      </xdr:nvSpPr>
      <xdr:spPr>
        <a:xfrm>
          <a:off x="104267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156227</xdr:rowOff>
    </xdr:from>
    <xdr:ext cx="469744" cy="259045"/>
    <xdr:sp macro="" textlink="">
      <xdr:nvSpPr>
        <xdr:cNvPr id="125" name="【図書館】&#10;一人当たり面積該当値テキスト"/>
        <xdr:cNvSpPr txBox="1"/>
      </xdr:nvSpPr>
      <xdr:spPr>
        <a:xfrm>
          <a:off x="10515600"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133350</xdr:rowOff>
    </xdr:from>
    <xdr:to>
      <xdr:col>50</xdr:col>
      <xdr:colOff>165100</xdr:colOff>
      <xdr:row>40</xdr:row>
      <xdr:rowOff>63500</xdr:rowOff>
    </xdr:to>
    <xdr:sp macro="" textlink="">
      <xdr:nvSpPr>
        <xdr:cNvPr id="126" name="楕円 125"/>
        <xdr:cNvSpPr/>
      </xdr:nvSpPr>
      <xdr:spPr>
        <a:xfrm>
          <a:off x="9588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xdr:rowOff>
    </xdr:from>
    <xdr:to>
      <xdr:col>55</xdr:col>
      <xdr:colOff>0</xdr:colOff>
      <xdr:row>40</xdr:row>
      <xdr:rowOff>12700</xdr:rowOff>
    </xdr:to>
    <xdr:cxnSp macro="">
      <xdr:nvCxnSpPr>
        <xdr:cNvPr id="127" name="直線コネクタ 126"/>
        <xdr:cNvCxnSpPr/>
      </xdr:nvCxnSpPr>
      <xdr:spPr>
        <a:xfrm>
          <a:off x="9639300" y="687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28" name="楕円 127"/>
        <xdr:cNvSpPr/>
      </xdr:nvSpPr>
      <xdr:spPr>
        <a:xfrm>
          <a:off x="8699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xdr:rowOff>
    </xdr:from>
    <xdr:to>
      <xdr:col>50</xdr:col>
      <xdr:colOff>114300</xdr:colOff>
      <xdr:row>40</xdr:row>
      <xdr:rowOff>12700</xdr:rowOff>
    </xdr:to>
    <xdr:cxnSp macro="">
      <xdr:nvCxnSpPr>
        <xdr:cNvPr id="129" name="直線コネクタ 128"/>
        <xdr:cNvCxnSpPr/>
      </xdr:nvCxnSpPr>
      <xdr:spPr>
        <a:xfrm>
          <a:off x="8750300" y="687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133350</xdr:rowOff>
    </xdr:from>
    <xdr:to>
      <xdr:col>41</xdr:col>
      <xdr:colOff>101600</xdr:colOff>
      <xdr:row>40</xdr:row>
      <xdr:rowOff>63500</xdr:rowOff>
    </xdr:to>
    <xdr:sp macro="" textlink="">
      <xdr:nvSpPr>
        <xdr:cNvPr id="130" name="楕円 129"/>
        <xdr:cNvSpPr/>
      </xdr:nvSpPr>
      <xdr:spPr>
        <a:xfrm>
          <a:off x="7810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xdr:rowOff>
    </xdr:from>
    <xdr:to>
      <xdr:col>45</xdr:col>
      <xdr:colOff>177800</xdr:colOff>
      <xdr:row>40</xdr:row>
      <xdr:rowOff>12700</xdr:rowOff>
    </xdr:to>
    <xdr:cxnSp macro="">
      <xdr:nvCxnSpPr>
        <xdr:cNvPr id="131" name="直線コネクタ 130"/>
        <xdr:cNvCxnSpPr/>
      </xdr:nvCxnSpPr>
      <xdr:spPr>
        <a:xfrm>
          <a:off x="7861300" y="687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92727</xdr:rowOff>
    </xdr:from>
    <xdr:ext cx="469744" cy="259045"/>
    <xdr:sp macro="" textlink="">
      <xdr:nvSpPr>
        <xdr:cNvPr id="132" name="n_1ave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33" name="n_2ave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34" name="n_3ave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80027</xdr:rowOff>
    </xdr:from>
    <xdr:ext cx="469744" cy="259045"/>
    <xdr:sp macro="" textlink="">
      <xdr:nvSpPr>
        <xdr:cNvPr id="135" name="n_1mainValue【図書館】&#10;一人当たり面積"/>
        <xdr:cNvSpPr txBox="1"/>
      </xdr:nvSpPr>
      <xdr:spPr>
        <a:xfrm>
          <a:off x="9391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80027</xdr:rowOff>
    </xdr:from>
    <xdr:ext cx="469744" cy="259045"/>
    <xdr:sp macro="" textlink="">
      <xdr:nvSpPr>
        <xdr:cNvPr id="136" name="n_2mainValue【図書館】&#10;一人当たり面積"/>
        <xdr:cNvSpPr txBox="1"/>
      </xdr:nvSpPr>
      <xdr:spPr>
        <a:xfrm>
          <a:off x="8515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80027</xdr:rowOff>
    </xdr:from>
    <xdr:ext cx="469744" cy="259045"/>
    <xdr:sp macro="" textlink="">
      <xdr:nvSpPr>
        <xdr:cNvPr id="137" name="n_3mainValue【図書館】&#10;一人当たり面積"/>
        <xdr:cNvSpPr txBox="1"/>
      </xdr:nvSpPr>
      <xdr:spPr>
        <a:xfrm>
          <a:off x="7626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60" name="直線コネクタ 159"/>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61"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62" name="直線コネクタ 161"/>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63"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64" name="直線コネクタ 163"/>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62501</xdr:rowOff>
    </xdr:from>
    <xdr:ext cx="405111" cy="259045"/>
    <xdr:sp macro="" textlink="">
      <xdr:nvSpPr>
        <xdr:cNvPr id="165" name="【体育館・プール】&#10;有形固定資産減価償却率平均値テキスト"/>
        <xdr:cNvSpPr txBox="1"/>
      </xdr:nvSpPr>
      <xdr:spPr>
        <a:xfrm>
          <a:off x="46736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6" name="フローチャート: 判断 165"/>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7" name="フローチャート: 判断 166"/>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8" name="フローチャート: 判断 167"/>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9" name="フローチャート: 判断 168"/>
        <xdr:cNvSpPr/>
      </xdr:nvSpPr>
      <xdr:spPr>
        <a:xfrm>
          <a:off x="1968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4064</xdr:rowOff>
    </xdr:from>
    <xdr:to>
      <xdr:col>24</xdr:col>
      <xdr:colOff>114300</xdr:colOff>
      <xdr:row>58</xdr:row>
      <xdr:rowOff>105664</xdr:rowOff>
    </xdr:to>
    <xdr:sp macro="" textlink="">
      <xdr:nvSpPr>
        <xdr:cNvPr id="175" name="楕円 174"/>
        <xdr:cNvSpPr/>
      </xdr:nvSpPr>
      <xdr:spPr>
        <a:xfrm>
          <a:off x="45847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26941</xdr:rowOff>
    </xdr:from>
    <xdr:ext cx="405111" cy="259045"/>
    <xdr:sp macro="" textlink="">
      <xdr:nvSpPr>
        <xdr:cNvPr id="176" name="【体育館・プール】&#10;有形固定資産減価償却率該当値テキスト"/>
        <xdr:cNvSpPr txBox="1"/>
      </xdr:nvSpPr>
      <xdr:spPr>
        <a:xfrm>
          <a:off x="4673600" y="979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24638</xdr:rowOff>
    </xdr:from>
    <xdr:to>
      <xdr:col>20</xdr:col>
      <xdr:colOff>38100</xdr:colOff>
      <xdr:row>58</xdr:row>
      <xdr:rowOff>126238</xdr:rowOff>
    </xdr:to>
    <xdr:sp macro="" textlink="">
      <xdr:nvSpPr>
        <xdr:cNvPr id="177" name="楕円 176"/>
        <xdr:cNvSpPr/>
      </xdr:nvSpPr>
      <xdr:spPr>
        <a:xfrm>
          <a:off x="3746500" y="99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54864</xdr:rowOff>
    </xdr:from>
    <xdr:to>
      <xdr:col>24</xdr:col>
      <xdr:colOff>63500</xdr:colOff>
      <xdr:row>58</xdr:row>
      <xdr:rowOff>75438</xdr:rowOff>
    </xdr:to>
    <xdr:cxnSp macro="">
      <xdr:nvCxnSpPr>
        <xdr:cNvPr id="178" name="直線コネクタ 177"/>
        <xdr:cNvCxnSpPr/>
      </xdr:nvCxnSpPr>
      <xdr:spPr>
        <a:xfrm flipV="1">
          <a:off x="3797300" y="999896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52070</xdr:rowOff>
    </xdr:from>
    <xdr:to>
      <xdr:col>15</xdr:col>
      <xdr:colOff>101600</xdr:colOff>
      <xdr:row>58</xdr:row>
      <xdr:rowOff>153670</xdr:rowOff>
    </xdr:to>
    <xdr:sp macro="" textlink="">
      <xdr:nvSpPr>
        <xdr:cNvPr id="179" name="楕円 178"/>
        <xdr:cNvSpPr/>
      </xdr:nvSpPr>
      <xdr:spPr>
        <a:xfrm>
          <a:off x="2857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75438</xdr:rowOff>
    </xdr:from>
    <xdr:to>
      <xdr:col>19</xdr:col>
      <xdr:colOff>177800</xdr:colOff>
      <xdr:row>58</xdr:row>
      <xdr:rowOff>102870</xdr:rowOff>
    </xdr:to>
    <xdr:cxnSp macro="">
      <xdr:nvCxnSpPr>
        <xdr:cNvPr id="180" name="直線コネクタ 179"/>
        <xdr:cNvCxnSpPr/>
      </xdr:nvCxnSpPr>
      <xdr:spPr>
        <a:xfrm flipV="1">
          <a:off x="2908300" y="1001953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170942</xdr:rowOff>
    </xdr:from>
    <xdr:to>
      <xdr:col>10</xdr:col>
      <xdr:colOff>165100</xdr:colOff>
      <xdr:row>57</xdr:row>
      <xdr:rowOff>101092</xdr:rowOff>
    </xdr:to>
    <xdr:sp macro="" textlink="">
      <xdr:nvSpPr>
        <xdr:cNvPr id="181" name="楕円 180"/>
        <xdr:cNvSpPr/>
      </xdr:nvSpPr>
      <xdr:spPr>
        <a:xfrm>
          <a:off x="1968500" y="97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50292</xdr:rowOff>
    </xdr:from>
    <xdr:to>
      <xdr:col>15</xdr:col>
      <xdr:colOff>50800</xdr:colOff>
      <xdr:row>58</xdr:row>
      <xdr:rowOff>102870</xdr:rowOff>
    </xdr:to>
    <xdr:cxnSp macro="">
      <xdr:nvCxnSpPr>
        <xdr:cNvPr id="182" name="直線コネクタ 181"/>
        <xdr:cNvCxnSpPr/>
      </xdr:nvCxnSpPr>
      <xdr:spPr>
        <a:xfrm>
          <a:off x="2019300" y="9822942"/>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83" name="n_1ave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39641</xdr:rowOff>
    </xdr:from>
    <xdr:ext cx="405111" cy="259045"/>
    <xdr:sp macro="" textlink="">
      <xdr:nvSpPr>
        <xdr:cNvPr id="184" name="n_2aveValue【体育館・プール】&#10;有形固定資産減価償却率"/>
        <xdr:cNvSpPr txBox="1"/>
      </xdr:nvSpPr>
      <xdr:spPr>
        <a:xfrm>
          <a:off x="27057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165371</xdr:rowOff>
    </xdr:from>
    <xdr:ext cx="405111" cy="259045"/>
    <xdr:sp macro="" textlink="">
      <xdr:nvSpPr>
        <xdr:cNvPr id="185" name="n_3aveValue【体育館・プール】&#10;有形固定資産減価償却率"/>
        <xdr:cNvSpPr txBox="1"/>
      </xdr:nvSpPr>
      <xdr:spPr>
        <a:xfrm>
          <a:off x="1816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142765</xdr:rowOff>
    </xdr:from>
    <xdr:ext cx="405111" cy="259045"/>
    <xdr:sp macro="" textlink="">
      <xdr:nvSpPr>
        <xdr:cNvPr id="186" name="n_1mainValue【体育館・プール】&#10;有形固定資産減価償却率"/>
        <xdr:cNvSpPr txBox="1"/>
      </xdr:nvSpPr>
      <xdr:spPr>
        <a:xfrm>
          <a:off x="3582044" y="974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87" name="n_2mainValue【体育館・プー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117619</xdr:rowOff>
    </xdr:from>
    <xdr:ext cx="405111" cy="259045"/>
    <xdr:sp macro="" textlink="">
      <xdr:nvSpPr>
        <xdr:cNvPr id="188" name="n_3mainValue【体育館・プール】&#10;有形固定資産減価償却率"/>
        <xdr:cNvSpPr txBox="1"/>
      </xdr:nvSpPr>
      <xdr:spPr>
        <a:xfrm>
          <a:off x="1816744" y="954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0" name="テキスト ボックス 1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2" name="テキスト ボックス 2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6" name="テキスト ボックス 2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8" name="テキスト ボックス 2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12" name="直線コネクタ 211"/>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13"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14" name="直線コネクタ 213"/>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15"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16" name="直線コネクタ 215"/>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58437</xdr:rowOff>
    </xdr:from>
    <xdr:ext cx="469744" cy="259045"/>
    <xdr:sp macro="" textlink="">
      <xdr:nvSpPr>
        <xdr:cNvPr id="217" name="【体育館・プール】&#10;一人当たり面積平均値テキスト"/>
        <xdr:cNvSpPr txBox="1"/>
      </xdr:nvSpPr>
      <xdr:spPr>
        <a:xfrm>
          <a:off x="10515600" y="10688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18" name="フローチャート: 判断 217"/>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9" name="フローチャート: 判断 218"/>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20" name="フローチャート: 判断 219"/>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21" name="フローチャート: 判断 220"/>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107950</xdr:rowOff>
    </xdr:from>
    <xdr:to>
      <xdr:col>55</xdr:col>
      <xdr:colOff>50800</xdr:colOff>
      <xdr:row>64</xdr:row>
      <xdr:rowOff>38100</xdr:rowOff>
    </xdr:to>
    <xdr:sp macro="" textlink="">
      <xdr:nvSpPr>
        <xdr:cNvPr id="227" name="楕円 226"/>
        <xdr:cNvSpPr/>
      </xdr:nvSpPr>
      <xdr:spPr>
        <a:xfrm>
          <a:off x="10426700" y="109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22877</xdr:rowOff>
    </xdr:from>
    <xdr:ext cx="469744" cy="259045"/>
    <xdr:sp macro="" textlink="">
      <xdr:nvSpPr>
        <xdr:cNvPr id="228" name="【体育館・プール】&#10;一人当たり面積該当値テキスト"/>
        <xdr:cNvSpPr txBox="1"/>
      </xdr:nvSpPr>
      <xdr:spPr>
        <a:xfrm>
          <a:off x="105156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107950</xdr:rowOff>
    </xdr:from>
    <xdr:to>
      <xdr:col>50</xdr:col>
      <xdr:colOff>165100</xdr:colOff>
      <xdr:row>64</xdr:row>
      <xdr:rowOff>38100</xdr:rowOff>
    </xdr:to>
    <xdr:sp macro="" textlink="">
      <xdr:nvSpPr>
        <xdr:cNvPr id="229" name="楕円 228"/>
        <xdr:cNvSpPr/>
      </xdr:nvSpPr>
      <xdr:spPr>
        <a:xfrm>
          <a:off x="9588500" y="109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158750</xdr:rowOff>
    </xdr:from>
    <xdr:to>
      <xdr:col>55</xdr:col>
      <xdr:colOff>0</xdr:colOff>
      <xdr:row>63</xdr:row>
      <xdr:rowOff>158750</xdr:rowOff>
    </xdr:to>
    <xdr:cxnSp macro="">
      <xdr:nvCxnSpPr>
        <xdr:cNvPr id="230" name="直線コネクタ 229"/>
        <xdr:cNvCxnSpPr/>
      </xdr:nvCxnSpPr>
      <xdr:spPr>
        <a:xfrm>
          <a:off x="9639300" y="1096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107950</xdr:rowOff>
    </xdr:from>
    <xdr:to>
      <xdr:col>46</xdr:col>
      <xdr:colOff>38100</xdr:colOff>
      <xdr:row>64</xdr:row>
      <xdr:rowOff>38100</xdr:rowOff>
    </xdr:to>
    <xdr:sp macro="" textlink="">
      <xdr:nvSpPr>
        <xdr:cNvPr id="231" name="楕円 230"/>
        <xdr:cNvSpPr/>
      </xdr:nvSpPr>
      <xdr:spPr>
        <a:xfrm>
          <a:off x="8699500" y="109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158750</xdr:rowOff>
    </xdr:from>
    <xdr:to>
      <xdr:col>50</xdr:col>
      <xdr:colOff>114300</xdr:colOff>
      <xdr:row>63</xdr:row>
      <xdr:rowOff>158750</xdr:rowOff>
    </xdr:to>
    <xdr:cxnSp macro="">
      <xdr:nvCxnSpPr>
        <xdr:cNvPr id="232" name="直線コネクタ 231"/>
        <xdr:cNvCxnSpPr/>
      </xdr:nvCxnSpPr>
      <xdr:spPr>
        <a:xfrm>
          <a:off x="8750300" y="1096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114300</xdr:rowOff>
    </xdr:from>
    <xdr:to>
      <xdr:col>41</xdr:col>
      <xdr:colOff>101600</xdr:colOff>
      <xdr:row>64</xdr:row>
      <xdr:rowOff>44450</xdr:rowOff>
    </xdr:to>
    <xdr:sp macro="" textlink="">
      <xdr:nvSpPr>
        <xdr:cNvPr id="233" name="楕円 232"/>
        <xdr:cNvSpPr/>
      </xdr:nvSpPr>
      <xdr:spPr>
        <a:xfrm>
          <a:off x="7810500" y="1091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158750</xdr:rowOff>
    </xdr:from>
    <xdr:to>
      <xdr:col>45</xdr:col>
      <xdr:colOff>177800</xdr:colOff>
      <xdr:row>63</xdr:row>
      <xdr:rowOff>165100</xdr:rowOff>
    </xdr:to>
    <xdr:cxnSp macro="">
      <xdr:nvCxnSpPr>
        <xdr:cNvPr id="234" name="直線コネクタ 233"/>
        <xdr:cNvCxnSpPr/>
      </xdr:nvCxnSpPr>
      <xdr:spPr>
        <a:xfrm flipV="1">
          <a:off x="7861300" y="109601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152417</xdr:rowOff>
    </xdr:from>
    <xdr:ext cx="469744" cy="259045"/>
    <xdr:sp macro="" textlink="">
      <xdr:nvSpPr>
        <xdr:cNvPr id="235" name="n_1aveValue【体育館・プール】&#10;一人当たり面積"/>
        <xdr:cNvSpPr txBox="1"/>
      </xdr:nvSpPr>
      <xdr:spPr>
        <a:xfrm>
          <a:off x="93917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36" name="n_2aveValue【体育館・プール】&#10;一人当たり面積"/>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34307</xdr:rowOff>
    </xdr:from>
    <xdr:ext cx="469744" cy="259045"/>
    <xdr:sp macro="" textlink="">
      <xdr:nvSpPr>
        <xdr:cNvPr id="237" name="n_3aveValue【体育館・プール】&#10;一人当たり面積"/>
        <xdr:cNvSpPr txBox="1"/>
      </xdr:nvSpPr>
      <xdr:spPr>
        <a:xfrm>
          <a:off x="7626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29227</xdr:rowOff>
    </xdr:from>
    <xdr:ext cx="469744" cy="259045"/>
    <xdr:sp macro="" textlink="">
      <xdr:nvSpPr>
        <xdr:cNvPr id="238" name="n_1mainValue【体育館・プール】&#10;一人当たり面積"/>
        <xdr:cNvSpPr txBox="1"/>
      </xdr:nvSpPr>
      <xdr:spPr>
        <a:xfrm>
          <a:off x="9391727" y="1100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29227</xdr:rowOff>
    </xdr:from>
    <xdr:ext cx="469744" cy="259045"/>
    <xdr:sp macro="" textlink="">
      <xdr:nvSpPr>
        <xdr:cNvPr id="239" name="n_2mainValue【体育館・プール】&#10;一人当たり面積"/>
        <xdr:cNvSpPr txBox="1"/>
      </xdr:nvSpPr>
      <xdr:spPr>
        <a:xfrm>
          <a:off x="8515427" y="1100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35577</xdr:rowOff>
    </xdr:from>
    <xdr:ext cx="469744" cy="259045"/>
    <xdr:sp macro="" textlink="">
      <xdr:nvSpPr>
        <xdr:cNvPr id="240" name="n_3mainValue【体育館・プール】&#10;一人当たり面積"/>
        <xdr:cNvSpPr txBox="1"/>
      </xdr:nvSpPr>
      <xdr:spPr>
        <a:xfrm>
          <a:off x="7626427" y="1100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65" name="直線コネクタ 264"/>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66"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67" name="直線コネクタ 266"/>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68"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69" name="直線コネクタ 268"/>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70" name="【福祉施設】&#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71" name="フローチャート: 判断 270"/>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72" name="フローチャート: 判断 271"/>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73" name="フローチャート: 判断 272"/>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74" name="フローチャート: 判断 273"/>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27305</xdr:rowOff>
    </xdr:from>
    <xdr:to>
      <xdr:col>24</xdr:col>
      <xdr:colOff>114300</xdr:colOff>
      <xdr:row>79</xdr:row>
      <xdr:rowOff>128905</xdr:rowOff>
    </xdr:to>
    <xdr:sp macro="" textlink="">
      <xdr:nvSpPr>
        <xdr:cNvPr id="280" name="楕円 279"/>
        <xdr:cNvSpPr/>
      </xdr:nvSpPr>
      <xdr:spPr>
        <a:xfrm>
          <a:off x="45847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113682</xdr:rowOff>
    </xdr:from>
    <xdr:ext cx="405111" cy="259045"/>
    <xdr:sp macro="" textlink="">
      <xdr:nvSpPr>
        <xdr:cNvPr id="281" name="【福祉施設】&#10;有形固定資産減価償却率該当値テキスト"/>
        <xdr:cNvSpPr txBox="1"/>
      </xdr:nvSpPr>
      <xdr:spPr>
        <a:xfrm>
          <a:off x="4673600" y="1348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59689</xdr:rowOff>
    </xdr:from>
    <xdr:to>
      <xdr:col>20</xdr:col>
      <xdr:colOff>38100</xdr:colOff>
      <xdr:row>79</xdr:row>
      <xdr:rowOff>161289</xdr:rowOff>
    </xdr:to>
    <xdr:sp macro="" textlink="">
      <xdr:nvSpPr>
        <xdr:cNvPr id="282" name="楕円 281"/>
        <xdr:cNvSpPr/>
      </xdr:nvSpPr>
      <xdr:spPr>
        <a:xfrm>
          <a:off x="3746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78105</xdr:rowOff>
    </xdr:from>
    <xdr:to>
      <xdr:col>24</xdr:col>
      <xdr:colOff>63500</xdr:colOff>
      <xdr:row>79</xdr:row>
      <xdr:rowOff>110489</xdr:rowOff>
    </xdr:to>
    <xdr:cxnSp macro="">
      <xdr:nvCxnSpPr>
        <xdr:cNvPr id="283" name="直線コネクタ 282"/>
        <xdr:cNvCxnSpPr/>
      </xdr:nvCxnSpPr>
      <xdr:spPr>
        <a:xfrm flipV="1">
          <a:off x="3797300" y="1362265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90170</xdr:rowOff>
    </xdr:from>
    <xdr:to>
      <xdr:col>15</xdr:col>
      <xdr:colOff>101600</xdr:colOff>
      <xdr:row>80</xdr:row>
      <xdr:rowOff>20320</xdr:rowOff>
    </xdr:to>
    <xdr:sp macro="" textlink="">
      <xdr:nvSpPr>
        <xdr:cNvPr id="284" name="楕円 283"/>
        <xdr:cNvSpPr/>
      </xdr:nvSpPr>
      <xdr:spPr>
        <a:xfrm>
          <a:off x="2857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110489</xdr:rowOff>
    </xdr:from>
    <xdr:to>
      <xdr:col>19</xdr:col>
      <xdr:colOff>177800</xdr:colOff>
      <xdr:row>79</xdr:row>
      <xdr:rowOff>140970</xdr:rowOff>
    </xdr:to>
    <xdr:cxnSp macro="">
      <xdr:nvCxnSpPr>
        <xdr:cNvPr id="285" name="直線コネクタ 284"/>
        <xdr:cNvCxnSpPr/>
      </xdr:nvCxnSpPr>
      <xdr:spPr>
        <a:xfrm flipV="1">
          <a:off x="2908300" y="136550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113030</xdr:rowOff>
    </xdr:from>
    <xdr:to>
      <xdr:col>10</xdr:col>
      <xdr:colOff>165100</xdr:colOff>
      <xdr:row>80</xdr:row>
      <xdr:rowOff>43180</xdr:rowOff>
    </xdr:to>
    <xdr:sp macro="" textlink="">
      <xdr:nvSpPr>
        <xdr:cNvPr id="286" name="楕円 285"/>
        <xdr:cNvSpPr/>
      </xdr:nvSpPr>
      <xdr:spPr>
        <a:xfrm>
          <a:off x="1968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140970</xdr:rowOff>
    </xdr:from>
    <xdr:to>
      <xdr:col>15</xdr:col>
      <xdr:colOff>50800</xdr:colOff>
      <xdr:row>79</xdr:row>
      <xdr:rowOff>163830</xdr:rowOff>
    </xdr:to>
    <xdr:cxnSp macro="">
      <xdr:nvCxnSpPr>
        <xdr:cNvPr id="287" name="直線コネクタ 286"/>
        <xdr:cNvCxnSpPr/>
      </xdr:nvCxnSpPr>
      <xdr:spPr>
        <a:xfrm flipV="1">
          <a:off x="2019300" y="13685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93363</xdr:rowOff>
    </xdr:from>
    <xdr:ext cx="405111" cy="259045"/>
    <xdr:sp macro="" textlink="">
      <xdr:nvSpPr>
        <xdr:cNvPr id="288" name="n_1aveValue【福祉施設】&#10;有形固定資産減価償却率"/>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289" name="n_2aveValue【福祉施設】&#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290" name="n_3aveValue【福祉施設】&#10;有形固定資産減価償却率"/>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6366</xdr:rowOff>
    </xdr:from>
    <xdr:ext cx="405111" cy="259045"/>
    <xdr:sp macro="" textlink="">
      <xdr:nvSpPr>
        <xdr:cNvPr id="291" name="n_1mainValue【福祉施設】&#10;有形固定資産減価償却率"/>
        <xdr:cNvSpPr txBox="1"/>
      </xdr:nvSpPr>
      <xdr:spPr>
        <a:xfrm>
          <a:off x="35820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292" name="n_2mainValue【福祉施設】&#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59707</xdr:rowOff>
    </xdr:from>
    <xdr:ext cx="405111" cy="259045"/>
    <xdr:sp macro="" textlink="">
      <xdr:nvSpPr>
        <xdr:cNvPr id="293" name="n_3mainValue【福祉施設】&#10;有形固定資産減価償却率"/>
        <xdr:cNvSpPr txBox="1"/>
      </xdr:nvSpPr>
      <xdr:spPr>
        <a:xfrm>
          <a:off x="1816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17" name="直線コネクタ 316"/>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18"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19" name="直線コネクタ 318"/>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20"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21" name="直線コネクタ 320"/>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22"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23" name="フローチャート: 判断 322"/>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24" name="フローチャート: 判断 323"/>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25" name="フローチャート: 判断 324"/>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26" name="フローチャート: 判断 325"/>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32" name="楕円 331"/>
        <xdr:cNvSpPr/>
      </xdr:nvSpPr>
      <xdr:spPr>
        <a:xfrm>
          <a:off x="104267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163847</xdr:rowOff>
    </xdr:from>
    <xdr:ext cx="469744" cy="259045"/>
    <xdr:sp macro="" textlink="">
      <xdr:nvSpPr>
        <xdr:cNvPr id="333" name="【福祉施設】&#10;一人当たり面積該当値テキスト"/>
        <xdr:cNvSpPr txBox="1"/>
      </xdr:nvSpPr>
      <xdr:spPr>
        <a:xfrm>
          <a:off x="10515600"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13970</xdr:rowOff>
    </xdr:from>
    <xdr:to>
      <xdr:col>50</xdr:col>
      <xdr:colOff>165100</xdr:colOff>
      <xdr:row>85</xdr:row>
      <xdr:rowOff>115570</xdr:rowOff>
    </xdr:to>
    <xdr:sp macro="" textlink="">
      <xdr:nvSpPr>
        <xdr:cNvPr id="334" name="楕円 333"/>
        <xdr:cNvSpPr/>
      </xdr:nvSpPr>
      <xdr:spPr>
        <a:xfrm>
          <a:off x="9588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64770</xdr:rowOff>
    </xdr:from>
    <xdr:to>
      <xdr:col>55</xdr:col>
      <xdr:colOff>0</xdr:colOff>
      <xdr:row>85</xdr:row>
      <xdr:rowOff>64770</xdr:rowOff>
    </xdr:to>
    <xdr:cxnSp macro="">
      <xdr:nvCxnSpPr>
        <xdr:cNvPr id="335" name="直線コネクタ 334"/>
        <xdr:cNvCxnSpPr/>
      </xdr:nvCxnSpPr>
      <xdr:spPr>
        <a:xfrm>
          <a:off x="9639300" y="1463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13970</xdr:rowOff>
    </xdr:from>
    <xdr:to>
      <xdr:col>46</xdr:col>
      <xdr:colOff>38100</xdr:colOff>
      <xdr:row>85</xdr:row>
      <xdr:rowOff>115570</xdr:rowOff>
    </xdr:to>
    <xdr:sp macro="" textlink="">
      <xdr:nvSpPr>
        <xdr:cNvPr id="336" name="楕円 335"/>
        <xdr:cNvSpPr/>
      </xdr:nvSpPr>
      <xdr:spPr>
        <a:xfrm>
          <a:off x="8699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64770</xdr:rowOff>
    </xdr:from>
    <xdr:to>
      <xdr:col>50</xdr:col>
      <xdr:colOff>114300</xdr:colOff>
      <xdr:row>85</xdr:row>
      <xdr:rowOff>64770</xdr:rowOff>
    </xdr:to>
    <xdr:cxnSp macro="">
      <xdr:nvCxnSpPr>
        <xdr:cNvPr id="337" name="直線コネクタ 336"/>
        <xdr:cNvCxnSpPr/>
      </xdr:nvCxnSpPr>
      <xdr:spPr>
        <a:xfrm>
          <a:off x="8750300" y="1463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13970</xdr:rowOff>
    </xdr:from>
    <xdr:to>
      <xdr:col>41</xdr:col>
      <xdr:colOff>101600</xdr:colOff>
      <xdr:row>85</xdr:row>
      <xdr:rowOff>115570</xdr:rowOff>
    </xdr:to>
    <xdr:sp macro="" textlink="">
      <xdr:nvSpPr>
        <xdr:cNvPr id="338" name="楕円 337"/>
        <xdr:cNvSpPr/>
      </xdr:nvSpPr>
      <xdr:spPr>
        <a:xfrm>
          <a:off x="7810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64770</xdr:rowOff>
    </xdr:from>
    <xdr:to>
      <xdr:col>45</xdr:col>
      <xdr:colOff>177800</xdr:colOff>
      <xdr:row>85</xdr:row>
      <xdr:rowOff>64770</xdr:rowOff>
    </xdr:to>
    <xdr:cxnSp macro="">
      <xdr:nvCxnSpPr>
        <xdr:cNvPr id="339" name="直線コネクタ 338"/>
        <xdr:cNvCxnSpPr/>
      </xdr:nvCxnSpPr>
      <xdr:spPr>
        <a:xfrm>
          <a:off x="7861300" y="1463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113047</xdr:rowOff>
    </xdr:from>
    <xdr:ext cx="469744" cy="259045"/>
    <xdr:sp macro="" textlink="">
      <xdr:nvSpPr>
        <xdr:cNvPr id="340" name="n_1aveValue【福祉施設】&#10;一人当たり面積"/>
        <xdr:cNvSpPr txBox="1"/>
      </xdr:nvSpPr>
      <xdr:spPr>
        <a:xfrm>
          <a:off x="9391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41" name="n_2aveValue【福祉施設】&#10;一人当たり面積"/>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42" name="n_3aveValue【福祉施設】&#10;一人当たり面積"/>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106697</xdr:rowOff>
    </xdr:from>
    <xdr:ext cx="469744" cy="259045"/>
    <xdr:sp macro="" textlink="">
      <xdr:nvSpPr>
        <xdr:cNvPr id="343" name="n_1mainValue【福祉施設】&#10;一人当たり面積"/>
        <xdr:cNvSpPr txBox="1"/>
      </xdr:nvSpPr>
      <xdr:spPr>
        <a:xfrm>
          <a:off x="93917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106697</xdr:rowOff>
    </xdr:from>
    <xdr:ext cx="469744" cy="259045"/>
    <xdr:sp macro="" textlink="">
      <xdr:nvSpPr>
        <xdr:cNvPr id="344" name="n_2mainValue【福祉施設】&#10;一人当たり面積"/>
        <xdr:cNvSpPr txBox="1"/>
      </xdr:nvSpPr>
      <xdr:spPr>
        <a:xfrm>
          <a:off x="8515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106697</xdr:rowOff>
    </xdr:from>
    <xdr:ext cx="469744" cy="259045"/>
    <xdr:sp macro="" textlink="">
      <xdr:nvSpPr>
        <xdr:cNvPr id="345" name="n_3mainValue【福祉施設】&#10;一人当たり面積"/>
        <xdr:cNvSpPr txBox="1"/>
      </xdr:nvSpPr>
      <xdr:spPr>
        <a:xfrm>
          <a:off x="7626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71" name="直線コネクタ 370"/>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72"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73" name="直線コネクタ 372"/>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74"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75" name="直線コネクタ 374"/>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76"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77" name="フローチャート: 判断 376"/>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78" name="フローチャート: 判断 377"/>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79" name="フローチャート: 判断 378"/>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80" name="フローチャート: 判断 379"/>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44994</xdr:rowOff>
    </xdr:from>
    <xdr:to>
      <xdr:col>24</xdr:col>
      <xdr:colOff>114300</xdr:colOff>
      <xdr:row>103</xdr:row>
      <xdr:rowOff>146594</xdr:rowOff>
    </xdr:to>
    <xdr:sp macro="" textlink="">
      <xdr:nvSpPr>
        <xdr:cNvPr id="386" name="楕円 385"/>
        <xdr:cNvSpPr/>
      </xdr:nvSpPr>
      <xdr:spPr>
        <a:xfrm>
          <a:off x="45847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67871</xdr:rowOff>
    </xdr:from>
    <xdr:ext cx="405111" cy="259045"/>
    <xdr:sp macro="" textlink="">
      <xdr:nvSpPr>
        <xdr:cNvPr id="387" name="【市民会館】&#10;有形固定資産減価償却率該当値テキスト"/>
        <xdr:cNvSpPr txBox="1"/>
      </xdr:nvSpPr>
      <xdr:spPr>
        <a:xfrm>
          <a:off x="4673600" y="1755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71120</xdr:rowOff>
    </xdr:from>
    <xdr:to>
      <xdr:col>20</xdr:col>
      <xdr:colOff>38100</xdr:colOff>
      <xdr:row>104</xdr:row>
      <xdr:rowOff>1270</xdr:rowOff>
    </xdr:to>
    <xdr:sp macro="" textlink="">
      <xdr:nvSpPr>
        <xdr:cNvPr id="388" name="楕円 387"/>
        <xdr:cNvSpPr/>
      </xdr:nvSpPr>
      <xdr:spPr>
        <a:xfrm>
          <a:off x="3746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95794</xdr:rowOff>
    </xdr:from>
    <xdr:to>
      <xdr:col>24</xdr:col>
      <xdr:colOff>63500</xdr:colOff>
      <xdr:row>103</xdr:row>
      <xdr:rowOff>121920</xdr:rowOff>
    </xdr:to>
    <xdr:cxnSp macro="">
      <xdr:nvCxnSpPr>
        <xdr:cNvPr id="389" name="直線コネクタ 388"/>
        <xdr:cNvCxnSpPr/>
      </xdr:nvCxnSpPr>
      <xdr:spPr>
        <a:xfrm flipV="1">
          <a:off x="3797300" y="1775514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97245</xdr:rowOff>
    </xdr:from>
    <xdr:to>
      <xdr:col>15</xdr:col>
      <xdr:colOff>101600</xdr:colOff>
      <xdr:row>104</xdr:row>
      <xdr:rowOff>27395</xdr:rowOff>
    </xdr:to>
    <xdr:sp macro="" textlink="">
      <xdr:nvSpPr>
        <xdr:cNvPr id="390" name="楕円 389"/>
        <xdr:cNvSpPr/>
      </xdr:nvSpPr>
      <xdr:spPr>
        <a:xfrm>
          <a:off x="2857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121920</xdr:rowOff>
    </xdr:from>
    <xdr:to>
      <xdr:col>19</xdr:col>
      <xdr:colOff>177800</xdr:colOff>
      <xdr:row>103</xdr:row>
      <xdr:rowOff>148045</xdr:rowOff>
    </xdr:to>
    <xdr:cxnSp macro="">
      <xdr:nvCxnSpPr>
        <xdr:cNvPr id="391" name="直線コネクタ 390"/>
        <xdr:cNvCxnSpPr/>
      </xdr:nvCxnSpPr>
      <xdr:spPr>
        <a:xfrm flipV="1">
          <a:off x="2908300" y="1778127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121738</xdr:rowOff>
    </xdr:from>
    <xdr:to>
      <xdr:col>10</xdr:col>
      <xdr:colOff>165100</xdr:colOff>
      <xdr:row>104</xdr:row>
      <xdr:rowOff>51888</xdr:rowOff>
    </xdr:to>
    <xdr:sp macro="" textlink="">
      <xdr:nvSpPr>
        <xdr:cNvPr id="392" name="楕円 391"/>
        <xdr:cNvSpPr/>
      </xdr:nvSpPr>
      <xdr:spPr>
        <a:xfrm>
          <a:off x="1968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148045</xdr:rowOff>
    </xdr:from>
    <xdr:to>
      <xdr:col>15</xdr:col>
      <xdr:colOff>50800</xdr:colOff>
      <xdr:row>104</xdr:row>
      <xdr:rowOff>1088</xdr:rowOff>
    </xdr:to>
    <xdr:cxnSp macro="">
      <xdr:nvCxnSpPr>
        <xdr:cNvPr id="393" name="直線コネクタ 392"/>
        <xdr:cNvCxnSpPr/>
      </xdr:nvCxnSpPr>
      <xdr:spPr>
        <a:xfrm flipV="1">
          <a:off x="2019300" y="1780739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116495</xdr:rowOff>
    </xdr:from>
    <xdr:ext cx="405111" cy="259045"/>
    <xdr:sp macro="" textlink="">
      <xdr:nvSpPr>
        <xdr:cNvPr id="394" name="n_1aveValue【市民会館】&#10;有形固定資産減価償却率"/>
        <xdr:cNvSpPr txBox="1"/>
      </xdr:nvSpPr>
      <xdr:spPr>
        <a:xfrm>
          <a:off x="35820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395" name="n_2aveValue【市民会館】&#10;有形固定資産減価償却率"/>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82204</xdr:rowOff>
    </xdr:from>
    <xdr:ext cx="405111" cy="259045"/>
    <xdr:sp macro="" textlink="">
      <xdr:nvSpPr>
        <xdr:cNvPr id="396" name="n_3aveValue【市民会館】&#10;有形固定資産減価償却率"/>
        <xdr:cNvSpPr txBox="1"/>
      </xdr:nvSpPr>
      <xdr:spPr>
        <a:xfrm>
          <a:off x="1816744"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17797</xdr:rowOff>
    </xdr:from>
    <xdr:ext cx="405111" cy="259045"/>
    <xdr:sp macro="" textlink="">
      <xdr:nvSpPr>
        <xdr:cNvPr id="397" name="n_1mainValue【市民会館】&#10;有形固定資産減価償却率"/>
        <xdr:cNvSpPr txBox="1"/>
      </xdr:nvSpPr>
      <xdr:spPr>
        <a:xfrm>
          <a:off x="3582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43922</xdr:rowOff>
    </xdr:from>
    <xdr:ext cx="405111" cy="259045"/>
    <xdr:sp macro="" textlink="">
      <xdr:nvSpPr>
        <xdr:cNvPr id="398" name="n_2mainValue【市民会館】&#10;有形固定資産減価償却率"/>
        <xdr:cNvSpPr txBox="1"/>
      </xdr:nvSpPr>
      <xdr:spPr>
        <a:xfrm>
          <a:off x="2705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68415</xdr:rowOff>
    </xdr:from>
    <xdr:ext cx="405111" cy="259045"/>
    <xdr:sp macro="" textlink="">
      <xdr:nvSpPr>
        <xdr:cNvPr id="399" name="n_3mainValue【市民会館】&#10;有形固定資産減価償却率"/>
        <xdr:cNvSpPr txBox="1"/>
      </xdr:nvSpPr>
      <xdr:spPr>
        <a:xfrm>
          <a:off x="1816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0" name="直線コネクタ 40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1" name="テキスト ボックス 410"/>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4" name="直線コネクタ 41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5" name="テキスト ボックス 414"/>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419" name="直線コネクタ 418"/>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20"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21" name="直線コネクタ 420"/>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22"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23" name="直線コネクタ 422"/>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24"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5" name="フローチャート: 判断 424"/>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26" name="フローチャート: 判断 425"/>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27" name="フローチャート: 判断 426"/>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28" name="フローチャート: 判断 427"/>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99695</xdr:rowOff>
    </xdr:from>
    <xdr:to>
      <xdr:col>55</xdr:col>
      <xdr:colOff>50800</xdr:colOff>
      <xdr:row>104</xdr:row>
      <xdr:rowOff>29845</xdr:rowOff>
    </xdr:to>
    <xdr:sp macro="" textlink="">
      <xdr:nvSpPr>
        <xdr:cNvPr id="434" name="楕円 433"/>
        <xdr:cNvSpPr/>
      </xdr:nvSpPr>
      <xdr:spPr>
        <a:xfrm>
          <a:off x="104267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122572</xdr:rowOff>
    </xdr:from>
    <xdr:ext cx="469744" cy="259045"/>
    <xdr:sp macro="" textlink="">
      <xdr:nvSpPr>
        <xdr:cNvPr id="435" name="【市民会館】&#10;一人当たり面積該当値テキスト"/>
        <xdr:cNvSpPr txBox="1"/>
      </xdr:nvSpPr>
      <xdr:spPr>
        <a:xfrm>
          <a:off x="10515600" y="1761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99695</xdr:rowOff>
    </xdr:from>
    <xdr:to>
      <xdr:col>50</xdr:col>
      <xdr:colOff>165100</xdr:colOff>
      <xdr:row>104</xdr:row>
      <xdr:rowOff>29845</xdr:rowOff>
    </xdr:to>
    <xdr:sp macro="" textlink="">
      <xdr:nvSpPr>
        <xdr:cNvPr id="436" name="楕円 435"/>
        <xdr:cNvSpPr/>
      </xdr:nvSpPr>
      <xdr:spPr>
        <a:xfrm>
          <a:off x="9588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150495</xdr:rowOff>
    </xdr:from>
    <xdr:to>
      <xdr:col>55</xdr:col>
      <xdr:colOff>0</xdr:colOff>
      <xdr:row>103</xdr:row>
      <xdr:rowOff>150495</xdr:rowOff>
    </xdr:to>
    <xdr:cxnSp macro="">
      <xdr:nvCxnSpPr>
        <xdr:cNvPr id="437" name="直線コネクタ 436"/>
        <xdr:cNvCxnSpPr/>
      </xdr:nvCxnSpPr>
      <xdr:spPr>
        <a:xfrm>
          <a:off x="9639300" y="17809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105411</xdr:rowOff>
    </xdr:from>
    <xdr:to>
      <xdr:col>46</xdr:col>
      <xdr:colOff>38100</xdr:colOff>
      <xdr:row>104</xdr:row>
      <xdr:rowOff>35561</xdr:rowOff>
    </xdr:to>
    <xdr:sp macro="" textlink="">
      <xdr:nvSpPr>
        <xdr:cNvPr id="438" name="楕円 437"/>
        <xdr:cNvSpPr/>
      </xdr:nvSpPr>
      <xdr:spPr>
        <a:xfrm>
          <a:off x="8699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150495</xdr:rowOff>
    </xdr:from>
    <xdr:to>
      <xdr:col>50</xdr:col>
      <xdr:colOff>114300</xdr:colOff>
      <xdr:row>103</xdr:row>
      <xdr:rowOff>156211</xdr:rowOff>
    </xdr:to>
    <xdr:cxnSp macro="">
      <xdr:nvCxnSpPr>
        <xdr:cNvPr id="439" name="直線コネクタ 438"/>
        <xdr:cNvCxnSpPr/>
      </xdr:nvCxnSpPr>
      <xdr:spPr>
        <a:xfrm flipV="1">
          <a:off x="8750300" y="178098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105411</xdr:rowOff>
    </xdr:from>
    <xdr:to>
      <xdr:col>41</xdr:col>
      <xdr:colOff>101600</xdr:colOff>
      <xdr:row>104</xdr:row>
      <xdr:rowOff>35561</xdr:rowOff>
    </xdr:to>
    <xdr:sp macro="" textlink="">
      <xdr:nvSpPr>
        <xdr:cNvPr id="440" name="楕円 439"/>
        <xdr:cNvSpPr/>
      </xdr:nvSpPr>
      <xdr:spPr>
        <a:xfrm>
          <a:off x="7810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156211</xdr:rowOff>
    </xdr:from>
    <xdr:to>
      <xdr:col>45</xdr:col>
      <xdr:colOff>177800</xdr:colOff>
      <xdr:row>103</xdr:row>
      <xdr:rowOff>156211</xdr:rowOff>
    </xdr:to>
    <xdr:cxnSp macro="">
      <xdr:nvCxnSpPr>
        <xdr:cNvPr id="441" name="直線コネクタ 440"/>
        <xdr:cNvCxnSpPr/>
      </xdr:nvCxnSpPr>
      <xdr:spPr>
        <a:xfrm>
          <a:off x="7861300" y="17815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442" name="n_1aveValue【市民会館】&#10;一人当たり面積"/>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43"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44" name="n_3aveValue【市民会館】&#10;一人当たり面積"/>
        <xdr:cNvSpPr txBox="1"/>
      </xdr:nvSpPr>
      <xdr:spPr>
        <a:xfrm>
          <a:off x="7626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46372</xdr:rowOff>
    </xdr:from>
    <xdr:ext cx="469744" cy="259045"/>
    <xdr:sp macro="" textlink="">
      <xdr:nvSpPr>
        <xdr:cNvPr id="445" name="n_1mainValue【市民会館】&#10;一人当たり面積"/>
        <xdr:cNvSpPr txBox="1"/>
      </xdr:nvSpPr>
      <xdr:spPr>
        <a:xfrm>
          <a:off x="9391727" y="17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52088</xdr:rowOff>
    </xdr:from>
    <xdr:ext cx="469744" cy="259045"/>
    <xdr:sp macro="" textlink="">
      <xdr:nvSpPr>
        <xdr:cNvPr id="446" name="n_2mainValue【市民会館】&#10;一人当たり面積"/>
        <xdr:cNvSpPr txBox="1"/>
      </xdr:nvSpPr>
      <xdr:spPr>
        <a:xfrm>
          <a:off x="8515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52088</xdr:rowOff>
    </xdr:from>
    <xdr:ext cx="469744" cy="259045"/>
    <xdr:sp macro="" textlink="">
      <xdr:nvSpPr>
        <xdr:cNvPr id="447" name="n_3mainValue【市民会館】&#10;一人当たり面積"/>
        <xdr:cNvSpPr txBox="1"/>
      </xdr:nvSpPr>
      <xdr:spPr>
        <a:xfrm>
          <a:off x="7626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8" name="テキスト ボックス 4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9" name="直線コネクタ 4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0" name="テキスト ボックス 4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1" name="直線コネクタ 4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2" name="テキスト ボックス 4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3" name="直線コネクタ 4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4" name="テキスト ボックス 4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5" name="直線コネクタ 4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6" name="テキスト ボックス 4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7" name="直線コネクタ 4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8" name="テキスト ボックス 4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0" name="テキスト ボックス 4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72" name="直線コネクタ 471"/>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73"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74" name="直線コネクタ 473"/>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75"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76" name="直線コネクタ 475"/>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77" name="【一般廃棄物処理施設】&#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78" name="フローチャート: 判断 477"/>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79" name="フローチャート: 判断 478"/>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80" name="フローチャート: 判断 479"/>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81" name="フローチャート: 判断 480"/>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69215</xdr:rowOff>
    </xdr:from>
    <xdr:to>
      <xdr:col>85</xdr:col>
      <xdr:colOff>177800</xdr:colOff>
      <xdr:row>37</xdr:row>
      <xdr:rowOff>170815</xdr:rowOff>
    </xdr:to>
    <xdr:sp macro="" textlink="">
      <xdr:nvSpPr>
        <xdr:cNvPr id="487" name="楕円 486"/>
        <xdr:cNvSpPr/>
      </xdr:nvSpPr>
      <xdr:spPr>
        <a:xfrm>
          <a:off x="162687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92092</xdr:rowOff>
    </xdr:from>
    <xdr:ext cx="405111" cy="259045"/>
    <xdr:sp macro="" textlink="">
      <xdr:nvSpPr>
        <xdr:cNvPr id="488" name="【一般廃棄物処理施設】&#10;有形固定資産減価償却率該当値テキスト"/>
        <xdr:cNvSpPr txBox="1"/>
      </xdr:nvSpPr>
      <xdr:spPr>
        <a:xfrm>
          <a:off x="16357600"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126365</xdr:rowOff>
    </xdr:from>
    <xdr:to>
      <xdr:col>81</xdr:col>
      <xdr:colOff>101600</xdr:colOff>
      <xdr:row>38</xdr:row>
      <xdr:rowOff>56515</xdr:rowOff>
    </xdr:to>
    <xdr:sp macro="" textlink="">
      <xdr:nvSpPr>
        <xdr:cNvPr id="489" name="楕円 488"/>
        <xdr:cNvSpPr/>
      </xdr:nvSpPr>
      <xdr:spPr>
        <a:xfrm>
          <a:off x="15430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120015</xdr:rowOff>
    </xdr:from>
    <xdr:to>
      <xdr:col>85</xdr:col>
      <xdr:colOff>127000</xdr:colOff>
      <xdr:row>38</xdr:row>
      <xdr:rowOff>5715</xdr:rowOff>
    </xdr:to>
    <xdr:cxnSp macro="">
      <xdr:nvCxnSpPr>
        <xdr:cNvPr id="490" name="直線コネクタ 489"/>
        <xdr:cNvCxnSpPr/>
      </xdr:nvCxnSpPr>
      <xdr:spPr>
        <a:xfrm flipV="1">
          <a:off x="15481300" y="646366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15875</xdr:rowOff>
    </xdr:from>
    <xdr:to>
      <xdr:col>76</xdr:col>
      <xdr:colOff>165100</xdr:colOff>
      <xdr:row>38</xdr:row>
      <xdr:rowOff>117475</xdr:rowOff>
    </xdr:to>
    <xdr:sp macro="" textlink="">
      <xdr:nvSpPr>
        <xdr:cNvPr id="491" name="楕円 490"/>
        <xdr:cNvSpPr/>
      </xdr:nvSpPr>
      <xdr:spPr>
        <a:xfrm>
          <a:off x="14541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5715</xdr:rowOff>
    </xdr:from>
    <xdr:to>
      <xdr:col>81</xdr:col>
      <xdr:colOff>50800</xdr:colOff>
      <xdr:row>38</xdr:row>
      <xdr:rowOff>66675</xdr:rowOff>
    </xdr:to>
    <xdr:cxnSp macro="">
      <xdr:nvCxnSpPr>
        <xdr:cNvPr id="492" name="直線コネクタ 491"/>
        <xdr:cNvCxnSpPr/>
      </xdr:nvCxnSpPr>
      <xdr:spPr>
        <a:xfrm flipV="1">
          <a:off x="14592300" y="652081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93" name="n_1aveValue【一般廃棄物処理施設】&#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94"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95" name="n_3aveValue【一般廃棄物処理施設】&#10;有形固定資産減価償却率"/>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47642</xdr:rowOff>
    </xdr:from>
    <xdr:ext cx="405111" cy="259045"/>
    <xdr:sp macro="" textlink="">
      <xdr:nvSpPr>
        <xdr:cNvPr id="496" name="n_1mainValue【一般廃棄物処理施設】&#10;有形固定資産減価償却率"/>
        <xdr:cNvSpPr txBox="1"/>
      </xdr:nvSpPr>
      <xdr:spPr>
        <a:xfrm>
          <a:off x="152660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108602</xdr:rowOff>
    </xdr:from>
    <xdr:ext cx="405111" cy="259045"/>
    <xdr:sp macro="" textlink="">
      <xdr:nvSpPr>
        <xdr:cNvPr id="497" name="n_2mainValue【一般廃棄物処理施設】&#10;有形固定資産減価償却率"/>
        <xdr:cNvSpPr txBox="1"/>
      </xdr:nvSpPr>
      <xdr:spPr>
        <a:xfrm>
          <a:off x="14389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11" name="テキスト ボックス 510"/>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13" name="テキスト ボックス 512"/>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15" name="テキスト ボックス 514"/>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17" name="テキスト ボックス 51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19" name="テキスト ボックス 51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1" name="テキスト ボックス 52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523" name="直線コネクタ 522"/>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24"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25" name="直線コネクタ 524"/>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26"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27" name="直線コネクタ 526"/>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47112</xdr:rowOff>
    </xdr:from>
    <xdr:ext cx="534377" cy="259045"/>
    <xdr:sp macro="" textlink="">
      <xdr:nvSpPr>
        <xdr:cNvPr id="528" name="【一般廃棄物処理施設】&#10;一人当たり有形固定資産（償却資産）額平均値テキスト"/>
        <xdr:cNvSpPr txBox="1"/>
      </xdr:nvSpPr>
      <xdr:spPr>
        <a:xfrm>
          <a:off x="22199600" y="639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29" name="フローチャート: 判断 528"/>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30" name="フローチャート: 判断 529"/>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31" name="フローチャート: 判断 530"/>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32" name="フローチャート: 判断 531"/>
        <xdr:cNvSpPr/>
      </xdr:nvSpPr>
      <xdr:spPr>
        <a:xfrm>
          <a:off x="19494500" y="652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65568</xdr:rowOff>
    </xdr:from>
    <xdr:to>
      <xdr:col>116</xdr:col>
      <xdr:colOff>114300</xdr:colOff>
      <xdr:row>38</xdr:row>
      <xdr:rowOff>167168</xdr:rowOff>
    </xdr:to>
    <xdr:sp macro="" textlink="">
      <xdr:nvSpPr>
        <xdr:cNvPr id="538" name="楕円 537"/>
        <xdr:cNvSpPr/>
      </xdr:nvSpPr>
      <xdr:spPr>
        <a:xfrm>
          <a:off x="22110700" y="658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43995</xdr:rowOff>
    </xdr:from>
    <xdr:ext cx="534377" cy="259045"/>
    <xdr:sp macro="" textlink="">
      <xdr:nvSpPr>
        <xdr:cNvPr id="539" name="【一般廃棄物処理施設】&#10;一人当たり有形固定資産（償却資産）額該当値テキスト"/>
        <xdr:cNvSpPr txBox="1"/>
      </xdr:nvSpPr>
      <xdr:spPr>
        <a:xfrm>
          <a:off x="22199600" y="655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75213</xdr:rowOff>
    </xdr:from>
    <xdr:to>
      <xdr:col>112</xdr:col>
      <xdr:colOff>38100</xdr:colOff>
      <xdr:row>39</xdr:row>
      <xdr:rowOff>5363</xdr:rowOff>
    </xdr:to>
    <xdr:sp macro="" textlink="">
      <xdr:nvSpPr>
        <xdr:cNvPr id="540" name="楕円 539"/>
        <xdr:cNvSpPr/>
      </xdr:nvSpPr>
      <xdr:spPr>
        <a:xfrm>
          <a:off x="21272500" y="659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116368</xdr:rowOff>
    </xdr:from>
    <xdr:to>
      <xdr:col>116</xdr:col>
      <xdr:colOff>63500</xdr:colOff>
      <xdr:row>38</xdr:row>
      <xdr:rowOff>126013</xdr:rowOff>
    </xdr:to>
    <xdr:cxnSp macro="">
      <xdr:nvCxnSpPr>
        <xdr:cNvPr id="541" name="直線コネクタ 540"/>
        <xdr:cNvCxnSpPr/>
      </xdr:nvCxnSpPr>
      <xdr:spPr>
        <a:xfrm flipV="1">
          <a:off x="21323300" y="6631468"/>
          <a:ext cx="838200" cy="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87449</xdr:rowOff>
    </xdr:from>
    <xdr:to>
      <xdr:col>107</xdr:col>
      <xdr:colOff>101600</xdr:colOff>
      <xdr:row>39</xdr:row>
      <xdr:rowOff>17599</xdr:rowOff>
    </xdr:to>
    <xdr:sp macro="" textlink="">
      <xdr:nvSpPr>
        <xdr:cNvPr id="542" name="楕円 541"/>
        <xdr:cNvSpPr/>
      </xdr:nvSpPr>
      <xdr:spPr>
        <a:xfrm>
          <a:off x="20383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126013</xdr:rowOff>
    </xdr:from>
    <xdr:to>
      <xdr:col>111</xdr:col>
      <xdr:colOff>177800</xdr:colOff>
      <xdr:row>38</xdr:row>
      <xdr:rowOff>138249</xdr:rowOff>
    </xdr:to>
    <xdr:cxnSp macro="">
      <xdr:nvCxnSpPr>
        <xdr:cNvPr id="543" name="直線コネクタ 542"/>
        <xdr:cNvCxnSpPr/>
      </xdr:nvCxnSpPr>
      <xdr:spPr>
        <a:xfrm flipV="1">
          <a:off x="20434300" y="6641113"/>
          <a:ext cx="889000" cy="1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134807</xdr:rowOff>
    </xdr:from>
    <xdr:ext cx="534377" cy="259045"/>
    <xdr:sp macro="" textlink="">
      <xdr:nvSpPr>
        <xdr:cNvPr id="544" name="n_1aveValue【一般廃棄物処理施設】&#10;一人当たり有形固定資産（償却資産）額"/>
        <xdr:cNvSpPr txBox="1"/>
      </xdr:nvSpPr>
      <xdr:spPr>
        <a:xfrm>
          <a:off x="21043411" y="63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19114</xdr:rowOff>
    </xdr:from>
    <xdr:ext cx="534377" cy="259045"/>
    <xdr:sp macro="" textlink="">
      <xdr:nvSpPr>
        <xdr:cNvPr id="545" name="n_2aveValue【一般廃棄物処理施設】&#10;一人当たり有形固定資産（償却資産）額"/>
        <xdr:cNvSpPr txBox="1"/>
      </xdr:nvSpPr>
      <xdr:spPr>
        <a:xfrm>
          <a:off x="20167111" y="636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132195</xdr:rowOff>
    </xdr:from>
    <xdr:ext cx="534377" cy="259045"/>
    <xdr:sp macro="" textlink="">
      <xdr:nvSpPr>
        <xdr:cNvPr id="546" name="n_3aveValue【一般廃棄物処理施設】&#10;一人当たり有形固定資産（償却資産）額"/>
        <xdr:cNvSpPr txBox="1"/>
      </xdr:nvSpPr>
      <xdr:spPr>
        <a:xfrm>
          <a:off x="19278111" y="630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167940</xdr:rowOff>
    </xdr:from>
    <xdr:ext cx="534377" cy="259045"/>
    <xdr:sp macro="" textlink="">
      <xdr:nvSpPr>
        <xdr:cNvPr id="547" name="n_1mainValue【一般廃棄物処理施設】&#10;一人当たり有形固定資産（償却資産）額"/>
        <xdr:cNvSpPr txBox="1"/>
      </xdr:nvSpPr>
      <xdr:spPr>
        <a:xfrm>
          <a:off x="21043411" y="668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8726</xdr:rowOff>
    </xdr:from>
    <xdr:ext cx="534377" cy="259045"/>
    <xdr:sp macro="" textlink="">
      <xdr:nvSpPr>
        <xdr:cNvPr id="548" name="n_2mainValue【一般廃棄物処理施設】&#10;一人当たり有形固定資産（償却資産）額"/>
        <xdr:cNvSpPr txBox="1"/>
      </xdr:nvSpPr>
      <xdr:spPr>
        <a:xfrm>
          <a:off x="20167111" y="669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9" name="正方形/長方形 5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0" name="正方形/長方形 5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1" name="正方形/長方形 5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2" name="正方形/長方形 5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3" name="正方形/長方形 5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4" name="正方形/長方形 5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5" name="正方形/長方形 5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6" name="正方形/長方形 5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7" name="テキスト ボックス 5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8" name="直線コネクタ 5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59" name="直線コネクタ 55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0" name="テキスト ボックス 55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1" name="直線コネクタ 56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2" name="テキスト ボックス 56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3" name="直線コネクタ 56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4" name="テキスト ボックス 56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5" name="直線コネクタ 56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6" name="テキスト ボックス 56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7" name="直線コネクタ 56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68" name="テキスト ボックス 56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9" name="直線コネクタ 5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0" name="テキスト ボックス 5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72" name="直線コネクタ 571"/>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73"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74" name="直線コネクタ 573"/>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75"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76" name="直線コネクタ 575"/>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120032</xdr:rowOff>
    </xdr:from>
    <xdr:ext cx="405111" cy="259045"/>
    <xdr:sp macro="" textlink="">
      <xdr:nvSpPr>
        <xdr:cNvPr id="577" name="【保健センター・保健所】&#10;有形固定資産減価償却率平均値テキスト"/>
        <xdr:cNvSpPr txBox="1"/>
      </xdr:nvSpPr>
      <xdr:spPr>
        <a:xfrm>
          <a:off x="16357600" y="1023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78" name="フローチャート: 判断 577"/>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79" name="フローチャート: 判断 578"/>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80" name="フローチャート: 判断 579"/>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81" name="フローチャート: 判断 580"/>
        <xdr:cNvSpPr/>
      </xdr:nvSpPr>
      <xdr:spPr>
        <a:xfrm>
          <a:off x="1365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2" name="テキスト ボックス 5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3" name="テキスト ボックス 5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4" name="テキスト ボックス 5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5" name="テキスト ボックス 5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6" name="テキスト ボックス 5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87" name="楕円 586"/>
        <xdr:cNvSpPr/>
      </xdr:nvSpPr>
      <xdr:spPr>
        <a:xfrm>
          <a:off x="162687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156862</xdr:rowOff>
    </xdr:from>
    <xdr:ext cx="405111" cy="259045"/>
    <xdr:sp macro="" textlink="">
      <xdr:nvSpPr>
        <xdr:cNvPr id="588" name="【保健センター・保健所】&#10;有形固定資産減価償却率該当値テキスト"/>
        <xdr:cNvSpPr txBox="1"/>
      </xdr:nvSpPr>
      <xdr:spPr>
        <a:xfrm>
          <a:off x="16357600"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xdr:rowOff>
    </xdr:from>
    <xdr:to>
      <xdr:col>81</xdr:col>
      <xdr:colOff>101600</xdr:colOff>
      <xdr:row>59</xdr:row>
      <xdr:rowOff>102235</xdr:rowOff>
    </xdr:to>
    <xdr:sp macro="" textlink="">
      <xdr:nvSpPr>
        <xdr:cNvPr id="589" name="楕円 588"/>
        <xdr:cNvSpPr/>
      </xdr:nvSpPr>
      <xdr:spPr>
        <a:xfrm>
          <a:off x="15430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xdr:rowOff>
    </xdr:from>
    <xdr:to>
      <xdr:col>85</xdr:col>
      <xdr:colOff>127000</xdr:colOff>
      <xdr:row>59</xdr:row>
      <xdr:rowOff>51435</xdr:rowOff>
    </xdr:to>
    <xdr:cxnSp macro="">
      <xdr:nvCxnSpPr>
        <xdr:cNvPr id="590" name="直線コネクタ 589"/>
        <xdr:cNvCxnSpPr/>
      </xdr:nvCxnSpPr>
      <xdr:spPr>
        <a:xfrm flipV="1">
          <a:off x="15481300" y="101288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33020</xdr:rowOff>
    </xdr:from>
    <xdr:to>
      <xdr:col>76</xdr:col>
      <xdr:colOff>165100</xdr:colOff>
      <xdr:row>59</xdr:row>
      <xdr:rowOff>134620</xdr:rowOff>
    </xdr:to>
    <xdr:sp macro="" textlink="">
      <xdr:nvSpPr>
        <xdr:cNvPr id="591" name="楕円 590"/>
        <xdr:cNvSpPr/>
      </xdr:nvSpPr>
      <xdr:spPr>
        <a:xfrm>
          <a:off x="14541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51435</xdr:rowOff>
    </xdr:from>
    <xdr:to>
      <xdr:col>81</xdr:col>
      <xdr:colOff>50800</xdr:colOff>
      <xdr:row>59</xdr:row>
      <xdr:rowOff>83820</xdr:rowOff>
    </xdr:to>
    <xdr:cxnSp macro="">
      <xdr:nvCxnSpPr>
        <xdr:cNvPr id="592" name="直線コネクタ 591"/>
        <xdr:cNvCxnSpPr/>
      </xdr:nvCxnSpPr>
      <xdr:spPr>
        <a:xfrm flipV="1">
          <a:off x="14592300" y="101669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93" name="楕円 592"/>
        <xdr:cNvSpPr/>
      </xdr:nvSpPr>
      <xdr:spPr>
        <a:xfrm>
          <a:off x="13652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83820</xdr:rowOff>
    </xdr:from>
    <xdr:to>
      <xdr:col>76</xdr:col>
      <xdr:colOff>114300</xdr:colOff>
      <xdr:row>59</xdr:row>
      <xdr:rowOff>112395</xdr:rowOff>
    </xdr:to>
    <xdr:cxnSp macro="">
      <xdr:nvCxnSpPr>
        <xdr:cNvPr id="594" name="直線コネクタ 593"/>
        <xdr:cNvCxnSpPr/>
      </xdr:nvCxnSpPr>
      <xdr:spPr>
        <a:xfrm flipV="1">
          <a:off x="13703300" y="101993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95" name="n_1aveValue【保健センター・保健所】&#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596" name="n_2aveValue【保健センター・保健所】&#10;有形固定資産減価償却率"/>
        <xdr:cNvSpPr txBox="1"/>
      </xdr:nvSpPr>
      <xdr:spPr>
        <a:xfrm>
          <a:off x="14389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597" name="n_3aveValue【保健センター・保健所】&#10;有形固定資産減価償却率"/>
        <xdr:cNvSpPr txBox="1"/>
      </xdr:nvSpPr>
      <xdr:spPr>
        <a:xfrm>
          <a:off x="13500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118762</xdr:rowOff>
    </xdr:from>
    <xdr:ext cx="405111" cy="259045"/>
    <xdr:sp macro="" textlink="">
      <xdr:nvSpPr>
        <xdr:cNvPr id="598" name="n_1mainValue【保健センター・保健所】&#10;有形固定資産減価償却率"/>
        <xdr:cNvSpPr txBox="1"/>
      </xdr:nvSpPr>
      <xdr:spPr>
        <a:xfrm>
          <a:off x="152660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151147</xdr:rowOff>
    </xdr:from>
    <xdr:ext cx="405111" cy="259045"/>
    <xdr:sp macro="" textlink="">
      <xdr:nvSpPr>
        <xdr:cNvPr id="599" name="n_2mainValue【保健センター・保健所】&#10;有形固定資産減価償却率"/>
        <xdr:cNvSpPr txBox="1"/>
      </xdr:nvSpPr>
      <xdr:spPr>
        <a:xfrm>
          <a:off x="14389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600" name="n_3mainValue【保健センター・保健所】&#10;有形固定資産減価償却率"/>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1" name="正方形/長方形 6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2" name="正方形/長方形 6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3" name="正方形/長方形 6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4" name="正方形/長方形 6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5" name="正方形/長方形 6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6" name="正方形/長方形 6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7" name="正方形/長方形 6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8" name="正方形/長方形 6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9" name="テキスト ボックス 6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0" name="直線コネクタ 6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1" name="直線コネクタ 6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2" name="テキスト ボックス 6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3" name="直線コネクタ 6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4" name="テキスト ボックス 6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5" name="直線コネクタ 6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6" name="テキスト ボックス 6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7" name="直線コネクタ 6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8" name="テキスト ボックス 6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9" name="直線コネクタ 6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0" name="テキスト ボックス 6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1" name="直線コネクタ 6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2" name="テキスト ボックス 6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624" name="直線コネクタ 623"/>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25"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26" name="直線コネクタ 625"/>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27"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28" name="直線コネクタ 627"/>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29"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30" name="フローチャート: 判断 629"/>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31" name="フローチャート: 判断 630"/>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32" name="フローチャート: 判断 631"/>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33" name="フローチャート: 判断 632"/>
        <xdr:cNvSpPr/>
      </xdr:nvSpPr>
      <xdr:spPr>
        <a:xfrm>
          <a:off x="19494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4" name="テキスト ボックス 6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5" name="テキスト ボックス 6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6" name="テキスト ボックス 6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7" name="テキスト ボックス 6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8" name="テキスト ボックス 6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39" name="楕円 638"/>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40"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41" name="楕円 640"/>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42" name="直線コネクタ 641"/>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43" name="楕円 642"/>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644" name="直線コネクタ 643"/>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45" name="楕円 644"/>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646" name="直線コネクタ 645"/>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47"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648" name="n_2aveValue【保健センター・保健所】&#10;一人当たり面積"/>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649" name="n_3aveValue【保健センター・保健所】&#10;一人当たり面積"/>
        <xdr:cNvSpPr txBox="1"/>
      </xdr:nvSpPr>
      <xdr:spPr>
        <a:xfrm>
          <a:off x="19310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650"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51"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652"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3" name="正方形/長方形 6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4" name="正方形/長方形 6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5" name="正方形/長方形 6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6" name="正方形/長方形 6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7" name="正方形/長方形 6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8" name="正方形/長方形 6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9" name="正方形/長方形 6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0" name="正方形/長方形 6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1" name="テキスト ボックス 6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2" name="直線コネクタ 6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3" name="テキスト ボックス 66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64" name="直線コネクタ 66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65" name="テキスト ボックス 66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66" name="直線コネクタ 66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67" name="テキスト ボックス 66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68" name="直線コネクタ 66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69" name="テキスト ボックス 66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0" name="直線コネクタ 66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1" name="テキスト ボックス 67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2" name="直線コネクタ 6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3" name="テキスト ボックス 67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75" name="直線コネクタ 674"/>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76"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77" name="直線コネクタ 676"/>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78"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79" name="直線コネクタ 678"/>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76471</xdr:rowOff>
    </xdr:from>
    <xdr:ext cx="405111" cy="259045"/>
    <xdr:sp macro="" textlink="">
      <xdr:nvSpPr>
        <xdr:cNvPr id="680" name="【消防施設】&#10;有形固定資産減価償却率平均値テキスト"/>
        <xdr:cNvSpPr txBox="1"/>
      </xdr:nvSpPr>
      <xdr:spPr>
        <a:xfrm>
          <a:off x="16357600" y="1379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81" name="フローチャート: 判断 680"/>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82" name="フローチャート: 判断 681"/>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83" name="フローチャート: 判断 682"/>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84" name="フローチャート: 判断 683"/>
        <xdr:cNvSpPr/>
      </xdr:nvSpPr>
      <xdr:spPr>
        <a:xfrm>
          <a:off x="13652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5" name="テキスト ボックス 6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6" name="テキスト ボックス 6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7" name="テキスト ボックス 6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8" name="テキスト ボックス 6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9" name="テキスト ボックス 6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170180</xdr:rowOff>
    </xdr:from>
    <xdr:to>
      <xdr:col>85</xdr:col>
      <xdr:colOff>177800</xdr:colOff>
      <xdr:row>83</xdr:row>
      <xdr:rowOff>100330</xdr:rowOff>
    </xdr:to>
    <xdr:sp macro="" textlink="">
      <xdr:nvSpPr>
        <xdr:cNvPr id="690" name="楕円 689"/>
        <xdr:cNvSpPr/>
      </xdr:nvSpPr>
      <xdr:spPr>
        <a:xfrm>
          <a:off x="16268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148607</xdr:rowOff>
    </xdr:from>
    <xdr:ext cx="405111" cy="259045"/>
    <xdr:sp macro="" textlink="">
      <xdr:nvSpPr>
        <xdr:cNvPr id="691" name="【消防施設】&#10;有形固定資産減価償却率該当値テキスト"/>
        <xdr:cNvSpPr txBox="1"/>
      </xdr:nvSpPr>
      <xdr:spPr>
        <a:xfrm>
          <a:off x="1635760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158750</xdr:rowOff>
    </xdr:from>
    <xdr:to>
      <xdr:col>81</xdr:col>
      <xdr:colOff>101600</xdr:colOff>
      <xdr:row>83</xdr:row>
      <xdr:rowOff>88900</xdr:rowOff>
    </xdr:to>
    <xdr:sp macro="" textlink="">
      <xdr:nvSpPr>
        <xdr:cNvPr id="692" name="楕円 691"/>
        <xdr:cNvSpPr/>
      </xdr:nvSpPr>
      <xdr:spPr>
        <a:xfrm>
          <a:off x="15430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38100</xdr:rowOff>
    </xdr:from>
    <xdr:to>
      <xdr:col>85</xdr:col>
      <xdr:colOff>127000</xdr:colOff>
      <xdr:row>83</xdr:row>
      <xdr:rowOff>49530</xdr:rowOff>
    </xdr:to>
    <xdr:cxnSp macro="">
      <xdr:nvCxnSpPr>
        <xdr:cNvPr id="693" name="直線コネクタ 692"/>
        <xdr:cNvCxnSpPr/>
      </xdr:nvCxnSpPr>
      <xdr:spPr>
        <a:xfrm>
          <a:off x="15481300" y="142684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126746</xdr:rowOff>
    </xdr:from>
    <xdr:to>
      <xdr:col>76</xdr:col>
      <xdr:colOff>165100</xdr:colOff>
      <xdr:row>82</xdr:row>
      <xdr:rowOff>56896</xdr:rowOff>
    </xdr:to>
    <xdr:sp macro="" textlink="">
      <xdr:nvSpPr>
        <xdr:cNvPr id="694" name="楕円 693"/>
        <xdr:cNvSpPr/>
      </xdr:nvSpPr>
      <xdr:spPr>
        <a:xfrm>
          <a:off x="14541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xdr:rowOff>
    </xdr:from>
    <xdr:to>
      <xdr:col>81</xdr:col>
      <xdr:colOff>50800</xdr:colOff>
      <xdr:row>83</xdr:row>
      <xdr:rowOff>38100</xdr:rowOff>
    </xdr:to>
    <xdr:cxnSp macro="">
      <xdr:nvCxnSpPr>
        <xdr:cNvPr id="695" name="直線コネクタ 694"/>
        <xdr:cNvCxnSpPr/>
      </xdr:nvCxnSpPr>
      <xdr:spPr>
        <a:xfrm>
          <a:off x="14592300" y="14064996"/>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151892</xdr:rowOff>
    </xdr:from>
    <xdr:to>
      <xdr:col>72</xdr:col>
      <xdr:colOff>38100</xdr:colOff>
      <xdr:row>82</xdr:row>
      <xdr:rowOff>82042</xdr:rowOff>
    </xdr:to>
    <xdr:sp macro="" textlink="">
      <xdr:nvSpPr>
        <xdr:cNvPr id="696" name="楕円 695"/>
        <xdr:cNvSpPr/>
      </xdr:nvSpPr>
      <xdr:spPr>
        <a:xfrm>
          <a:off x="136525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6096</xdr:rowOff>
    </xdr:from>
    <xdr:to>
      <xdr:col>76</xdr:col>
      <xdr:colOff>114300</xdr:colOff>
      <xdr:row>82</xdr:row>
      <xdr:rowOff>31242</xdr:rowOff>
    </xdr:to>
    <xdr:cxnSp macro="">
      <xdr:nvCxnSpPr>
        <xdr:cNvPr id="697" name="直線コネクタ 696"/>
        <xdr:cNvCxnSpPr/>
      </xdr:nvCxnSpPr>
      <xdr:spPr>
        <a:xfrm flipV="1">
          <a:off x="13703300" y="1406499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39133</xdr:rowOff>
    </xdr:from>
    <xdr:ext cx="405111" cy="259045"/>
    <xdr:sp macro="" textlink="">
      <xdr:nvSpPr>
        <xdr:cNvPr id="698" name="n_1aveValue【消防施設】&#10;有形固定資産減価償却率"/>
        <xdr:cNvSpPr txBox="1"/>
      </xdr:nvSpPr>
      <xdr:spPr>
        <a:xfrm>
          <a:off x="15266044" y="1375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699" name="n_2aveValue【消防施設】&#10;有形固定資産減価償却率"/>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700" name="n_3aveValue【消防施設】&#10;有形固定資産減価償却率"/>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80027</xdr:rowOff>
    </xdr:from>
    <xdr:ext cx="405111" cy="259045"/>
    <xdr:sp macro="" textlink="">
      <xdr:nvSpPr>
        <xdr:cNvPr id="701" name="n_1mainValue【消防施設】&#10;有形固定資産減価償却率"/>
        <xdr:cNvSpPr txBox="1"/>
      </xdr:nvSpPr>
      <xdr:spPr>
        <a:xfrm>
          <a:off x="15266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48023</xdr:rowOff>
    </xdr:from>
    <xdr:ext cx="405111" cy="259045"/>
    <xdr:sp macro="" textlink="">
      <xdr:nvSpPr>
        <xdr:cNvPr id="702" name="n_2mainValue【消防施設】&#10;有形固定資産減価償却率"/>
        <xdr:cNvSpPr txBox="1"/>
      </xdr:nvSpPr>
      <xdr:spPr>
        <a:xfrm>
          <a:off x="14389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73169</xdr:rowOff>
    </xdr:from>
    <xdr:ext cx="405111" cy="259045"/>
    <xdr:sp macro="" textlink="">
      <xdr:nvSpPr>
        <xdr:cNvPr id="703" name="n_3mainValue【消防施設】&#10;有形固定資産減価償却率"/>
        <xdr:cNvSpPr txBox="1"/>
      </xdr:nvSpPr>
      <xdr:spPr>
        <a:xfrm>
          <a:off x="13500744" y="1413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4" name="正方形/長方形 7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5" name="正方形/長方形 7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6" name="正方形/長方形 7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7" name="正方形/長方形 7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8" name="正方形/長方形 7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9" name="正方形/長方形 7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0" name="正方形/長方形 7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1" name="正方形/長方形 7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2" name="テキスト ボックス 7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3" name="直線コネクタ 7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4" name="直線コネクタ 71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5" name="テキスト ボックス 71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6" name="直線コネクタ 71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7" name="テキスト ボックス 71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8" name="直線コネクタ 71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9" name="テキスト ボックス 71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0" name="直線コネクタ 71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1" name="テキスト ボックス 72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2" name="直線コネクタ 72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3" name="テキスト ボックス 72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725" name="直線コネクタ 724"/>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726"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727" name="直線コネクタ 726"/>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28"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29" name="直線コネクタ 728"/>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13733</xdr:rowOff>
    </xdr:from>
    <xdr:ext cx="469744" cy="259045"/>
    <xdr:sp macro="" textlink="">
      <xdr:nvSpPr>
        <xdr:cNvPr id="730" name="【消防施設】&#10;一人当たり面積平均値テキスト"/>
        <xdr:cNvSpPr txBox="1"/>
      </xdr:nvSpPr>
      <xdr:spPr>
        <a:xfrm>
          <a:off x="22199600" y="1424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731" name="フローチャート: 判断 730"/>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732" name="フローチャート: 判断 731"/>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33" name="フローチャート: 判断 732"/>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34" name="フローチャート: 判断 733"/>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5" name="テキスト ボックス 73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6" name="テキスト ボックス 73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7" name="テキスト ボックス 73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8" name="テキスト ボックス 73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9" name="テキスト ボックス 73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151892</xdr:rowOff>
    </xdr:from>
    <xdr:to>
      <xdr:col>116</xdr:col>
      <xdr:colOff>114300</xdr:colOff>
      <xdr:row>83</xdr:row>
      <xdr:rowOff>82042</xdr:rowOff>
    </xdr:to>
    <xdr:sp macro="" textlink="">
      <xdr:nvSpPr>
        <xdr:cNvPr id="740" name="楕円 739"/>
        <xdr:cNvSpPr/>
      </xdr:nvSpPr>
      <xdr:spPr>
        <a:xfrm>
          <a:off x="221107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3319</xdr:rowOff>
    </xdr:from>
    <xdr:ext cx="469744" cy="259045"/>
    <xdr:sp macro="" textlink="">
      <xdr:nvSpPr>
        <xdr:cNvPr id="741" name="【消防施設】&#10;一人当たり面積該当値テキスト"/>
        <xdr:cNvSpPr txBox="1"/>
      </xdr:nvSpPr>
      <xdr:spPr>
        <a:xfrm>
          <a:off x="22199600" y="1406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133604</xdr:rowOff>
    </xdr:from>
    <xdr:to>
      <xdr:col>112</xdr:col>
      <xdr:colOff>38100</xdr:colOff>
      <xdr:row>83</xdr:row>
      <xdr:rowOff>63754</xdr:rowOff>
    </xdr:to>
    <xdr:sp macro="" textlink="">
      <xdr:nvSpPr>
        <xdr:cNvPr id="742" name="楕円 741"/>
        <xdr:cNvSpPr/>
      </xdr:nvSpPr>
      <xdr:spPr>
        <a:xfrm>
          <a:off x="21272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12954</xdr:rowOff>
    </xdr:from>
    <xdr:to>
      <xdr:col>116</xdr:col>
      <xdr:colOff>63500</xdr:colOff>
      <xdr:row>83</xdr:row>
      <xdr:rowOff>31242</xdr:rowOff>
    </xdr:to>
    <xdr:cxnSp macro="">
      <xdr:nvCxnSpPr>
        <xdr:cNvPr id="743" name="直線コネクタ 742"/>
        <xdr:cNvCxnSpPr/>
      </xdr:nvCxnSpPr>
      <xdr:spPr>
        <a:xfrm>
          <a:off x="21323300" y="142433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35306</xdr:rowOff>
    </xdr:from>
    <xdr:to>
      <xdr:col>107</xdr:col>
      <xdr:colOff>101600</xdr:colOff>
      <xdr:row>83</xdr:row>
      <xdr:rowOff>136906</xdr:rowOff>
    </xdr:to>
    <xdr:sp macro="" textlink="">
      <xdr:nvSpPr>
        <xdr:cNvPr id="744" name="楕円 743"/>
        <xdr:cNvSpPr/>
      </xdr:nvSpPr>
      <xdr:spPr>
        <a:xfrm>
          <a:off x="20383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12954</xdr:rowOff>
    </xdr:from>
    <xdr:to>
      <xdr:col>111</xdr:col>
      <xdr:colOff>177800</xdr:colOff>
      <xdr:row>83</xdr:row>
      <xdr:rowOff>86106</xdr:rowOff>
    </xdr:to>
    <xdr:cxnSp macro="">
      <xdr:nvCxnSpPr>
        <xdr:cNvPr id="745" name="直線コネクタ 744"/>
        <xdr:cNvCxnSpPr/>
      </xdr:nvCxnSpPr>
      <xdr:spPr>
        <a:xfrm flipV="1">
          <a:off x="20434300" y="142433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46" name="楕円 745"/>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86106</xdr:rowOff>
    </xdr:from>
    <xdr:to>
      <xdr:col>107</xdr:col>
      <xdr:colOff>50800</xdr:colOff>
      <xdr:row>83</xdr:row>
      <xdr:rowOff>95250</xdr:rowOff>
    </xdr:to>
    <xdr:cxnSp macro="">
      <xdr:nvCxnSpPr>
        <xdr:cNvPr id="747" name="直線コネクタ 746"/>
        <xdr:cNvCxnSpPr/>
      </xdr:nvCxnSpPr>
      <xdr:spPr>
        <a:xfrm flipV="1">
          <a:off x="19545300" y="14316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128033</xdr:rowOff>
    </xdr:from>
    <xdr:ext cx="469744" cy="259045"/>
    <xdr:sp macro="" textlink="">
      <xdr:nvSpPr>
        <xdr:cNvPr id="748" name="n_1aveValue【消防施設】&#10;一人当たり面積"/>
        <xdr:cNvSpPr txBox="1"/>
      </xdr:nvSpPr>
      <xdr:spPr>
        <a:xfrm>
          <a:off x="21075727"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2303</xdr:rowOff>
    </xdr:from>
    <xdr:ext cx="469744" cy="259045"/>
    <xdr:sp macro="" textlink="">
      <xdr:nvSpPr>
        <xdr:cNvPr id="749" name="n_2aveValue【消防施設】&#10;一人当たり面積"/>
        <xdr:cNvSpPr txBox="1"/>
      </xdr:nvSpPr>
      <xdr:spPr>
        <a:xfrm>
          <a:off x="20199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38879</xdr:rowOff>
    </xdr:from>
    <xdr:ext cx="469744" cy="259045"/>
    <xdr:sp macro="" textlink="">
      <xdr:nvSpPr>
        <xdr:cNvPr id="750" name="n_3aveValue【消防施設】&#10;一人当たり面積"/>
        <xdr:cNvSpPr txBox="1"/>
      </xdr:nvSpPr>
      <xdr:spPr>
        <a:xfrm>
          <a:off x="19310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80281</xdr:rowOff>
    </xdr:from>
    <xdr:ext cx="469744" cy="259045"/>
    <xdr:sp macro="" textlink="">
      <xdr:nvSpPr>
        <xdr:cNvPr id="751" name="n_1mainValue【消防施設】&#10;一人当たり面積"/>
        <xdr:cNvSpPr txBox="1"/>
      </xdr:nvSpPr>
      <xdr:spPr>
        <a:xfrm>
          <a:off x="210757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153433</xdr:rowOff>
    </xdr:from>
    <xdr:ext cx="469744" cy="259045"/>
    <xdr:sp macro="" textlink="">
      <xdr:nvSpPr>
        <xdr:cNvPr id="752" name="n_2mainValue【消防施設】&#10;一人当たり面積"/>
        <xdr:cNvSpPr txBox="1"/>
      </xdr:nvSpPr>
      <xdr:spPr>
        <a:xfrm>
          <a:off x="201994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53" name="n_3mainValue【消防施設】&#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4" name="正方形/長方形 7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5" name="正方形/長方形 7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6" name="正方形/長方形 7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7" name="正方形/長方形 7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8" name="正方形/長方形 7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9" name="正方形/長方形 7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0" name="正方形/長方形 7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正方形/長方形 7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2" name="テキスト ボックス 7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3" name="直線コネクタ 7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64" name="テキスト ボックス 76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65" name="直線コネクタ 76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66" name="テキスト ボックス 76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7" name="直線コネクタ 76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8" name="テキスト ボックス 76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9" name="直線コネクタ 76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0" name="テキスト ボックス 76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1" name="直線コネクタ 77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2" name="テキスト ボックス 77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3" name="直線コネクタ 77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74" name="テキスト ボックス 77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5" name="直線コネクタ 7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6" name="テキスト ボックス 7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78" name="直線コネクタ 777"/>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79"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80" name="直線コネクタ 779"/>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81"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82" name="直線コネクタ 781"/>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108602</xdr:rowOff>
    </xdr:from>
    <xdr:ext cx="405111" cy="259045"/>
    <xdr:sp macro="" textlink="">
      <xdr:nvSpPr>
        <xdr:cNvPr id="783" name="【庁舎】&#10;有形固定資産減価償却率平均値テキスト"/>
        <xdr:cNvSpPr txBox="1"/>
      </xdr:nvSpPr>
      <xdr:spPr>
        <a:xfrm>
          <a:off x="16357600" y="1793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84" name="フローチャート: 判断 783"/>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85" name="フローチャート: 判断 784"/>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86" name="フローチャート: 判断 785"/>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87" name="フローチャート: 判断 786"/>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8" name="テキスト ボックス 7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9" name="テキスト ボックス 7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0" name="テキスト ボックス 7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1" name="テキスト ボックス 7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2" name="テキスト ボックス 7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107314</xdr:rowOff>
    </xdr:from>
    <xdr:to>
      <xdr:col>85</xdr:col>
      <xdr:colOff>177800</xdr:colOff>
      <xdr:row>101</xdr:row>
      <xdr:rowOff>37464</xdr:rowOff>
    </xdr:to>
    <xdr:sp macro="" textlink="">
      <xdr:nvSpPr>
        <xdr:cNvPr id="793" name="楕円 792"/>
        <xdr:cNvSpPr/>
      </xdr:nvSpPr>
      <xdr:spPr>
        <a:xfrm>
          <a:off x="16268700" y="1725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60341</xdr:rowOff>
    </xdr:from>
    <xdr:ext cx="405111" cy="259045"/>
    <xdr:sp macro="" textlink="">
      <xdr:nvSpPr>
        <xdr:cNvPr id="794" name="【庁舎】&#10;有形固定資産減価償却率該当値テキスト"/>
        <xdr:cNvSpPr txBox="1"/>
      </xdr:nvSpPr>
      <xdr:spPr>
        <a:xfrm>
          <a:off x="16357600" y="1720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105411</xdr:rowOff>
    </xdr:from>
    <xdr:to>
      <xdr:col>81</xdr:col>
      <xdr:colOff>101600</xdr:colOff>
      <xdr:row>101</xdr:row>
      <xdr:rowOff>35561</xdr:rowOff>
    </xdr:to>
    <xdr:sp macro="" textlink="">
      <xdr:nvSpPr>
        <xdr:cNvPr id="795" name="楕円 794"/>
        <xdr:cNvSpPr/>
      </xdr:nvSpPr>
      <xdr:spPr>
        <a:xfrm>
          <a:off x="15430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156211</xdr:rowOff>
    </xdr:from>
    <xdr:to>
      <xdr:col>85</xdr:col>
      <xdr:colOff>127000</xdr:colOff>
      <xdr:row>100</xdr:row>
      <xdr:rowOff>158114</xdr:rowOff>
    </xdr:to>
    <xdr:cxnSp macro="">
      <xdr:nvCxnSpPr>
        <xdr:cNvPr id="796" name="直線コネクタ 795"/>
        <xdr:cNvCxnSpPr/>
      </xdr:nvCxnSpPr>
      <xdr:spPr>
        <a:xfrm>
          <a:off x="15481300" y="173012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114936</xdr:rowOff>
    </xdr:from>
    <xdr:to>
      <xdr:col>76</xdr:col>
      <xdr:colOff>165100</xdr:colOff>
      <xdr:row>101</xdr:row>
      <xdr:rowOff>45086</xdr:rowOff>
    </xdr:to>
    <xdr:sp macro="" textlink="">
      <xdr:nvSpPr>
        <xdr:cNvPr id="797" name="楕円 796"/>
        <xdr:cNvSpPr/>
      </xdr:nvSpPr>
      <xdr:spPr>
        <a:xfrm>
          <a:off x="14541500" y="172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156211</xdr:rowOff>
    </xdr:from>
    <xdr:to>
      <xdr:col>81</xdr:col>
      <xdr:colOff>50800</xdr:colOff>
      <xdr:row>100</xdr:row>
      <xdr:rowOff>165736</xdr:rowOff>
    </xdr:to>
    <xdr:cxnSp macro="">
      <xdr:nvCxnSpPr>
        <xdr:cNvPr id="798" name="直線コネクタ 797"/>
        <xdr:cNvCxnSpPr/>
      </xdr:nvCxnSpPr>
      <xdr:spPr>
        <a:xfrm flipV="1">
          <a:off x="14592300" y="173012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103505</xdr:rowOff>
    </xdr:from>
    <xdr:to>
      <xdr:col>72</xdr:col>
      <xdr:colOff>38100</xdr:colOff>
      <xdr:row>101</xdr:row>
      <xdr:rowOff>33655</xdr:rowOff>
    </xdr:to>
    <xdr:sp macro="" textlink="">
      <xdr:nvSpPr>
        <xdr:cNvPr id="799" name="楕円 798"/>
        <xdr:cNvSpPr/>
      </xdr:nvSpPr>
      <xdr:spPr>
        <a:xfrm>
          <a:off x="13652500" y="172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154305</xdr:rowOff>
    </xdr:from>
    <xdr:to>
      <xdr:col>76</xdr:col>
      <xdr:colOff>114300</xdr:colOff>
      <xdr:row>100</xdr:row>
      <xdr:rowOff>165736</xdr:rowOff>
    </xdr:to>
    <xdr:cxnSp macro="">
      <xdr:nvCxnSpPr>
        <xdr:cNvPr id="800" name="直線コネクタ 799"/>
        <xdr:cNvCxnSpPr/>
      </xdr:nvCxnSpPr>
      <xdr:spPr>
        <a:xfrm>
          <a:off x="13703300" y="172993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801" name="n_1aveValue【庁舎】&#10;有形固定資産減価償却率"/>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80027</xdr:rowOff>
    </xdr:from>
    <xdr:ext cx="405111" cy="259045"/>
    <xdr:sp macro="" textlink="">
      <xdr:nvSpPr>
        <xdr:cNvPr id="802" name="n_2aveValue【庁舎】&#10;有形固定資産減価償却率"/>
        <xdr:cNvSpPr txBox="1"/>
      </xdr:nvSpPr>
      <xdr:spPr>
        <a:xfrm>
          <a:off x="14389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57166</xdr:rowOff>
    </xdr:from>
    <xdr:ext cx="405111" cy="259045"/>
    <xdr:sp macro="" textlink="">
      <xdr:nvSpPr>
        <xdr:cNvPr id="803" name="n_3aveValue【庁舎】&#10;有形固定資産減価償却率"/>
        <xdr:cNvSpPr txBox="1"/>
      </xdr:nvSpPr>
      <xdr:spPr>
        <a:xfrm>
          <a:off x="13500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52088</xdr:rowOff>
    </xdr:from>
    <xdr:ext cx="405111" cy="259045"/>
    <xdr:sp macro="" textlink="">
      <xdr:nvSpPr>
        <xdr:cNvPr id="804" name="n_1mainValue【庁舎】&#10;有形固定資産減価償却率"/>
        <xdr:cNvSpPr txBox="1"/>
      </xdr:nvSpPr>
      <xdr:spPr>
        <a:xfrm>
          <a:off x="152660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61613</xdr:rowOff>
    </xdr:from>
    <xdr:ext cx="405111" cy="259045"/>
    <xdr:sp macro="" textlink="">
      <xdr:nvSpPr>
        <xdr:cNvPr id="805" name="n_2mainValue【庁舎】&#10;有形固定資産減価償却率"/>
        <xdr:cNvSpPr txBox="1"/>
      </xdr:nvSpPr>
      <xdr:spPr>
        <a:xfrm>
          <a:off x="14389744" y="1703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50182</xdr:rowOff>
    </xdr:from>
    <xdr:ext cx="405111" cy="259045"/>
    <xdr:sp macro="" textlink="">
      <xdr:nvSpPr>
        <xdr:cNvPr id="806" name="n_3mainValue【庁舎】&#10;有形固定資産減価償却率"/>
        <xdr:cNvSpPr txBox="1"/>
      </xdr:nvSpPr>
      <xdr:spPr>
        <a:xfrm>
          <a:off x="13500744" y="1702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7" name="直線コネクタ 81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8" name="テキスト ボックス 81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9" name="直線コネクタ 81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0" name="テキスト ボックス 81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1" name="直線コネクタ 82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2" name="テキスト ボックス 82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3" name="直線コネクタ 82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4" name="テキスト ボックス 82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5" name="直線コネクタ 82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6" name="テキスト ボックス 82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830" name="直線コネクタ 829"/>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831"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832" name="直線コネクタ 831"/>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833"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834" name="直線コネクタ 833"/>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835" name="【庁舎】&#10;一人当たり面積平均値テキスト"/>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36" name="フローチャート: 判断 835"/>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837" name="フローチャート: 判断 836"/>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838" name="フローチャート: 判断 837"/>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39" name="フローチャート: 判断 838"/>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21589</xdr:rowOff>
    </xdr:from>
    <xdr:to>
      <xdr:col>116</xdr:col>
      <xdr:colOff>114300</xdr:colOff>
      <xdr:row>107</xdr:row>
      <xdr:rowOff>123189</xdr:rowOff>
    </xdr:to>
    <xdr:sp macro="" textlink="">
      <xdr:nvSpPr>
        <xdr:cNvPr id="845" name="楕円 844"/>
        <xdr:cNvSpPr/>
      </xdr:nvSpPr>
      <xdr:spPr>
        <a:xfrm>
          <a:off x="22110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107966</xdr:rowOff>
    </xdr:from>
    <xdr:ext cx="469744" cy="259045"/>
    <xdr:sp macro="" textlink="">
      <xdr:nvSpPr>
        <xdr:cNvPr id="846" name="【庁舎】&#10;一人当たり面積該当値テキスト"/>
        <xdr:cNvSpPr txBox="1"/>
      </xdr:nvSpPr>
      <xdr:spPr>
        <a:xfrm>
          <a:off x="22199600" y="1828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25400</xdr:rowOff>
    </xdr:from>
    <xdr:to>
      <xdr:col>112</xdr:col>
      <xdr:colOff>38100</xdr:colOff>
      <xdr:row>107</xdr:row>
      <xdr:rowOff>127000</xdr:rowOff>
    </xdr:to>
    <xdr:sp macro="" textlink="">
      <xdr:nvSpPr>
        <xdr:cNvPr id="847" name="楕円 846"/>
        <xdr:cNvSpPr/>
      </xdr:nvSpPr>
      <xdr:spPr>
        <a:xfrm>
          <a:off x="21272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72389</xdr:rowOff>
    </xdr:from>
    <xdr:to>
      <xdr:col>116</xdr:col>
      <xdr:colOff>63500</xdr:colOff>
      <xdr:row>107</xdr:row>
      <xdr:rowOff>76200</xdr:rowOff>
    </xdr:to>
    <xdr:cxnSp macro="">
      <xdr:nvCxnSpPr>
        <xdr:cNvPr id="848" name="直線コネクタ 847"/>
        <xdr:cNvCxnSpPr/>
      </xdr:nvCxnSpPr>
      <xdr:spPr>
        <a:xfrm flipV="1">
          <a:off x="21323300" y="184175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25400</xdr:rowOff>
    </xdr:from>
    <xdr:to>
      <xdr:col>107</xdr:col>
      <xdr:colOff>101600</xdr:colOff>
      <xdr:row>107</xdr:row>
      <xdr:rowOff>127000</xdr:rowOff>
    </xdr:to>
    <xdr:sp macro="" textlink="">
      <xdr:nvSpPr>
        <xdr:cNvPr id="849" name="楕円 848"/>
        <xdr:cNvSpPr/>
      </xdr:nvSpPr>
      <xdr:spPr>
        <a:xfrm>
          <a:off x="2038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76200</xdr:rowOff>
    </xdr:from>
    <xdr:to>
      <xdr:col>111</xdr:col>
      <xdr:colOff>177800</xdr:colOff>
      <xdr:row>107</xdr:row>
      <xdr:rowOff>76200</xdr:rowOff>
    </xdr:to>
    <xdr:cxnSp macro="">
      <xdr:nvCxnSpPr>
        <xdr:cNvPr id="850" name="直線コネクタ 849"/>
        <xdr:cNvCxnSpPr/>
      </xdr:nvCxnSpPr>
      <xdr:spPr>
        <a:xfrm>
          <a:off x="20434300" y="1842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851" name="楕円 850"/>
        <xdr:cNvSpPr/>
      </xdr:nvSpPr>
      <xdr:spPr>
        <a:xfrm>
          <a:off x="19494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76200</xdr:rowOff>
    </xdr:from>
    <xdr:to>
      <xdr:col>107</xdr:col>
      <xdr:colOff>50800</xdr:colOff>
      <xdr:row>107</xdr:row>
      <xdr:rowOff>76200</xdr:rowOff>
    </xdr:to>
    <xdr:cxnSp macro="">
      <xdr:nvCxnSpPr>
        <xdr:cNvPr id="852" name="直線コネクタ 851"/>
        <xdr:cNvCxnSpPr/>
      </xdr:nvCxnSpPr>
      <xdr:spPr>
        <a:xfrm>
          <a:off x="19545300" y="1842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853" name="n_1aveValue【庁舎】&#10;一人当たり面積"/>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854" name="n_2aveValue【庁舎】&#10;一人当たり面積"/>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55" name="n_3aveValue【庁舎】&#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118127</xdr:rowOff>
    </xdr:from>
    <xdr:ext cx="469744" cy="259045"/>
    <xdr:sp macro="" textlink="">
      <xdr:nvSpPr>
        <xdr:cNvPr id="856" name="n_1mainValue【庁舎】&#10;一人当たり面積"/>
        <xdr:cNvSpPr txBox="1"/>
      </xdr:nvSpPr>
      <xdr:spPr>
        <a:xfrm>
          <a:off x="210757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857" name="n_2mainValue【庁舎】&#10;一人当たり面積"/>
        <xdr:cNvSpPr txBox="1"/>
      </xdr:nvSpPr>
      <xdr:spPr>
        <a:xfrm>
          <a:off x="20199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118127</xdr:rowOff>
    </xdr:from>
    <xdr:ext cx="469744" cy="259045"/>
    <xdr:sp macro="" textlink="">
      <xdr:nvSpPr>
        <xdr:cNvPr id="858" name="n_3mainValue【庁舎】&#10;一人当たり面積"/>
        <xdr:cNvSpPr txBox="1"/>
      </xdr:nvSpPr>
      <xdr:spPr>
        <a:xfrm>
          <a:off x="19310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図書館の有形固定資産減価償却率については、ぎふメディアコスモスの建設などで類似団体を大きく下回っている。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福祉施設については、昭和４０～５０年代に多くの建物が建設されており、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が高くなっていが、耐震補強工事は完了してるため、使用する上での問題はない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庁舎の有形固定資産減価償却率は、老朽化のため、類似団体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内平均値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を大きく上回っている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が、現在建て替えを進めているため、完成後には、比率が減少すると考えられる。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161081741</v>
      </c>
      <c r="BO4" s="430"/>
      <c r="BP4" s="430"/>
      <c r="BQ4" s="430"/>
      <c r="BR4" s="430"/>
      <c r="BS4" s="430"/>
      <c r="BT4" s="430"/>
      <c r="BU4" s="431"/>
      <c r="BV4" s="429">
        <v>160925951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8.1</v>
      </c>
      <c r="CU4" s="436"/>
      <c r="CV4" s="436"/>
      <c r="CW4" s="436"/>
      <c r="CX4" s="436"/>
      <c r="CY4" s="436"/>
      <c r="CZ4" s="436"/>
      <c r="DA4" s="437"/>
      <c r="DB4" s="435">
        <v>8.3000000000000007</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154084448</v>
      </c>
      <c r="BO5" s="467"/>
      <c r="BP5" s="467"/>
      <c r="BQ5" s="467"/>
      <c r="BR5" s="467"/>
      <c r="BS5" s="467"/>
      <c r="BT5" s="467"/>
      <c r="BU5" s="468"/>
      <c r="BV5" s="466">
        <v>153690414</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93.7</v>
      </c>
      <c r="CU5" s="464"/>
      <c r="CV5" s="464"/>
      <c r="CW5" s="464"/>
      <c r="CX5" s="464"/>
      <c r="CY5" s="464"/>
      <c r="CZ5" s="464"/>
      <c r="DA5" s="465"/>
      <c r="DB5" s="463">
        <v>95</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6997293</v>
      </c>
      <c r="BO6" s="467"/>
      <c r="BP6" s="467"/>
      <c r="BQ6" s="467"/>
      <c r="BR6" s="467"/>
      <c r="BS6" s="467"/>
      <c r="BT6" s="467"/>
      <c r="BU6" s="468"/>
      <c r="BV6" s="466">
        <v>7235537</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101.8</v>
      </c>
      <c r="CU6" s="504"/>
      <c r="CV6" s="504"/>
      <c r="CW6" s="504"/>
      <c r="CX6" s="504"/>
      <c r="CY6" s="504"/>
      <c r="CZ6" s="504"/>
      <c r="DA6" s="505"/>
      <c r="DB6" s="503">
        <v>102.3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228382</v>
      </c>
      <c r="BO7" s="467"/>
      <c r="BP7" s="467"/>
      <c r="BQ7" s="467"/>
      <c r="BR7" s="467"/>
      <c r="BS7" s="467"/>
      <c r="BT7" s="467"/>
      <c r="BU7" s="468"/>
      <c r="BV7" s="466">
        <v>298787</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83510824</v>
      </c>
      <c r="CU7" s="467"/>
      <c r="CV7" s="467"/>
      <c r="CW7" s="467"/>
      <c r="CX7" s="467"/>
      <c r="CY7" s="467"/>
      <c r="CZ7" s="467"/>
      <c r="DA7" s="468"/>
      <c r="DB7" s="466">
        <v>83164555</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94</v>
      </c>
      <c r="AV8" s="499"/>
      <c r="AW8" s="499"/>
      <c r="AX8" s="499"/>
      <c r="AY8" s="500" t="s">
        <v>109</v>
      </c>
      <c r="AZ8" s="501"/>
      <c r="BA8" s="501"/>
      <c r="BB8" s="501"/>
      <c r="BC8" s="501"/>
      <c r="BD8" s="501"/>
      <c r="BE8" s="501"/>
      <c r="BF8" s="501"/>
      <c r="BG8" s="501"/>
      <c r="BH8" s="501"/>
      <c r="BI8" s="501"/>
      <c r="BJ8" s="501"/>
      <c r="BK8" s="501"/>
      <c r="BL8" s="501"/>
      <c r="BM8" s="502"/>
      <c r="BN8" s="466">
        <v>6768911</v>
      </c>
      <c r="BO8" s="467"/>
      <c r="BP8" s="467"/>
      <c r="BQ8" s="467"/>
      <c r="BR8" s="467"/>
      <c r="BS8" s="467"/>
      <c r="BT8" s="467"/>
      <c r="BU8" s="468"/>
      <c r="BV8" s="466">
        <v>6936750</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0.87</v>
      </c>
      <c r="CU8" s="507"/>
      <c r="CV8" s="507"/>
      <c r="CW8" s="507"/>
      <c r="CX8" s="507"/>
      <c r="CY8" s="507"/>
      <c r="CZ8" s="507"/>
      <c r="DA8" s="508"/>
      <c r="DB8" s="506">
        <v>0.86</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406735</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-167839</v>
      </c>
      <c r="BO9" s="467"/>
      <c r="BP9" s="467"/>
      <c r="BQ9" s="467"/>
      <c r="BR9" s="467"/>
      <c r="BS9" s="467"/>
      <c r="BT9" s="467"/>
      <c r="BU9" s="468"/>
      <c r="BV9" s="466">
        <v>-387400</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12.7</v>
      </c>
      <c r="CU9" s="464"/>
      <c r="CV9" s="464"/>
      <c r="CW9" s="464"/>
      <c r="CX9" s="464"/>
      <c r="CY9" s="464"/>
      <c r="CZ9" s="464"/>
      <c r="DA9" s="465"/>
      <c r="DB9" s="463">
        <v>12.9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413136</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94</v>
      </c>
      <c r="AV10" s="499"/>
      <c r="AW10" s="499"/>
      <c r="AX10" s="499"/>
      <c r="AY10" s="500" t="s">
        <v>120</v>
      </c>
      <c r="AZ10" s="501"/>
      <c r="BA10" s="501"/>
      <c r="BB10" s="501"/>
      <c r="BC10" s="501"/>
      <c r="BD10" s="501"/>
      <c r="BE10" s="501"/>
      <c r="BF10" s="501"/>
      <c r="BG10" s="501"/>
      <c r="BH10" s="501"/>
      <c r="BI10" s="501"/>
      <c r="BJ10" s="501"/>
      <c r="BK10" s="501"/>
      <c r="BL10" s="501"/>
      <c r="BM10" s="502"/>
      <c r="BN10" s="466">
        <v>3085</v>
      </c>
      <c r="BO10" s="467"/>
      <c r="BP10" s="467"/>
      <c r="BQ10" s="467"/>
      <c r="BR10" s="467"/>
      <c r="BS10" s="467"/>
      <c r="BT10" s="467"/>
      <c r="BU10" s="468"/>
      <c r="BV10" s="466">
        <v>4058</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409900</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2000000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400589</v>
      </c>
      <c r="S13" s="548"/>
      <c r="T13" s="548"/>
      <c r="U13" s="548"/>
      <c r="V13" s="549"/>
      <c r="W13" s="482" t="s">
        <v>139</v>
      </c>
      <c r="X13" s="483"/>
      <c r="Y13" s="483"/>
      <c r="Z13" s="483"/>
      <c r="AA13" s="483"/>
      <c r="AB13" s="473"/>
      <c r="AC13" s="517">
        <v>3187</v>
      </c>
      <c r="AD13" s="518"/>
      <c r="AE13" s="518"/>
      <c r="AF13" s="518"/>
      <c r="AG13" s="557"/>
      <c r="AH13" s="517">
        <v>3422</v>
      </c>
      <c r="AI13" s="518"/>
      <c r="AJ13" s="518"/>
      <c r="AK13" s="518"/>
      <c r="AL13" s="519"/>
      <c r="AM13" s="495" t="s">
        <v>140</v>
      </c>
      <c r="AN13" s="496"/>
      <c r="AO13" s="496"/>
      <c r="AP13" s="496"/>
      <c r="AQ13" s="496"/>
      <c r="AR13" s="496"/>
      <c r="AS13" s="496"/>
      <c r="AT13" s="497"/>
      <c r="AU13" s="498" t="s">
        <v>115</v>
      </c>
      <c r="AV13" s="499"/>
      <c r="AW13" s="499"/>
      <c r="AX13" s="499"/>
      <c r="AY13" s="500" t="s">
        <v>141</v>
      </c>
      <c r="AZ13" s="501"/>
      <c r="BA13" s="501"/>
      <c r="BB13" s="501"/>
      <c r="BC13" s="501"/>
      <c r="BD13" s="501"/>
      <c r="BE13" s="501"/>
      <c r="BF13" s="501"/>
      <c r="BG13" s="501"/>
      <c r="BH13" s="501"/>
      <c r="BI13" s="501"/>
      <c r="BJ13" s="501"/>
      <c r="BK13" s="501"/>
      <c r="BL13" s="501"/>
      <c r="BM13" s="502"/>
      <c r="BN13" s="466">
        <v>-164754</v>
      </c>
      <c r="BO13" s="467"/>
      <c r="BP13" s="467"/>
      <c r="BQ13" s="467"/>
      <c r="BR13" s="467"/>
      <c r="BS13" s="467"/>
      <c r="BT13" s="467"/>
      <c r="BU13" s="468"/>
      <c r="BV13" s="466">
        <v>-2383342</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4.7</v>
      </c>
      <c r="CU13" s="464"/>
      <c r="CV13" s="464"/>
      <c r="CW13" s="464"/>
      <c r="CX13" s="464"/>
      <c r="CY13" s="464"/>
      <c r="CZ13" s="464"/>
      <c r="DA13" s="465"/>
      <c r="DB13" s="463">
        <v>4.5999999999999996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411554</v>
      </c>
      <c r="S14" s="548"/>
      <c r="T14" s="548"/>
      <c r="U14" s="548"/>
      <c r="V14" s="549"/>
      <c r="W14" s="456"/>
      <c r="X14" s="457"/>
      <c r="Y14" s="457"/>
      <c r="Z14" s="457"/>
      <c r="AA14" s="457"/>
      <c r="AB14" s="446"/>
      <c r="AC14" s="550">
        <v>1.7</v>
      </c>
      <c r="AD14" s="551"/>
      <c r="AE14" s="551"/>
      <c r="AF14" s="551"/>
      <c r="AG14" s="552"/>
      <c r="AH14" s="550">
        <v>1.8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137</v>
      </c>
      <c r="CU14" s="562"/>
      <c r="CV14" s="562"/>
      <c r="CW14" s="562"/>
      <c r="CX14" s="562"/>
      <c r="CY14" s="562"/>
      <c r="CZ14" s="562"/>
      <c r="DA14" s="563"/>
      <c r="DB14" s="561" t="s">
        <v>128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138</v>
      </c>
      <c r="N15" s="555"/>
      <c r="O15" s="555"/>
      <c r="P15" s="555"/>
      <c r="Q15" s="556"/>
      <c r="R15" s="547">
        <v>402462</v>
      </c>
      <c r="S15" s="548"/>
      <c r="T15" s="548"/>
      <c r="U15" s="548"/>
      <c r="V15" s="549"/>
      <c r="W15" s="482" t="s">
        <v>145</v>
      </c>
      <c r="X15" s="483"/>
      <c r="Y15" s="483"/>
      <c r="Z15" s="483"/>
      <c r="AA15" s="483"/>
      <c r="AB15" s="473"/>
      <c r="AC15" s="517">
        <v>47019</v>
      </c>
      <c r="AD15" s="518"/>
      <c r="AE15" s="518"/>
      <c r="AF15" s="518"/>
      <c r="AG15" s="557"/>
      <c r="AH15" s="517">
        <v>47682</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54423577</v>
      </c>
      <c r="BO15" s="430"/>
      <c r="BP15" s="430"/>
      <c r="BQ15" s="430"/>
      <c r="BR15" s="430"/>
      <c r="BS15" s="430"/>
      <c r="BT15" s="430"/>
      <c r="BU15" s="431"/>
      <c r="BV15" s="429">
        <v>54290583</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25</v>
      </c>
      <c r="AD16" s="551"/>
      <c r="AE16" s="551"/>
      <c r="AF16" s="551"/>
      <c r="AG16" s="552"/>
      <c r="AH16" s="550">
        <v>24.9</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62016954</v>
      </c>
      <c r="BO16" s="467"/>
      <c r="BP16" s="467"/>
      <c r="BQ16" s="467"/>
      <c r="BR16" s="467"/>
      <c r="BS16" s="467"/>
      <c r="BT16" s="467"/>
      <c r="BU16" s="468"/>
      <c r="BV16" s="466">
        <v>62242747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138142</v>
      </c>
      <c r="AD17" s="518"/>
      <c r="AE17" s="518"/>
      <c r="AF17" s="518"/>
      <c r="AG17" s="557"/>
      <c r="AH17" s="517">
        <v>140110</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70198578</v>
      </c>
      <c r="BO17" s="467"/>
      <c r="BP17" s="467"/>
      <c r="BQ17" s="467"/>
      <c r="BR17" s="467"/>
      <c r="BS17" s="467"/>
      <c r="BT17" s="467"/>
      <c r="BU17" s="468"/>
      <c r="BV17" s="466">
        <v>70098089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203.6</v>
      </c>
      <c r="M18" s="579"/>
      <c r="N18" s="579"/>
      <c r="O18" s="579"/>
      <c r="P18" s="579"/>
      <c r="Q18" s="579"/>
      <c r="R18" s="580"/>
      <c r="S18" s="580"/>
      <c r="T18" s="580"/>
      <c r="U18" s="580"/>
      <c r="V18" s="581"/>
      <c r="W18" s="484"/>
      <c r="X18" s="485"/>
      <c r="Y18" s="485"/>
      <c r="Z18" s="485"/>
      <c r="AA18" s="485"/>
      <c r="AB18" s="476"/>
      <c r="AC18" s="582">
        <v>73.3</v>
      </c>
      <c r="AD18" s="583"/>
      <c r="AE18" s="583"/>
      <c r="AF18" s="583"/>
      <c r="AG18" s="584"/>
      <c r="AH18" s="582">
        <v>73.3</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80165142</v>
      </c>
      <c r="BO18" s="467"/>
      <c r="BP18" s="467"/>
      <c r="BQ18" s="467"/>
      <c r="BR18" s="467"/>
      <c r="BS18" s="467"/>
      <c r="BT18" s="467"/>
      <c r="BU18" s="468"/>
      <c r="BV18" s="466">
        <v>79875421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1998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100339817</v>
      </c>
      <c r="BO19" s="467"/>
      <c r="BP19" s="467"/>
      <c r="BQ19" s="467"/>
      <c r="BR19" s="467"/>
      <c r="BS19" s="467"/>
      <c r="BT19" s="467"/>
      <c r="BU19" s="468"/>
      <c r="BV19" s="466">
        <v>101365389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165443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134907234</v>
      </c>
      <c r="BO23" s="467"/>
      <c r="BP23" s="467"/>
      <c r="BQ23" s="467"/>
      <c r="BR23" s="467"/>
      <c r="BS23" s="467"/>
      <c r="BT23" s="467"/>
      <c r="BU23" s="468"/>
      <c r="BV23" s="466">
        <v>133527749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10900</v>
      </c>
      <c r="R24" s="518"/>
      <c r="S24" s="518"/>
      <c r="T24" s="518"/>
      <c r="U24" s="518"/>
      <c r="V24" s="557"/>
      <c r="W24" s="616"/>
      <c r="X24" s="604"/>
      <c r="Y24" s="605"/>
      <c r="Z24" s="516" t="s">
        <v>169</v>
      </c>
      <c r="AA24" s="496"/>
      <c r="AB24" s="496"/>
      <c r="AC24" s="496"/>
      <c r="AD24" s="496"/>
      <c r="AE24" s="496"/>
      <c r="AF24" s="496"/>
      <c r="AG24" s="497"/>
      <c r="AH24" s="517">
        <v>2655</v>
      </c>
      <c r="AI24" s="518"/>
      <c r="AJ24" s="518"/>
      <c r="AK24" s="518"/>
      <c r="AL24" s="557"/>
      <c r="AM24" s="517">
        <v>8132265</v>
      </c>
      <c r="AN24" s="518"/>
      <c r="AO24" s="518"/>
      <c r="AP24" s="518"/>
      <c r="AQ24" s="518"/>
      <c r="AR24" s="557"/>
      <c r="AS24" s="517">
        <v>3063</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86416616</v>
      </c>
      <c r="BO24" s="467"/>
      <c r="BP24" s="467"/>
      <c r="BQ24" s="467"/>
      <c r="BR24" s="467"/>
      <c r="BS24" s="467"/>
      <c r="BT24" s="467"/>
      <c r="BU24" s="468"/>
      <c r="BV24" s="466">
        <v>82391923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2</v>
      </c>
      <c r="M25" s="518"/>
      <c r="N25" s="518"/>
      <c r="O25" s="518"/>
      <c r="P25" s="557"/>
      <c r="Q25" s="517">
        <v>8900</v>
      </c>
      <c r="R25" s="518"/>
      <c r="S25" s="518"/>
      <c r="T25" s="518"/>
      <c r="U25" s="518"/>
      <c r="V25" s="557"/>
      <c r="W25" s="616"/>
      <c r="X25" s="604"/>
      <c r="Y25" s="605"/>
      <c r="Z25" s="516" t="s">
        <v>172</v>
      </c>
      <c r="AA25" s="496"/>
      <c r="AB25" s="496"/>
      <c r="AC25" s="496"/>
      <c r="AD25" s="496"/>
      <c r="AE25" s="496"/>
      <c r="AF25" s="496"/>
      <c r="AG25" s="497"/>
      <c r="AH25" s="517">
        <v>659</v>
      </c>
      <c r="AI25" s="518"/>
      <c r="AJ25" s="518"/>
      <c r="AK25" s="518"/>
      <c r="AL25" s="557"/>
      <c r="AM25" s="517">
        <v>1861675</v>
      </c>
      <c r="AN25" s="518"/>
      <c r="AO25" s="518"/>
      <c r="AP25" s="518"/>
      <c r="AQ25" s="518"/>
      <c r="AR25" s="557"/>
      <c r="AS25" s="517">
        <v>2825</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44466498</v>
      </c>
      <c r="BO25" s="430"/>
      <c r="BP25" s="430"/>
      <c r="BQ25" s="430"/>
      <c r="BR25" s="430"/>
      <c r="BS25" s="430"/>
      <c r="BT25" s="430"/>
      <c r="BU25" s="431"/>
      <c r="BV25" s="429">
        <v>37244092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7800</v>
      </c>
      <c r="R26" s="518"/>
      <c r="S26" s="518"/>
      <c r="T26" s="518"/>
      <c r="U26" s="518"/>
      <c r="V26" s="557"/>
      <c r="W26" s="616"/>
      <c r="X26" s="604"/>
      <c r="Y26" s="605"/>
      <c r="Z26" s="516" t="s">
        <v>175</v>
      </c>
      <c r="AA26" s="626"/>
      <c r="AB26" s="626"/>
      <c r="AC26" s="626"/>
      <c r="AD26" s="626"/>
      <c r="AE26" s="626"/>
      <c r="AF26" s="626"/>
      <c r="AG26" s="627"/>
      <c r="AH26" s="517">
        <v>146</v>
      </c>
      <c r="AI26" s="518"/>
      <c r="AJ26" s="518"/>
      <c r="AK26" s="518"/>
      <c r="AL26" s="557"/>
      <c r="AM26" s="517">
        <v>473478</v>
      </c>
      <c r="AN26" s="518"/>
      <c r="AO26" s="518"/>
      <c r="AP26" s="518"/>
      <c r="AQ26" s="518"/>
      <c r="AR26" s="557"/>
      <c r="AS26" s="517">
        <v>3243</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v>200000</v>
      </c>
      <c r="BO26" s="467"/>
      <c r="BP26" s="467"/>
      <c r="BQ26" s="467"/>
      <c r="BR26" s="467"/>
      <c r="BS26" s="467"/>
      <c r="BT26" s="467"/>
      <c r="BU26" s="468"/>
      <c r="BV26" s="466">
        <v>300000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7700</v>
      </c>
      <c r="R27" s="518"/>
      <c r="S27" s="518"/>
      <c r="T27" s="518"/>
      <c r="U27" s="518"/>
      <c r="V27" s="557"/>
      <c r="W27" s="616"/>
      <c r="X27" s="604"/>
      <c r="Y27" s="605"/>
      <c r="Z27" s="516" t="s">
        <v>178</v>
      </c>
      <c r="AA27" s="496"/>
      <c r="AB27" s="496"/>
      <c r="AC27" s="496"/>
      <c r="AD27" s="496"/>
      <c r="AE27" s="496"/>
      <c r="AF27" s="496"/>
      <c r="AG27" s="497"/>
      <c r="AH27" s="517">
        <v>191</v>
      </c>
      <c r="AI27" s="518"/>
      <c r="AJ27" s="518"/>
      <c r="AK27" s="518"/>
      <c r="AL27" s="557"/>
      <c r="AM27" s="517">
        <v>765017</v>
      </c>
      <c r="AN27" s="518"/>
      <c r="AO27" s="518"/>
      <c r="AP27" s="518"/>
      <c r="AQ27" s="518"/>
      <c r="AR27" s="557"/>
      <c r="AS27" s="517">
        <v>4005</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2229292</v>
      </c>
      <c r="BO27" s="640"/>
      <c r="BP27" s="640"/>
      <c r="BQ27" s="640"/>
      <c r="BR27" s="640"/>
      <c r="BS27" s="640"/>
      <c r="BT27" s="640"/>
      <c r="BU27" s="641"/>
      <c r="BV27" s="639">
        <v>2229233</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7000</v>
      </c>
      <c r="R28" s="518"/>
      <c r="S28" s="518"/>
      <c r="T28" s="518"/>
      <c r="U28" s="518"/>
      <c r="V28" s="557"/>
      <c r="W28" s="616"/>
      <c r="X28" s="604"/>
      <c r="Y28" s="605"/>
      <c r="Z28" s="516" t="s">
        <v>181</v>
      </c>
      <c r="AA28" s="496"/>
      <c r="AB28" s="496"/>
      <c r="AC28" s="496"/>
      <c r="AD28" s="496"/>
      <c r="AE28" s="496"/>
      <c r="AF28" s="496"/>
      <c r="AG28" s="497"/>
      <c r="AH28" s="517">
        <v>1</v>
      </c>
      <c r="AI28" s="518"/>
      <c r="AJ28" s="518"/>
      <c r="AK28" s="518"/>
      <c r="AL28" s="557"/>
      <c r="AM28" s="517" t="s">
        <v>182</v>
      </c>
      <c r="AN28" s="518"/>
      <c r="AO28" s="518"/>
      <c r="AP28" s="518"/>
      <c r="AQ28" s="518"/>
      <c r="AR28" s="557"/>
      <c r="AS28" s="517" t="s">
        <v>182</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10384624</v>
      </c>
      <c r="BO28" s="430"/>
      <c r="BP28" s="430"/>
      <c r="BQ28" s="430"/>
      <c r="BR28" s="430"/>
      <c r="BS28" s="430"/>
      <c r="BT28" s="430"/>
      <c r="BU28" s="431"/>
      <c r="BV28" s="429">
        <v>10381539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184</v>
      </c>
      <c r="F29" s="496"/>
      <c r="G29" s="496"/>
      <c r="H29" s="496"/>
      <c r="I29" s="496"/>
      <c r="J29" s="496"/>
      <c r="K29" s="497"/>
      <c r="L29" s="517">
        <v>36</v>
      </c>
      <c r="M29" s="518"/>
      <c r="N29" s="518"/>
      <c r="O29" s="518"/>
      <c r="P29" s="557"/>
      <c r="Q29" s="517">
        <v>6500</v>
      </c>
      <c r="R29" s="518"/>
      <c r="S29" s="518"/>
      <c r="T29" s="518"/>
      <c r="U29" s="518"/>
      <c r="V29" s="557"/>
      <c r="W29" s="617"/>
      <c r="X29" s="618"/>
      <c r="Y29" s="619"/>
      <c r="Z29" s="516" t="s">
        <v>185</v>
      </c>
      <c r="AA29" s="496"/>
      <c r="AB29" s="496"/>
      <c r="AC29" s="496"/>
      <c r="AD29" s="496"/>
      <c r="AE29" s="496"/>
      <c r="AF29" s="496"/>
      <c r="AG29" s="497"/>
      <c r="AH29" s="517">
        <v>2847</v>
      </c>
      <c r="AI29" s="518"/>
      <c r="AJ29" s="518"/>
      <c r="AK29" s="518"/>
      <c r="AL29" s="557"/>
      <c r="AM29" s="517">
        <v>8899367</v>
      </c>
      <c r="AN29" s="518"/>
      <c r="AO29" s="518"/>
      <c r="AP29" s="518"/>
      <c r="AQ29" s="518"/>
      <c r="AR29" s="557"/>
      <c r="AS29" s="517">
        <v>3126</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t="s">
        <v>187</v>
      </c>
      <c r="BO29" s="467"/>
      <c r="BP29" s="467"/>
      <c r="BQ29" s="467"/>
      <c r="BR29" s="467"/>
      <c r="BS29" s="467"/>
      <c r="BT29" s="467"/>
      <c r="BU29" s="468"/>
      <c r="BV29" s="466" t="s">
        <v>187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101.1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23042073</v>
      </c>
      <c r="BO30" s="640"/>
      <c r="BP30" s="640"/>
      <c r="BQ30" s="640"/>
      <c r="BR30" s="640"/>
      <c r="BS30" s="640"/>
      <c r="BT30" s="640"/>
      <c r="BU30" s="641"/>
      <c r="BV30" s="639">
        <v>22550229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197</v>
      </c>
      <c r="X33" s="455"/>
      <c r="Y33" s="455"/>
      <c r="Z33" s="455"/>
      <c r="AA33" s="455"/>
      <c r="AB33" s="455"/>
      <c r="AC33" s="455"/>
      <c r="AD33" s="455"/>
      <c r="AE33" s="455"/>
      <c r="AF33" s="455"/>
      <c r="AG33" s="455"/>
      <c r="AH33" s="455"/>
      <c r="AI33" s="455"/>
      <c r="AJ33" s="455"/>
      <c r="AK33" s="455"/>
      <c r="AL33" s="215"/>
      <c r="AM33" s="490" t="s">
        <v>195</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201</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5</v>
      </c>
      <c r="V34" s="652"/>
      <c r="W34" s="653" t="str">
        <f>IF('各会計、関係団体の財政状況及び健全化判断比率'!B28="","",'各会計、関係団体の財政状況及び健全化判断比率'!B28)</f>
        <v>競輪事業特別会計</v>
      </c>
      <c r="X34" s="653"/>
      <c r="Y34" s="653"/>
      <c r="Z34" s="653"/>
      <c r="AA34" s="653"/>
      <c r="AB34" s="653"/>
      <c r="AC34" s="653"/>
      <c r="AD34" s="653"/>
      <c r="AE34" s="653"/>
      <c r="AF34" s="653"/>
      <c r="AG34" s="653"/>
      <c r="AH34" s="653"/>
      <c r="AI34" s="653"/>
      <c r="AJ34" s="653"/>
      <c r="AK34" s="653"/>
      <c r="AL34" s="213"/>
      <c r="AM34" s="652">
        <f>IF(AO34="","",MAX(C34:D43,U34:V43)+1)</f>
        <v>10</v>
      </c>
      <c r="AN34" s="652"/>
      <c r="AO34" s="653" t="str">
        <f>IF('各会計、関係団体の財政状況及び健全化判断比率'!B33="","",'各会計、関係団体の財政状況及び健全化判断比率'!B33)</f>
        <v>市民病院事業会計</v>
      </c>
      <c r="AP34" s="653"/>
      <c r="AQ34" s="653"/>
      <c r="AR34" s="653"/>
      <c r="AS34" s="653"/>
      <c r="AT34" s="653"/>
      <c r="AU34" s="653"/>
      <c r="AV34" s="653"/>
      <c r="AW34" s="653"/>
      <c r="AX34" s="653"/>
      <c r="AY34" s="653"/>
      <c r="AZ34" s="653"/>
      <c r="BA34" s="653"/>
      <c r="BB34" s="653"/>
      <c r="BC34" s="653"/>
      <c r="BD34" s="213"/>
      <c r="BE34" s="652">
        <f>IF(BG34="","",MAX(C34:D43,U34:V43,AM34:AN43)+1)</f>
        <v>14</v>
      </c>
      <c r="BF34" s="652"/>
      <c r="BG34" s="653" t="str">
        <f>IF('各会計、関係団体の財政状況及び健全化判断比率'!B37="","",'各会計、関係団体の財政状況及び健全化判断比率'!B37)</f>
        <v>廃棄物発電事業特別会計</v>
      </c>
      <c r="BH34" s="653"/>
      <c r="BI34" s="653"/>
      <c r="BJ34" s="653"/>
      <c r="BK34" s="653"/>
      <c r="BL34" s="653"/>
      <c r="BM34" s="653"/>
      <c r="BN34" s="653"/>
      <c r="BO34" s="653"/>
      <c r="BP34" s="653"/>
      <c r="BQ34" s="653"/>
      <c r="BR34" s="653"/>
      <c r="BS34" s="653"/>
      <c r="BT34" s="653"/>
      <c r="BU34" s="653"/>
      <c r="BV34" s="213"/>
      <c r="BW34" s="652">
        <f>IF(BY34="","",MAX(C34:D43,U34:V43,AM34:AN43,BE34:BF43)+1)</f>
        <v>17</v>
      </c>
      <c r="BX34" s="652"/>
      <c r="BY34" s="653" t="str">
        <f>IF('各会計、関係団体の財政状況及び健全化判断比率'!B68="","",'各会計、関係団体の財政状況及び健全化判断比率'!B68)</f>
        <v>岐阜県後期高齢者医療広域連合（一般会計）</v>
      </c>
      <c r="BZ34" s="653"/>
      <c r="CA34" s="653"/>
      <c r="CB34" s="653"/>
      <c r="CC34" s="653"/>
      <c r="CD34" s="653"/>
      <c r="CE34" s="653"/>
      <c r="CF34" s="653"/>
      <c r="CG34" s="653"/>
      <c r="CH34" s="653"/>
      <c r="CI34" s="653"/>
      <c r="CJ34" s="653"/>
      <c r="CK34" s="653"/>
      <c r="CL34" s="653"/>
      <c r="CM34" s="653"/>
      <c r="CN34" s="213"/>
      <c r="CO34" s="652">
        <f>IF(CQ34="","",MAX(C34:D43,U34:V43,AM34:AN43,BE34:BF43,BW34:BX43)+1)</f>
        <v>24</v>
      </c>
      <c r="CP34" s="652"/>
      <c r="CQ34" s="653" t="str">
        <f>IF('各会計、関係団体の財政状況及び健全化判断比率'!BS7="","",'各会計、関係団体の財政状況及び健全化判断比率'!BS7)</f>
        <v>岐阜市にぎわいまち公社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育英資金貸付事業特別会計</v>
      </c>
      <c r="F35" s="653"/>
      <c r="G35" s="653"/>
      <c r="H35" s="653"/>
      <c r="I35" s="653"/>
      <c r="J35" s="653"/>
      <c r="K35" s="653"/>
      <c r="L35" s="653"/>
      <c r="M35" s="653"/>
      <c r="N35" s="653"/>
      <c r="O35" s="653"/>
      <c r="P35" s="653"/>
      <c r="Q35" s="653"/>
      <c r="R35" s="653"/>
      <c r="S35" s="653"/>
      <c r="T35" s="213"/>
      <c r="U35" s="652">
        <f>IF(W35="","",U34+1)</f>
        <v>6</v>
      </c>
      <c r="V35" s="652"/>
      <c r="W35" s="653" t="str">
        <f>IF('各会計、関係団体の財政状況及び健全化判断比率'!B29="","",'各会計、関係団体の財政状況及び健全化判断比率'!B29)</f>
        <v>国民健康保険事業特別会計</v>
      </c>
      <c r="X35" s="653"/>
      <c r="Y35" s="653"/>
      <c r="Z35" s="653"/>
      <c r="AA35" s="653"/>
      <c r="AB35" s="653"/>
      <c r="AC35" s="653"/>
      <c r="AD35" s="653"/>
      <c r="AE35" s="653"/>
      <c r="AF35" s="653"/>
      <c r="AG35" s="653"/>
      <c r="AH35" s="653"/>
      <c r="AI35" s="653"/>
      <c r="AJ35" s="653"/>
      <c r="AK35" s="653"/>
      <c r="AL35" s="213"/>
      <c r="AM35" s="652">
        <f t="shared" ref="AM35:AM43" si="0">IF(AO35="","",AM34+1)</f>
        <v>11</v>
      </c>
      <c r="AN35" s="652"/>
      <c r="AO35" s="653" t="str">
        <f>IF('各会計、関係団体の財政状況及び健全化判断比率'!B34="","",'各会計、関係団体の財政状況及び健全化判断比率'!B34)</f>
        <v>中央卸売市場事業会計</v>
      </c>
      <c r="AP35" s="653"/>
      <c r="AQ35" s="653"/>
      <c r="AR35" s="653"/>
      <c r="AS35" s="653"/>
      <c r="AT35" s="653"/>
      <c r="AU35" s="653"/>
      <c r="AV35" s="653"/>
      <c r="AW35" s="653"/>
      <c r="AX35" s="653"/>
      <c r="AY35" s="653"/>
      <c r="AZ35" s="653"/>
      <c r="BA35" s="653"/>
      <c r="BB35" s="653"/>
      <c r="BC35" s="653"/>
      <c r="BD35" s="213"/>
      <c r="BE35" s="652">
        <f t="shared" ref="BE35:BE43" si="1">IF(BG35="","",BE34+1)</f>
        <v>15</v>
      </c>
      <c r="BF35" s="652"/>
      <c r="BG35" s="653" t="str">
        <f>IF('各会計、関係団体の財政状況及び健全化判断比率'!B38="","",'各会計、関係団体の財政状況及び健全化判断比率'!B38)</f>
        <v>食肉地方卸売市場事業特別会計</v>
      </c>
      <c r="BH35" s="653"/>
      <c r="BI35" s="653"/>
      <c r="BJ35" s="653"/>
      <c r="BK35" s="653"/>
      <c r="BL35" s="653"/>
      <c r="BM35" s="653"/>
      <c r="BN35" s="653"/>
      <c r="BO35" s="653"/>
      <c r="BP35" s="653"/>
      <c r="BQ35" s="653"/>
      <c r="BR35" s="653"/>
      <c r="BS35" s="653"/>
      <c r="BT35" s="653"/>
      <c r="BU35" s="653"/>
      <c r="BV35" s="213"/>
      <c r="BW35" s="652">
        <f t="shared" ref="BW35:BW43" si="2">IF(BY35="","",BW34+1)</f>
        <v>18</v>
      </c>
      <c r="BX35" s="652"/>
      <c r="BY35" s="653" t="str">
        <f>IF('各会計、関係団体の財政状況及び健全化判断比率'!B69="","",'各会計、関係団体の財政状況及び健全化判断比率'!B69)</f>
        <v>岐阜県後期高齢者医療広域連合（後期高齢者医療特別会計）</v>
      </c>
      <c r="BZ35" s="653"/>
      <c r="CA35" s="653"/>
      <c r="CB35" s="653"/>
      <c r="CC35" s="653"/>
      <c r="CD35" s="653"/>
      <c r="CE35" s="653"/>
      <c r="CF35" s="653"/>
      <c r="CG35" s="653"/>
      <c r="CH35" s="653"/>
      <c r="CI35" s="653"/>
      <c r="CJ35" s="653"/>
      <c r="CK35" s="653"/>
      <c r="CL35" s="653"/>
      <c r="CM35" s="653"/>
      <c r="CN35" s="213"/>
      <c r="CO35" s="652">
        <f t="shared" ref="CO35:CO43" si="3">IF(CQ35="","",CO34+1)</f>
        <v>25</v>
      </c>
      <c r="CP35" s="652"/>
      <c r="CQ35" s="653" t="str">
        <f>IF('各会計、関係団体の財政状況及び健全化判断比率'!BS8="","",'各会計、関係団体の財政状況及び健全化判断比率'!BS8)</f>
        <v>岐阜産業会館</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母子父子寡婦福祉資金貸付事業特別会計</v>
      </c>
      <c r="F36" s="653"/>
      <c r="G36" s="653"/>
      <c r="H36" s="653"/>
      <c r="I36" s="653"/>
      <c r="J36" s="653"/>
      <c r="K36" s="653"/>
      <c r="L36" s="653"/>
      <c r="M36" s="653"/>
      <c r="N36" s="653"/>
      <c r="O36" s="653"/>
      <c r="P36" s="653"/>
      <c r="Q36" s="653"/>
      <c r="R36" s="653"/>
      <c r="S36" s="653"/>
      <c r="T36" s="213"/>
      <c r="U36" s="652">
        <f t="shared" ref="U36:U43" si="4">IF(W36="","",U35+1)</f>
        <v>7</v>
      </c>
      <c r="V36" s="652"/>
      <c r="W36" s="653" t="str">
        <f>IF('各会計、関係団体の財政状況及び健全化判断比率'!B30="","",'各会計、関係団体の財政状況及び健全化判断比率'!B30)</f>
        <v>介護保険事業特別会計</v>
      </c>
      <c r="X36" s="653"/>
      <c r="Y36" s="653"/>
      <c r="Z36" s="653"/>
      <c r="AA36" s="653"/>
      <c r="AB36" s="653"/>
      <c r="AC36" s="653"/>
      <c r="AD36" s="653"/>
      <c r="AE36" s="653"/>
      <c r="AF36" s="653"/>
      <c r="AG36" s="653"/>
      <c r="AH36" s="653"/>
      <c r="AI36" s="653"/>
      <c r="AJ36" s="653"/>
      <c r="AK36" s="653"/>
      <c r="AL36" s="213"/>
      <c r="AM36" s="652">
        <f t="shared" si="0"/>
        <v>12</v>
      </c>
      <c r="AN36" s="652"/>
      <c r="AO36" s="653" t="str">
        <f>IF('各会計、関係団体の財政状況及び健全化判断比率'!B35="","",'各会計、関係団体の財政状況及び健全化判断比率'!B35)</f>
        <v>水道事業会計</v>
      </c>
      <c r="AP36" s="653"/>
      <c r="AQ36" s="653"/>
      <c r="AR36" s="653"/>
      <c r="AS36" s="653"/>
      <c r="AT36" s="653"/>
      <c r="AU36" s="653"/>
      <c r="AV36" s="653"/>
      <c r="AW36" s="653"/>
      <c r="AX36" s="653"/>
      <c r="AY36" s="653"/>
      <c r="AZ36" s="653"/>
      <c r="BA36" s="653"/>
      <c r="BB36" s="653"/>
      <c r="BC36" s="653"/>
      <c r="BD36" s="213"/>
      <c r="BE36" s="652">
        <f t="shared" si="1"/>
        <v>16</v>
      </c>
      <c r="BF36" s="652"/>
      <c r="BG36" s="653" t="str">
        <f>IF('各会計、関係団体の財政状況及び健全化判断比率'!B39="","",'各会計、関係団体の財政状況及び健全化判断比率'!B39)</f>
        <v>観光事業特別会計</v>
      </c>
      <c r="BH36" s="653"/>
      <c r="BI36" s="653"/>
      <c r="BJ36" s="653"/>
      <c r="BK36" s="653"/>
      <c r="BL36" s="653"/>
      <c r="BM36" s="653"/>
      <c r="BN36" s="653"/>
      <c r="BO36" s="653"/>
      <c r="BP36" s="653"/>
      <c r="BQ36" s="653"/>
      <c r="BR36" s="653"/>
      <c r="BS36" s="653"/>
      <c r="BT36" s="653"/>
      <c r="BU36" s="653"/>
      <c r="BV36" s="213"/>
      <c r="BW36" s="652">
        <f t="shared" si="2"/>
        <v>19</v>
      </c>
      <c r="BX36" s="652"/>
      <c r="BY36" s="653" t="str">
        <f>IF('各会計、関係団体の財政状況及び健全化判断比率'!B70="","",'各会計、関係団体の財政状況及び健全化判断比率'!B70)</f>
        <v>岐阜県市町村会館組合</v>
      </c>
      <c r="BZ36" s="653"/>
      <c r="CA36" s="653"/>
      <c r="CB36" s="653"/>
      <c r="CC36" s="653"/>
      <c r="CD36" s="653"/>
      <c r="CE36" s="653"/>
      <c r="CF36" s="653"/>
      <c r="CG36" s="653"/>
      <c r="CH36" s="653"/>
      <c r="CI36" s="653"/>
      <c r="CJ36" s="653"/>
      <c r="CK36" s="653"/>
      <c r="CL36" s="653"/>
      <c r="CM36" s="653"/>
      <c r="CN36" s="213"/>
      <c r="CO36" s="652">
        <f t="shared" si="3"/>
        <v>26</v>
      </c>
      <c r="CP36" s="652"/>
      <c r="CQ36" s="653" t="str">
        <f>IF('各会計、関係団体の財政状況及び健全化判断比率'!BS9="","",'各会計、関係団体の財政状況及び健全化判断比率'!BS9)</f>
        <v>岐阜市学校給食会</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f>IF(E37="","",C36+1)</f>
        <v>4</v>
      </c>
      <c r="D37" s="652"/>
      <c r="E37" s="653" t="str">
        <f>IF('各会計、関係団体の財政状況及び健全化判断比率'!B10="","",'各会計、関係団体の財政状況及び健全化判断比率'!B10)</f>
        <v>薬科大学附属薬局事業特別会計</v>
      </c>
      <c r="F37" s="653"/>
      <c r="G37" s="653"/>
      <c r="H37" s="653"/>
      <c r="I37" s="653"/>
      <c r="J37" s="653"/>
      <c r="K37" s="653"/>
      <c r="L37" s="653"/>
      <c r="M37" s="653"/>
      <c r="N37" s="653"/>
      <c r="O37" s="653"/>
      <c r="P37" s="653"/>
      <c r="Q37" s="653"/>
      <c r="R37" s="653"/>
      <c r="S37" s="653"/>
      <c r="T37" s="213"/>
      <c r="U37" s="652">
        <f t="shared" si="4"/>
        <v>8</v>
      </c>
      <c r="V37" s="652"/>
      <c r="W37" s="653" t="str">
        <f>IF('各会計、関係団体の財政状況及び健全化判断比率'!B31="","",'各会計、関係団体の財政状況及び健全化判断比率'!B31)</f>
        <v>後期高齢者医療事業特別会計</v>
      </c>
      <c r="X37" s="653"/>
      <c r="Y37" s="653"/>
      <c r="Z37" s="653"/>
      <c r="AA37" s="653"/>
      <c r="AB37" s="653"/>
      <c r="AC37" s="653"/>
      <c r="AD37" s="653"/>
      <c r="AE37" s="653"/>
      <c r="AF37" s="653"/>
      <c r="AG37" s="653"/>
      <c r="AH37" s="653"/>
      <c r="AI37" s="653"/>
      <c r="AJ37" s="653"/>
      <c r="AK37" s="653"/>
      <c r="AL37" s="213"/>
      <c r="AM37" s="652">
        <f t="shared" si="0"/>
        <v>13</v>
      </c>
      <c r="AN37" s="652"/>
      <c r="AO37" s="653" t="str">
        <f>IF('各会計、関係団体の財政状況及び健全化判断比率'!B36="","",'各会計、関係団体の財政状況及び健全化判断比率'!B36)</f>
        <v>下水道事業会計</v>
      </c>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20</v>
      </c>
      <c r="BX37" s="652"/>
      <c r="BY37" s="653" t="str">
        <f>IF('各会計、関係団体の財政状況及び健全化判断比率'!B71="","",'各会計、関係団体の財政状況及び健全化判断比率'!B71)</f>
        <v>岐阜地域児童発達支援センター組合</v>
      </c>
      <c r="BZ37" s="653"/>
      <c r="CA37" s="653"/>
      <c r="CB37" s="653"/>
      <c r="CC37" s="653"/>
      <c r="CD37" s="653"/>
      <c r="CE37" s="653"/>
      <c r="CF37" s="653"/>
      <c r="CG37" s="653"/>
      <c r="CH37" s="653"/>
      <c r="CI37" s="653"/>
      <c r="CJ37" s="653"/>
      <c r="CK37" s="653"/>
      <c r="CL37" s="653"/>
      <c r="CM37" s="653"/>
      <c r="CN37" s="213"/>
      <c r="CO37" s="652">
        <f t="shared" si="3"/>
        <v>27</v>
      </c>
      <c r="CP37" s="652"/>
      <c r="CQ37" s="653" t="str">
        <f>IF('各会計、関係団体の財政状況及び健全化判断比率'!BS10="","",'各会計、関係団体の財政状況及び健全化判断比率'!BS10)</f>
        <v>岐阜市みどりのまち推進財団</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9</v>
      </c>
      <c r="V38" s="652"/>
      <c r="W38" s="653" t="str">
        <f>IF('各会計、関係団体の財政状況及び健全化判断比率'!B32="","",'各会計、関係団体の財政状況及び健全化判断比率'!B32)</f>
        <v>駐車場事業特別会計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21</v>
      </c>
      <c r="BX38" s="652"/>
      <c r="BY38" s="653" t="str">
        <f>IF('各会計、関係団体の財政状況及び健全化判断比率'!B72="","",'各会計、関係団体の財政状況及び健全化判断比率'!B72)</f>
        <v>岐阜羽島衛生施設組合（一般会計）</v>
      </c>
      <c r="BZ38" s="653"/>
      <c r="CA38" s="653"/>
      <c r="CB38" s="653"/>
      <c r="CC38" s="653"/>
      <c r="CD38" s="653"/>
      <c r="CE38" s="653"/>
      <c r="CF38" s="653"/>
      <c r="CG38" s="653"/>
      <c r="CH38" s="653"/>
      <c r="CI38" s="653"/>
      <c r="CJ38" s="653"/>
      <c r="CK38" s="653"/>
      <c r="CL38" s="653"/>
      <c r="CM38" s="653"/>
      <c r="CN38" s="213"/>
      <c r="CO38" s="652">
        <f t="shared" si="3"/>
        <v>28</v>
      </c>
      <c r="CP38" s="652"/>
      <c r="CQ38" s="653" t="str">
        <f>IF('各会計、関係団体の財政状況及び健全化判断比率'!BS11="","",'各会計、関係団体の財政状況及び健全化判断比率'!BS11)</f>
        <v>岐阜市教育文化振興事業団</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22</v>
      </c>
      <c r="BX39" s="652"/>
      <c r="BY39" s="653" t="str">
        <f>IF('各会計、関係団体の財政状況及び健全化判断比率'!B73="","",'各会計、関係団体の財政状況及び健全化判断比率'!B73)</f>
        <v>岐阜羽島衛生施設組合（公共用地取得事業特別会計）</v>
      </c>
      <c r="BZ39" s="653"/>
      <c r="CA39" s="653"/>
      <c r="CB39" s="653"/>
      <c r="CC39" s="653"/>
      <c r="CD39" s="653"/>
      <c r="CE39" s="653"/>
      <c r="CF39" s="653"/>
      <c r="CG39" s="653"/>
      <c r="CH39" s="653"/>
      <c r="CI39" s="653"/>
      <c r="CJ39" s="653"/>
      <c r="CK39" s="653"/>
      <c r="CL39" s="653"/>
      <c r="CM39" s="653"/>
      <c r="CN39" s="213"/>
      <c r="CO39" s="652">
        <f t="shared" si="3"/>
        <v>29</v>
      </c>
      <c r="CP39" s="652"/>
      <c r="CQ39" s="653" t="str">
        <f>IF('各会計、関係団体の財政状況及び健全化判断比率'!BS12="","",'各会計、関係団体の財政状況及び健全化判断比率'!BS12)</f>
        <v>岐阜観光コンベンション協会</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23</v>
      </c>
      <c r="BX40" s="652"/>
      <c r="BY40" s="653" t="str">
        <f>IF('各会計、関係団体の財政状況及び健全化判断比率'!B74="","",'各会計、関係団体の財政状況及び健全化判断比率'!B74)</f>
        <v>木曽川右岸地帯水防組合</v>
      </c>
      <c r="BZ40" s="653"/>
      <c r="CA40" s="653"/>
      <c r="CB40" s="653"/>
      <c r="CC40" s="653"/>
      <c r="CD40" s="653"/>
      <c r="CE40" s="653"/>
      <c r="CF40" s="653"/>
      <c r="CG40" s="653"/>
      <c r="CH40" s="653"/>
      <c r="CI40" s="653"/>
      <c r="CJ40" s="653"/>
      <c r="CK40" s="653"/>
      <c r="CL40" s="653"/>
      <c r="CM40" s="653"/>
      <c r="CN40" s="213"/>
      <c r="CO40" s="652">
        <f t="shared" si="3"/>
        <v>30</v>
      </c>
      <c r="CP40" s="652"/>
      <c r="CQ40" s="653" t="str">
        <f>IF('各会計、関係団体の財政状況及び健全化判断比率'!BS13="","",'各会計、関係団体の財政状況及び健全化判断比率'!BS13)</f>
        <v>岐阜市国際交流協会</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f t="shared" si="3"/>
        <v>31</v>
      </c>
      <c r="CP41" s="652"/>
      <c r="CQ41" s="653" t="str">
        <f>IF('各会計、関係団体の財政状況及び健全化判断比率'!BS14="","",'各会計、関係団体の財政状況及び健全化判断比率'!BS14)</f>
        <v>岐阜市土地開発公社</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f t="shared" si="3"/>
        <v>32</v>
      </c>
      <c r="CP42" s="652"/>
      <c r="CQ42" s="653" t="str">
        <f>IF('各会計、関係団体の財政状況及び健全化判断比率'!BS15="","",'各会計、関係団体の財政状況及び健全化判断比率'!BS15)</f>
        <v>岐阜市公共ホール管理財団</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f t="shared" si="3"/>
        <v>33</v>
      </c>
      <c r="CP43" s="652"/>
      <c r="CQ43" s="653" t="str">
        <f>IF('各会計、関係団体の財政状況及び健全化判断比率'!BS16="","",'各会計、関係団体の財政状況及び健全化判断比率'!BS16)</f>
        <v>岐阜乗合自動車</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J70uRhmYQjNmeFqj/0tdIladTZgblKGJqr9KpwDhoHFfMBbGjF3hjUMMv2UdGwKyYYGy7MBmYYpzgKiL71yAA==" saltValue="08O8vSNO4pwKJfS6emadmw==" spinCount="100000" sheet="1" objects="1" scenarios="1"/>
  <customSheetViews>
    <customSheetView guid="{C4ADEE5C-4427-489B-BB54-63E5B2906DB2}" showGridLines="0" fitToPage="1" hiddenRows="1" hiddenColumns="1" topLeftCell="AI25">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66500606</v>
      </c>
      <c r="S5" s="669"/>
      <c r="T5" s="669"/>
      <c r="U5" s="669"/>
      <c r="V5" s="669"/>
      <c r="W5" s="669"/>
      <c r="X5" s="669"/>
      <c r="Y5" s="670"/>
      <c r="Z5" s="671">
        <v>41.3</v>
      </c>
      <c r="AA5" s="671"/>
      <c r="AB5" s="671"/>
      <c r="AC5" s="671"/>
      <c r="AD5" s="672">
        <v>61036248</v>
      </c>
      <c r="AE5" s="672"/>
      <c r="AF5" s="672"/>
      <c r="AG5" s="672"/>
      <c r="AH5" s="672"/>
      <c r="AI5" s="672"/>
      <c r="AJ5" s="672"/>
      <c r="AK5" s="672"/>
      <c r="AL5" s="673">
        <v>77.5</v>
      </c>
      <c r="AM5" s="674"/>
      <c r="AN5" s="674"/>
      <c r="AO5" s="675"/>
      <c r="AP5" s="665" t="s">
        <v>226</v>
      </c>
      <c r="AQ5" s="666"/>
      <c r="AR5" s="666"/>
      <c r="AS5" s="666"/>
      <c r="AT5" s="666"/>
      <c r="AU5" s="666"/>
      <c r="AV5" s="666"/>
      <c r="AW5" s="666"/>
      <c r="AX5" s="666"/>
      <c r="AY5" s="666"/>
      <c r="AZ5" s="666"/>
      <c r="BA5" s="666"/>
      <c r="BB5" s="666"/>
      <c r="BC5" s="666"/>
      <c r="BD5" s="666"/>
      <c r="BE5" s="666"/>
      <c r="BF5" s="667"/>
      <c r="BG5" s="679">
        <v>59419785</v>
      </c>
      <c r="BH5" s="680"/>
      <c r="BI5" s="680"/>
      <c r="BJ5" s="680"/>
      <c r="BK5" s="680"/>
      <c r="BL5" s="680"/>
      <c r="BM5" s="680"/>
      <c r="BN5" s="681"/>
      <c r="BO5" s="682">
        <v>89.4</v>
      </c>
      <c r="BP5" s="682"/>
      <c r="BQ5" s="682"/>
      <c r="BR5" s="682"/>
      <c r="BS5" s="683" t="s">
        <v>128</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1081840</v>
      </c>
      <c r="S6" s="680"/>
      <c r="T6" s="680"/>
      <c r="U6" s="680"/>
      <c r="V6" s="680"/>
      <c r="W6" s="680"/>
      <c r="X6" s="680"/>
      <c r="Y6" s="681"/>
      <c r="Z6" s="682">
        <v>0.7</v>
      </c>
      <c r="AA6" s="682"/>
      <c r="AB6" s="682"/>
      <c r="AC6" s="682"/>
      <c r="AD6" s="683">
        <v>1081840</v>
      </c>
      <c r="AE6" s="683"/>
      <c r="AF6" s="683"/>
      <c r="AG6" s="683"/>
      <c r="AH6" s="683"/>
      <c r="AI6" s="683"/>
      <c r="AJ6" s="683"/>
      <c r="AK6" s="683"/>
      <c r="AL6" s="684">
        <v>1.4</v>
      </c>
      <c r="AM6" s="685"/>
      <c r="AN6" s="685"/>
      <c r="AO6" s="686"/>
      <c r="AP6" s="676" t="s">
        <v>231</v>
      </c>
      <c r="AQ6" s="677"/>
      <c r="AR6" s="677"/>
      <c r="AS6" s="677"/>
      <c r="AT6" s="677"/>
      <c r="AU6" s="677"/>
      <c r="AV6" s="677"/>
      <c r="AW6" s="677"/>
      <c r="AX6" s="677"/>
      <c r="AY6" s="677"/>
      <c r="AZ6" s="677"/>
      <c r="BA6" s="677"/>
      <c r="BB6" s="677"/>
      <c r="BC6" s="677"/>
      <c r="BD6" s="677"/>
      <c r="BE6" s="677"/>
      <c r="BF6" s="678"/>
      <c r="BG6" s="679">
        <v>59419785</v>
      </c>
      <c r="BH6" s="680"/>
      <c r="BI6" s="680"/>
      <c r="BJ6" s="680"/>
      <c r="BK6" s="680"/>
      <c r="BL6" s="680"/>
      <c r="BM6" s="680"/>
      <c r="BN6" s="681"/>
      <c r="BO6" s="682">
        <v>89.4</v>
      </c>
      <c r="BP6" s="682"/>
      <c r="BQ6" s="682"/>
      <c r="BR6" s="682"/>
      <c r="BS6" s="683" t="s">
        <v>128</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782516</v>
      </c>
      <c r="CS6" s="680"/>
      <c r="CT6" s="680"/>
      <c r="CU6" s="680"/>
      <c r="CV6" s="680"/>
      <c r="CW6" s="680"/>
      <c r="CX6" s="680"/>
      <c r="CY6" s="681"/>
      <c r="CZ6" s="673">
        <v>0.5</v>
      </c>
      <c r="DA6" s="674"/>
      <c r="DB6" s="674"/>
      <c r="DC6" s="693"/>
      <c r="DD6" s="688" t="s">
        <v>128</v>
      </c>
      <c r="DE6" s="680"/>
      <c r="DF6" s="680"/>
      <c r="DG6" s="680"/>
      <c r="DH6" s="680"/>
      <c r="DI6" s="680"/>
      <c r="DJ6" s="680"/>
      <c r="DK6" s="680"/>
      <c r="DL6" s="680"/>
      <c r="DM6" s="680"/>
      <c r="DN6" s="680"/>
      <c r="DO6" s="680"/>
      <c r="DP6" s="681"/>
      <c r="DQ6" s="688">
        <v>782444</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160712</v>
      </c>
      <c r="S7" s="680"/>
      <c r="T7" s="680"/>
      <c r="U7" s="680"/>
      <c r="V7" s="680"/>
      <c r="W7" s="680"/>
      <c r="X7" s="680"/>
      <c r="Y7" s="681"/>
      <c r="Z7" s="682">
        <v>0.1</v>
      </c>
      <c r="AA7" s="682"/>
      <c r="AB7" s="682"/>
      <c r="AC7" s="682"/>
      <c r="AD7" s="683">
        <v>160712</v>
      </c>
      <c r="AE7" s="683"/>
      <c r="AF7" s="683"/>
      <c r="AG7" s="683"/>
      <c r="AH7" s="683"/>
      <c r="AI7" s="683"/>
      <c r="AJ7" s="683"/>
      <c r="AK7" s="683"/>
      <c r="AL7" s="684">
        <v>0.2</v>
      </c>
      <c r="AM7" s="685"/>
      <c r="AN7" s="685"/>
      <c r="AO7" s="686"/>
      <c r="AP7" s="676" t="s">
        <v>234</v>
      </c>
      <c r="AQ7" s="677"/>
      <c r="AR7" s="677"/>
      <c r="AS7" s="677"/>
      <c r="AT7" s="677"/>
      <c r="AU7" s="677"/>
      <c r="AV7" s="677"/>
      <c r="AW7" s="677"/>
      <c r="AX7" s="677"/>
      <c r="AY7" s="677"/>
      <c r="AZ7" s="677"/>
      <c r="BA7" s="677"/>
      <c r="BB7" s="677"/>
      <c r="BC7" s="677"/>
      <c r="BD7" s="677"/>
      <c r="BE7" s="677"/>
      <c r="BF7" s="678"/>
      <c r="BG7" s="679">
        <v>30173075</v>
      </c>
      <c r="BH7" s="680"/>
      <c r="BI7" s="680"/>
      <c r="BJ7" s="680"/>
      <c r="BK7" s="680"/>
      <c r="BL7" s="680"/>
      <c r="BM7" s="680"/>
      <c r="BN7" s="681"/>
      <c r="BO7" s="682">
        <v>45.4</v>
      </c>
      <c r="BP7" s="682"/>
      <c r="BQ7" s="682"/>
      <c r="BR7" s="682"/>
      <c r="BS7" s="683" t="s">
        <v>235</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13174993</v>
      </c>
      <c r="CS7" s="680"/>
      <c r="CT7" s="680"/>
      <c r="CU7" s="680"/>
      <c r="CV7" s="680"/>
      <c r="CW7" s="680"/>
      <c r="CX7" s="680"/>
      <c r="CY7" s="681"/>
      <c r="CZ7" s="682">
        <v>8.6</v>
      </c>
      <c r="DA7" s="682"/>
      <c r="DB7" s="682"/>
      <c r="DC7" s="682"/>
      <c r="DD7" s="688">
        <v>1223670</v>
      </c>
      <c r="DE7" s="680"/>
      <c r="DF7" s="680"/>
      <c r="DG7" s="680"/>
      <c r="DH7" s="680"/>
      <c r="DI7" s="680"/>
      <c r="DJ7" s="680"/>
      <c r="DK7" s="680"/>
      <c r="DL7" s="680"/>
      <c r="DM7" s="680"/>
      <c r="DN7" s="680"/>
      <c r="DO7" s="680"/>
      <c r="DP7" s="681"/>
      <c r="DQ7" s="688">
        <v>10970307</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248178</v>
      </c>
      <c r="S8" s="680"/>
      <c r="T8" s="680"/>
      <c r="U8" s="680"/>
      <c r="V8" s="680"/>
      <c r="W8" s="680"/>
      <c r="X8" s="680"/>
      <c r="Y8" s="681"/>
      <c r="Z8" s="682">
        <v>0.2</v>
      </c>
      <c r="AA8" s="682"/>
      <c r="AB8" s="682"/>
      <c r="AC8" s="682"/>
      <c r="AD8" s="683">
        <v>248178</v>
      </c>
      <c r="AE8" s="683"/>
      <c r="AF8" s="683"/>
      <c r="AG8" s="683"/>
      <c r="AH8" s="683"/>
      <c r="AI8" s="683"/>
      <c r="AJ8" s="683"/>
      <c r="AK8" s="683"/>
      <c r="AL8" s="684">
        <v>0.3</v>
      </c>
      <c r="AM8" s="685"/>
      <c r="AN8" s="685"/>
      <c r="AO8" s="686"/>
      <c r="AP8" s="676" t="s">
        <v>238</v>
      </c>
      <c r="AQ8" s="677"/>
      <c r="AR8" s="677"/>
      <c r="AS8" s="677"/>
      <c r="AT8" s="677"/>
      <c r="AU8" s="677"/>
      <c r="AV8" s="677"/>
      <c r="AW8" s="677"/>
      <c r="AX8" s="677"/>
      <c r="AY8" s="677"/>
      <c r="AZ8" s="677"/>
      <c r="BA8" s="677"/>
      <c r="BB8" s="677"/>
      <c r="BC8" s="677"/>
      <c r="BD8" s="677"/>
      <c r="BE8" s="677"/>
      <c r="BF8" s="678"/>
      <c r="BG8" s="679">
        <v>702628</v>
      </c>
      <c r="BH8" s="680"/>
      <c r="BI8" s="680"/>
      <c r="BJ8" s="680"/>
      <c r="BK8" s="680"/>
      <c r="BL8" s="680"/>
      <c r="BM8" s="680"/>
      <c r="BN8" s="681"/>
      <c r="BO8" s="682">
        <v>1.1000000000000001</v>
      </c>
      <c r="BP8" s="682"/>
      <c r="BQ8" s="682"/>
      <c r="BR8" s="682"/>
      <c r="BS8" s="688" t="s">
        <v>128</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59518561</v>
      </c>
      <c r="CS8" s="680"/>
      <c r="CT8" s="680"/>
      <c r="CU8" s="680"/>
      <c r="CV8" s="680"/>
      <c r="CW8" s="680"/>
      <c r="CX8" s="680"/>
      <c r="CY8" s="681"/>
      <c r="CZ8" s="682">
        <v>38.6</v>
      </c>
      <c r="DA8" s="682"/>
      <c r="DB8" s="682"/>
      <c r="DC8" s="682"/>
      <c r="DD8" s="688">
        <v>825996</v>
      </c>
      <c r="DE8" s="680"/>
      <c r="DF8" s="680"/>
      <c r="DG8" s="680"/>
      <c r="DH8" s="680"/>
      <c r="DI8" s="680"/>
      <c r="DJ8" s="680"/>
      <c r="DK8" s="680"/>
      <c r="DL8" s="680"/>
      <c r="DM8" s="680"/>
      <c r="DN8" s="680"/>
      <c r="DO8" s="680"/>
      <c r="DP8" s="681"/>
      <c r="DQ8" s="688">
        <v>28269909</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211340</v>
      </c>
      <c r="S9" s="680"/>
      <c r="T9" s="680"/>
      <c r="U9" s="680"/>
      <c r="V9" s="680"/>
      <c r="W9" s="680"/>
      <c r="X9" s="680"/>
      <c r="Y9" s="681"/>
      <c r="Z9" s="682">
        <v>0.1</v>
      </c>
      <c r="AA9" s="682"/>
      <c r="AB9" s="682"/>
      <c r="AC9" s="682"/>
      <c r="AD9" s="683">
        <v>211340</v>
      </c>
      <c r="AE9" s="683"/>
      <c r="AF9" s="683"/>
      <c r="AG9" s="683"/>
      <c r="AH9" s="683"/>
      <c r="AI9" s="683"/>
      <c r="AJ9" s="683"/>
      <c r="AK9" s="683"/>
      <c r="AL9" s="684">
        <v>0.3</v>
      </c>
      <c r="AM9" s="685"/>
      <c r="AN9" s="685"/>
      <c r="AO9" s="686"/>
      <c r="AP9" s="676" t="s">
        <v>241</v>
      </c>
      <c r="AQ9" s="677"/>
      <c r="AR9" s="677"/>
      <c r="AS9" s="677"/>
      <c r="AT9" s="677"/>
      <c r="AU9" s="677"/>
      <c r="AV9" s="677"/>
      <c r="AW9" s="677"/>
      <c r="AX9" s="677"/>
      <c r="AY9" s="677"/>
      <c r="AZ9" s="677"/>
      <c r="BA9" s="677"/>
      <c r="BB9" s="677"/>
      <c r="BC9" s="677"/>
      <c r="BD9" s="677"/>
      <c r="BE9" s="677"/>
      <c r="BF9" s="678"/>
      <c r="BG9" s="679">
        <v>23684018</v>
      </c>
      <c r="BH9" s="680"/>
      <c r="BI9" s="680"/>
      <c r="BJ9" s="680"/>
      <c r="BK9" s="680"/>
      <c r="BL9" s="680"/>
      <c r="BM9" s="680"/>
      <c r="BN9" s="681"/>
      <c r="BO9" s="682">
        <v>35.6</v>
      </c>
      <c r="BP9" s="682"/>
      <c r="BQ9" s="682"/>
      <c r="BR9" s="682"/>
      <c r="BS9" s="688" t="s">
        <v>128</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12476852</v>
      </c>
      <c r="CS9" s="680"/>
      <c r="CT9" s="680"/>
      <c r="CU9" s="680"/>
      <c r="CV9" s="680"/>
      <c r="CW9" s="680"/>
      <c r="CX9" s="680"/>
      <c r="CY9" s="681"/>
      <c r="CZ9" s="682">
        <v>8.1</v>
      </c>
      <c r="DA9" s="682"/>
      <c r="DB9" s="682"/>
      <c r="DC9" s="682"/>
      <c r="DD9" s="688">
        <v>645618</v>
      </c>
      <c r="DE9" s="680"/>
      <c r="DF9" s="680"/>
      <c r="DG9" s="680"/>
      <c r="DH9" s="680"/>
      <c r="DI9" s="680"/>
      <c r="DJ9" s="680"/>
      <c r="DK9" s="680"/>
      <c r="DL9" s="680"/>
      <c r="DM9" s="680"/>
      <c r="DN9" s="680"/>
      <c r="DO9" s="680"/>
      <c r="DP9" s="681"/>
      <c r="DQ9" s="688">
        <v>11239193</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235</v>
      </c>
      <c r="S10" s="680"/>
      <c r="T10" s="680"/>
      <c r="U10" s="680"/>
      <c r="V10" s="680"/>
      <c r="W10" s="680"/>
      <c r="X10" s="680"/>
      <c r="Y10" s="681"/>
      <c r="Z10" s="682" t="s">
        <v>235</v>
      </c>
      <c r="AA10" s="682"/>
      <c r="AB10" s="682"/>
      <c r="AC10" s="682"/>
      <c r="AD10" s="683" t="s">
        <v>235</v>
      </c>
      <c r="AE10" s="683"/>
      <c r="AF10" s="683"/>
      <c r="AG10" s="683"/>
      <c r="AH10" s="683"/>
      <c r="AI10" s="683"/>
      <c r="AJ10" s="683"/>
      <c r="AK10" s="683"/>
      <c r="AL10" s="684" t="s">
        <v>128</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1346521</v>
      </c>
      <c r="BH10" s="680"/>
      <c r="BI10" s="680"/>
      <c r="BJ10" s="680"/>
      <c r="BK10" s="680"/>
      <c r="BL10" s="680"/>
      <c r="BM10" s="680"/>
      <c r="BN10" s="681"/>
      <c r="BO10" s="682">
        <v>2</v>
      </c>
      <c r="BP10" s="682"/>
      <c r="BQ10" s="682"/>
      <c r="BR10" s="682"/>
      <c r="BS10" s="688" t="s">
        <v>235</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82539</v>
      </c>
      <c r="CS10" s="680"/>
      <c r="CT10" s="680"/>
      <c r="CU10" s="680"/>
      <c r="CV10" s="680"/>
      <c r="CW10" s="680"/>
      <c r="CX10" s="680"/>
      <c r="CY10" s="681"/>
      <c r="CZ10" s="682">
        <v>0.1</v>
      </c>
      <c r="DA10" s="682"/>
      <c r="DB10" s="682"/>
      <c r="DC10" s="682"/>
      <c r="DD10" s="688">
        <v>464</v>
      </c>
      <c r="DE10" s="680"/>
      <c r="DF10" s="680"/>
      <c r="DG10" s="680"/>
      <c r="DH10" s="680"/>
      <c r="DI10" s="680"/>
      <c r="DJ10" s="680"/>
      <c r="DK10" s="680"/>
      <c r="DL10" s="680"/>
      <c r="DM10" s="680"/>
      <c r="DN10" s="680"/>
      <c r="DO10" s="680"/>
      <c r="DP10" s="681"/>
      <c r="DQ10" s="688">
        <v>70878</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235</v>
      </c>
      <c r="S11" s="680"/>
      <c r="T11" s="680"/>
      <c r="U11" s="680"/>
      <c r="V11" s="680"/>
      <c r="W11" s="680"/>
      <c r="X11" s="680"/>
      <c r="Y11" s="681"/>
      <c r="Z11" s="682" t="s">
        <v>235</v>
      </c>
      <c r="AA11" s="682"/>
      <c r="AB11" s="682"/>
      <c r="AC11" s="682"/>
      <c r="AD11" s="683" t="s">
        <v>128</v>
      </c>
      <c r="AE11" s="683"/>
      <c r="AF11" s="683"/>
      <c r="AG11" s="683"/>
      <c r="AH11" s="683"/>
      <c r="AI11" s="683"/>
      <c r="AJ11" s="683"/>
      <c r="AK11" s="683"/>
      <c r="AL11" s="684" t="s">
        <v>235</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4439908</v>
      </c>
      <c r="BH11" s="680"/>
      <c r="BI11" s="680"/>
      <c r="BJ11" s="680"/>
      <c r="BK11" s="680"/>
      <c r="BL11" s="680"/>
      <c r="BM11" s="680"/>
      <c r="BN11" s="681"/>
      <c r="BO11" s="682">
        <v>6.7</v>
      </c>
      <c r="BP11" s="682"/>
      <c r="BQ11" s="682"/>
      <c r="BR11" s="682"/>
      <c r="BS11" s="688" t="s">
        <v>128</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1231584</v>
      </c>
      <c r="CS11" s="680"/>
      <c r="CT11" s="680"/>
      <c r="CU11" s="680"/>
      <c r="CV11" s="680"/>
      <c r="CW11" s="680"/>
      <c r="CX11" s="680"/>
      <c r="CY11" s="681"/>
      <c r="CZ11" s="682">
        <v>0.8</v>
      </c>
      <c r="DA11" s="682"/>
      <c r="DB11" s="682"/>
      <c r="DC11" s="682"/>
      <c r="DD11" s="688">
        <v>495599</v>
      </c>
      <c r="DE11" s="680"/>
      <c r="DF11" s="680"/>
      <c r="DG11" s="680"/>
      <c r="DH11" s="680"/>
      <c r="DI11" s="680"/>
      <c r="DJ11" s="680"/>
      <c r="DK11" s="680"/>
      <c r="DL11" s="680"/>
      <c r="DM11" s="680"/>
      <c r="DN11" s="680"/>
      <c r="DO11" s="680"/>
      <c r="DP11" s="681"/>
      <c r="DQ11" s="688">
        <v>932168</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7929410</v>
      </c>
      <c r="S12" s="680"/>
      <c r="T12" s="680"/>
      <c r="U12" s="680"/>
      <c r="V12" s="680"/>
      <c r="W12" s="680"/>
      <c r="X12" s="680"/>
      <c r="Y12" s="681"/>
      <c r="Z12" s="682">
        <v>4.9000000000000004</v>
      </c>
      <c r="AA12" s="682"/>
      <c r="AB12" s="682"/>
      <c r="AC12" s="682"/>
      <c r="AD12" s="683">
        <v>7929410</v>
      </c>
      <c r="AE12" s="683"/>
      <c r="AF12" s="683"/>
      <c r="AG12" s="683"/>
      <c r="AH12" s="683"/>
      <c r="AI12" s="683"/>
      <c r="AJ12" s="683"/>
      <c r="AK12" s="683"/>
      <c r="AL12" s="684">
        <v>10.1</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25871790</v>
      </c>
      <c r="BH12" s="680"/>
      <c r="BI12" s="680"/>
      <c r="BJ12" s="680"/>
      <c r="BK12" s="680"/>
      <c r="BL12" s="680"/>
      <c r="BM12" s="680"/>
      <c r="BN12" s="681"/>
      <c r="BO12" s="682">
        <v>38.9</v>
      </c>
      <c r="BP12" s="682"/>
      <c r="BQ12" s="682"/>
      <c r="BR12" s="682"/>
      <c r="BS12" s="688" t="s">
        <v>235</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11255464</v>
      </c>
      <c r="CS12" s="680"/>
      <c r="CT12" s="680"/>
      <c r="CU12" s="680"/>
      <c r="CV12" s="680"/>
      <c r="CW12" s="680"/>
      <c r="CX12" s="680"/>
      <c r="CY12" s="681"/>
      <c r="CZ12" s="682">
        <v>7.3</v>
      </c>
      <c r="DA12" s="682"/>
      <c r="DB12" s="682"/>
      <c r="DC12" s="682"/>
      <c r="DD12" s="688">
        <v>144227</v>
      </c>
      <c r="DE12" s="680"/>
      <c r="DF12" s="680"/>
      <c r="DG12" s="680"/>
      <c r="DH12" s="680"/>
      <c r="DI12" s="680"/>
      <c r="DJ12" s="680"/>
      <c r="DK12" s="680"/>
      <c r="DL12" s="680"/>
      <c r="DM12" s="680"/>
      <c r="DN12" s="680"/>
      <c r="DO12" s="680"/>
      <c r="DP12" s="681"/>
      <c r="DQ12" s="688">
        <v>2111005</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v>18568</v>
      </c>
      <c r="S13" s="680"/>
      <c r="T13" s="680"/>
      <c r="U13" s="680"/>
      <c r="V13" s="680"/>
      <c r="W13" s="680"/>
      <c r="X13" s="680"/>
      <c r="Y13" s="681"/>
      <c r="Z13" s="682">
        <v>0</v>
      </c>
      <c r="AA13" s="682"/>
      <c r="AB13" s="682"/>
      <c r="AC13" s="682"/>
      <c r="AD13" s="683">
        <v>18568</v>
      </c>
      <c r="AE13" s="683"/>
      <c r="AF13" s="683"/>
      <c r="AG13" s="683"/>
      <c r="AH13" s="683"/>
      <c r="AI13" s="683"/>
      <c r="AJ13" s="683"/>
      <c r="AK13" s="683"/>
      <c r="AL13" s="684">
        <v>0</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25818079</v>
      </c>
      <c r="BH13" s="680"/>
      <c r="BI13" s="680"/>
      <c r="BJ13" s="680"/>
      <c r="BK13" s="680"/>
      <c r="BL13" s="680"/>
      <c r="BM13" s="680"/>
      <c r="BN13" s="681"/>
      <c r="BO13" s="682">
        <v>38.799999999999997</v>
      </c>
      <c r="BP13" s="682"/>
      <c r="BQ13" s="682"/>
      <c r="BR13" s="682"/>
      <c r="BS13" s="688" t="s">
        <v>128</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18548969</v>
      </c>
      <c r="CS13" s="680"/>
      <c r="CT13" s="680"/>
      <c r="CU13" s="680"/>
      <c r="CV13" s="680"/>
      <c r="CW13" s="680"/>
      <c r="CX13" s="680"/>
      <c r="CY13" s="681"/>
      <c r="CZ13" s="682">
        <v>12</v>
      </c>
      <c r="DA13" s="682"/>
      <c r="DB13" s="682"/>
      <c r="DC13" s="682"/>
      <c r="DD13" s="688">
        <v>11404544</v>
      </c>
      <c r="DE13" s="680"/>
      <c r="DF13" s="680"/>
      <c r="DG13" s="680"/>
      <c r="DH13" s="680"/>
      <c r="DI13" s="680"/>
      <c r="DJ13" s="680"/>
      <c r="DK13" s="680"/>
      <c r="DL13" s="680"/>
      <c r="DM13" s="680"/>
      <c r="DN13" s="680"/>
      <c r="DO13" s="680"/>
      <c r="DP13" s="681"/>
      <c r="DQ13" s="688">
        <v>9401247</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235</v>
      </c>
      <c r="AA14" s="682"/>
      <c r="AB14" s="682"/>
      <c r="AC14" s="682"/>
      <c r="AD14" s="683" t="s">
        <v>235</v>
      </c>
      <c r="AE14" s="683"/>
      <c r="AF14" s="683"/>
      <c r="AG14" s="683"/>
      <c r="AH14" s="683"/>
      <c r="AI14" s="683"/>
      <c r="AJ14" s="683"/>
      <c r="AK14" s="683"/>
      <c r="AL14" s="684" t="s">
        <v>235</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837195</v>
      </c>
      <c r="BH14" s="680"/>
      <c r="BI14" s="680"/>
      <c r="BJ14" s="680"/>
      <c r="BK14" s="680"/>
      <c r="BL14" s="680"/>
      <c r="BM14" s="680"/>
      <c r="BN14" s="681"/>
      <c r="BO14" s="682">
        <v>1.3</v>
      </c>
      <c r="BP14" s="682"/>
      <c r="BQ14" s="682"/>
      <c r="BR14" s="682"/>
      <c r="BS14" s="688" t="s">
        <v>128</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6826964</v>
      </c>
      <c r="CS14" s="680"/>
      <c r="CT14" s="680"/>
      <c r="CU14" s="680"/>
      <c r="CV14" s="680"/>
      <c r="CW14" s="680"/>
      <c r="CX14" s="680"/>
      <c r="CY14" s="681"/>
      <c r="CZ14" s="682">
        <v>4.4000000000000004</v>
      </c>
      <c r="DA14" s="682"/>
      <c r="DB14" s="682"/>
      <c r="DC14" s="682"/>
      <c r="DD14" s="688">
        <v>701560</v>
      </c>
      <c r="DE14" s="680"/>
      <c r="DF14" s="680"/>
      <c r="DG14" s="680"/>
      <c r="DH14" s="680"/>
      <c r="DI14" s="680"/>
      <c r="DJ14" s="680"/>
      <c r="DK14" s="680"/>
      <c r="DL14" s="680"/>
      <c r="DM14" s="680"/>
      <c r="DN14" s="680"/>
      <c r="DO14" s="680"/>
      <c r="DP14" s="681"/>
      <c r="DQ14" s="688">
        <v>4279175</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348562</v>
      </c>
      <c r="S15" s="680"/>
      <c r="T15" s="680"/>
      <c r="U15" s="680"/>
      <c r="V15" s="680"/>
      <c r="W15" s="680"/>
      <c r="X15" s="680"/>
      <c r="Y15" s="681"/>
      <c r="Z15" s="682">
        <v>0.2</v>
      </c>
      <c r="AA15" s="682"/>
      <c r="AB15" s="682"/>
      <c r="AC15" s="682"/>
      <c r="AD15" s="683">
        <v>348562</v>
      </c>
      <c r="AE15" s="683"/>
      <c r="AF15" s="683"/>
      <c r="AG15" s="683"/>
      <c r="AH15" s="683"/>
      <c r="AI15" s="683"/>
      <c r="AJ15" s="683"/>
      <c r="AK15" s="683"/>
      <c r="AL15" s="684">
        <v>0.4</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2537725</v>
      </c>
      <c r="BH15" s="680"/>
      <c r="BI15" s="680"/>
      <c r="BJ15" s="680"/>
      <c r="BK15" s="680"/>
      <c r="BL15" s="680"/>
      <c r="BM15" s="680"/>
      <c r="BN15" s="681"/>
      <c r="BO15" s="682">
        <v>3.8</v>
      </c>
      <c r="BP15" s="682"/>
      <c r="BQ15" s="682"/>
      <c r="BR15" s="682"/>
      <c r="BS15" s="688" t="s">
        <v>128</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17067154</v>
      </c>
      <c r="CS15" s="680"/>
      <c r="CT15" s="680"/>
      <c r="CU15" s="680"/>
      <c r="CV15" s="680"/>
      <c r="CW15" s="680"/>
      <c r="CX15" s="680"/>
      <c r="CY15" s="681"/>
      <c r="CZ15" s="682">
        <v>11.1</v>
      </c>
      <c r="DA15" s="682"/>
      <c r="DB15" s="682"/>
      <c r="DC15" s="682"/>
      <c r="DD15" s="688">
        <v>2713927</v>
      </c>
      <c r="DE15" s="680"/>
      <c r="DF15" s="680"/>
      <c r="DG15" s="680"/>
      <c r="DH15" s="680"/>
      <c r="DI15" s="680"/>
      <c r="DJ15" s="680"/>
      <c r="DK15" s="680"/>
      <c r="DL15" s="680"/>
      <c r="DM15" s="680"/>
      <c r="DN15" s="680"/>
      <c r="DO15" s="680"/>
      <c r="DP15" s="681"/>
      <c r="DQ15" s="688">
        <v>12533493</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128</v>
      </c>
      <c r="AA16" s="682"/>
      <c r="AB16" s="682"/>
      <c r="AC16" s="682"/>
      <c r="AD16" s="683" t="s">
        <v>128</v>
      </c>
      <c r="AE16" s="683"/>
      <c r="AF16" s="683"/>
      <c r="AG16" s="683"/>
      <c r="AH16" s="683"/>
      <c r="AI16" s="683"/>
      <c r="AJ16" s="683"/>
      <c r="AK16" s="683"/>
      <c r="AL16" s="684" t="s">
        <v>128</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128</v>
      </c>
      <c r="BP16" s="682"/>
      <c r="BQ16" s="682"/>
      <c r="BR16" s="682"/>
      <c r="BS16" s="688" t="s">
        <v>128</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162896</v>
      </c>
      <c r="CS16" s="680"/>
      <c r="CT16" s="680"/>
      <c r="CU16" s="680"/>
      <c r="CV16" s="680"/>
      <c r="CW16" s="680"/>
      <c r="CX16" s="680"/>
      <c r="CY16" s="681"/>
      <c r="CZ16" s="682">
        <v>0.1</v>
      </c>
      <c r="DA16" s="682"/>
      <c r="DB16" s="682"/>
      <c r="DC16" s="682"/>
      <c r="DD16" s="688" t="s">
        <v>235</v>
      </c>
      <c r="DE16" s="680"/>
      <c r="DF16" s="680"/>
      <c r="DG16" s="680"/>
      <c r="DH16" s="680"/>
      <c r="DI16" s="680"/>
      <c r="DJ16" s="680"/>
      <c r="DK16" s="680"/>
      <c r="DL16" s="680"/>
      <c r="DM16" s="680"/>
      <c r="DN16" s="680"/>
      <c r="DO16" s="680"/>
      <c r="DP16" s="681"/>
      <c r="DQ16" s="688">
        <v>33853</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310026</v>
      </c>
      <c r="S17" s="680"/>
      <c r="T17" s="680"/>
      <c r="U17" s="680"/>
      <c r="V17" s="680"/>
      <c r="W17" s="680"/>
      <c r="X17" s="680"/>
      <c r="Y17" s="681"/>
      <c r="Z17" s="682">
        <v>0.2</v>
      </c>
      <c r="AA17" s="682"/>
      <c r="AB17" s="682"/>
      <c r="AC17" s="682"/>
      <c r="AD17" s="683">
        <v>310026</v>
      </c>
      <c r="AE17" s="683"/>
      <c r="AF17" s="683"/>
      <c r="AG17" s="683"/>
      <c r="AH17" s="683"/>
      <c r="AI17" s="683"/>
      <c r="AJ17" s="683"/>
      <c r="AK17" s="683"/>
      <c r="AL17" s="684">
        <v>0.4</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235</v>
      </c>
      <c r="BH17" s="680"/>
      <c r="BI17" s="680"/>
      <c r="BJ17" s="680"/>
      <c r="BK17" s="680"/>
      <c r="BL17" s="680"/>
      <c r="BM17" s="680"/>
      <c r="BN17" s="681"/>
      <c r="BO17" s="682" t="s">
        <v>128</v>
      </c>
      <c r="BP17" s="682"/>
      <c r="BQ17" s="682"/>
      <c r="BR17" s="682"/>
      <c r="BS17" s="688" t="s">
        <v>128</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12955956</v>
      </c>
      <c r="CS17" s="680"/>
      <c r="CT17" s="680"/>
      <c r="CU17" s="680"/>
      <c r="CV17" s="680"/>
      <c r="CW17" s="680"/>
      <c r="CX17" s="680"/>
      <c r="CY17" s="681"/>
      <c r="CZ17" s="682">
        <v>8.4</v>
      </c>
      <c r="DA17" s="682"/>
      <c r="DB17" s="682"/>
      <c r="DC17" s="682"/>
      <c r="DD17" s="688" t="s">
        <v>235</v>
      </c>
      <c r="DE17" s="680"/>
      <c r="DF17" s="680"/>
      <c r="DG17" s="680"/>
      <c r="DH17" s="680"/>
      <c r="DI17" s="680"/>
      <c r="DJ17" s="680"/>
      <c r="DK17" s="680"/>
      <c r="DL17" s="680"/>
      <c r="DM17" s="680"/>
      <c r="DN17" s="680"/>
      <c r="DO17" s="680"/>
      <c r="DP17" s="681"/>
      <c r="DQ17" s="688">
        <v>12769987</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7292377</v>
      </c>
      <c r="S18" s="680"/>
      <c r="T18" s="680"/>
      <c r="U18" s="680"/>
      <c r="V18" s="680"/>
      <c r="W18" s="680"/>
      <c r="X18" s="680"/>
      <c r="Y18" s="681"/>
      <c r="Z18" s="682">
        <v>4.5</v>
      </c>
      <c r="AA18" s="682"/>
      <c r="AB18" s="682"/>
      <c r="AC18" s="682"/>
      <c r="AD18" s="683">
        <v>6515017</v>
      </c>
      <c r="AE18" s="683"/>
      <c r="AF18" s="683"/>
      <c r="AG18" s="683"/>
      <c r="AH18" s="683"/>
      <c r="AI18" s="683"/>
      <c r="AJ18" s="683"/>
      <c r="AK18" s="683"/>
      <c r="AL18" s="684">
        <v>8.3000000000000007</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128</v>
      </c>
      <c r="BP18" s="682"/>
      <c r="BQ18" s="682"/>
      <c r="BR18" s="682"/>
      <c r="BS18" s="688" t="s">
        <v>128</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235</v>
      </c>
      <c r="CS18" s="680"/>
      <c r="CT18" s="680"/>
      <c r="CU18" s="680"/>
      <c r="CV18" s="680"/>
      <c r="CW18" s="680"/>
      <c r="CX18" s="680"/>
      <c r="CY18" s="681"/>
      <c r="CZ18" s="682" t="s">
        <v>235</v>
      </c>
      <c r="DA18" s="682"/>
      <c r="DB18" s="682"/>
      <c r="DC18" s="682"/>
      <c r="DD18" s="688" t="s">
        <v>235</v>
      </c>
      <c r="DE18" s="680"/>
      <c r="DF18" s="680"/>
      <c r="DG18" s="680"/>
      <c r="DH18" s="680"/>
      <c r="DI18" s="680"/>
      <c r="DJ18" s="680"/>
      <c r="DK18" s="680"/>
      <c r="DL18" s="680"/>
      <c r="DM18" s="680"/>
      <c r="DN18" s="680"/>
      <c r="DO18" s="680"/>
      <c r="DP18" s="681"/>
      <c r="DQ18" s="688" t="s">
        <v>235</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6515017</v>
      </c>
      <c r="S19" s="680"/>
      <c r="T19" s="680"/>
      <c r="U19" s="680"/>
      <c r="V19" s="680"/>
      <c r="W19" s="680"/>
      <c r="X19" s="680"/>
      <c r="Y19" s="681"/>
      <c r="Z19" s="682">
        <v>4</v>
      </c>
      <c r="AA19" s="682"/>
      <c r="AB19" s="682"/>
      <c r="AC19" s="682"/>
      <c r="AD19" s="683">
        <v>6515017</v>
      </c>
      <c r="AE19" s="683"/>
      <c r="AF19" s="683"/>
      <c r="AG19" s="683"/>
      <c r="AH19" s="683"/>
      <c r="AI19" s="683"/>
      <c r="AJ19" s="683"/>
      <c r="AK19" s="683"/>
      <c r="AL19" s="684">
        <v>8.3000000000000007</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7080821</v>
      </c>
      <c r="BH19" s="680"/>
      <c r="BI19" s="680"/>
      <c r="BJ19" s="680"/>
      <c r="BK19" s="680"/>
      <c r="BL19" s="680"/>
      <c r="BM19" s="680"/>
      <c r="BN19" s="681"/>
      <c r="BO19" s="682">
        <v>10.6</v>
      </c>
      <c r="BP19" s="682"/>
      <c r="BQ19" s="682"/>
      <c r="BR19" s="682"/>
      <c r="BS19" s="688" t="s">
        <v>128</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128</v>
      </c>
      <c r="DA19" s="682"/>
      <c r="DB19" s="682"/>
      <c r="DC19" s="682"/>
      <c r="DD19" s="688" t="s">
        <v>128</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777360</v>
      </c>
      <c r="S20" s="680"/>
      <c r="T20" s="680"/>
      <c r="U20" s="680"/>
      <c r="V20" s="680"/>
      <c r="W20" s="680"/>
      <c r="X20" s="680"/>
      <c r="Y20" s="681"/>
      <c r="Z20" s="682">
        <v>0.5</v>
      </c>
      <c r="AA20" s="682"/>
      <c r="AB20" s="682"/>
      <c r="AC20" s="682"/>
      <c r="AD20" s="683" t="s">
        <v>128</v>
      </c>
      <c r="AE20" s="683"/>
      <c r="AF20" s="683"/>
      <c r="AG20" s="683"/>
      <c r="AH20" s="683"/>
      <c r="AI20" s="683"/>
      <c r="AJ20" s="683"/>
      <c r="AK20" s="683"/>
      <c r="AL20" s="684" t="s">
        <v>128</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7080821</v>
      </c>
      <c r="BH20" s="680"/>
      <c r="BI20" s="680"/>
      <c r="BJ20" s="680"/>
      <c r="BK20" s="680"/>
      <c r="BL20" s="680"/>
      <c r="BM20" s="680"/>
      <c r="BN20" s="681"/>
      <c r="BO20" s="682">
        <v>10.6</v>
      </c>
      <c r="BP20" s="682"/>
      <c r="BQ20" s="682"/>
      <c r="BR20" s="682"/>
      <c r="BS20" s="688" t="s">
        <v>235</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154084448</v>
      </c>
      <c r="CS20" s="680"/>
      <c r="CT20" s="680"/>
      <c r="CU20" s="680"/>
      <c r="CV20" s="680"/>
      <c r="CW20" s="680"/>
      <c r="CX20" s="680"/>
      <c r="CY20" s="681"/>
      <c r="CZ20" s="682">
        <v>100</v>
      </c>
      <c r="DA20" s="682"/>
      <c r="DB20" s="682"/>
      <c r="DC20" s="682"/>
      <c r="DD20" s="688">
        <v>18155605</v>
      </c>
      <c r="DE20" s="680"/>
      <c r="DF20" s="680"/>
      <c r="DG20" s="680"/>
      <c r="DH20" s="680"/>
      <c r="DI20" s="680"/>
      <c r="DJ20" s="680"/>
      <c r="DK20" s="680"/>
      <c r="DL20" s="680"/>
      <c r="DM20" s="680"/>
      <c r="DN20" s="680"/>
      <c r="DO20" s="680"/>
      <c r="DP20" s="681"/>
      <c r="DQ20" s="688">
        <v>93393659</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128</v>
      </c>
      <c r="AA21" s="682"/>
      <c r="AB21" s="682"/>
      <c r="AC21" s="682"/>
      <c r="AD21" s="683" t="s">
        <v>128</v>
      </c>
      <c r="AE21" s="683"/>
      <c r="AF21" s="683"/>
      <c r="AG21" s="683"/>
      <c r="AH21" s="683"/>
      <c r="AI21" s="683"/>
      <c r="AJ21" s="683"/>
      <c r="AK21" s="683"/>
      <c r="AL21" s="684" t="s">
        <v>128</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37141</v>
      </c>
      <c r="BH21" s="680"/>
      <c r="BI21" s="680"/>
      <c r="BJ21" s="680"/>
      <c r="BK21" s="680"/>
      <c r="BL21" s="680"/>
      <c r="BM21" s="680"/>
      <c r="BN21" s="681"/>
      <c r="BO21" s="682">
        <v>0.1</v>
      </c>
      <c r="BP21" s="682"/>
      <c r="BQ21" s="682"/>
      <c r="BR21" s="682"/>
      <c r="BS21" s="688" t="s">
        <v>235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84101619</v>
      </c>
      <c r="S22" s="680"/>
      <c r="T22" s="680"/>
      <c r="U22" s="680"/>
      <c r="V22" s="680"/>
      <c r="W22" s="680"/>
      <c r="X22" s="680"/>
      <c r="Y22" s="681"/>
      <c r="Z22" s="682">
        <v>52.2</v>
      </c>
      <c r="AA22" s="682"/>
      <c r="AB22" s="682"/>
      <c r="AC22" s="682"/>
      <c r="AD22" s="683">
        <v>77859901</v>
      </c>
      <c r="AE22" s="683"/>
      <c r="AF22" s="683"/>
      <c r="AG22" s="683"/>
      <c r="AH22" s="683"/>
      <c r="AI22" s="683"/>
      <c r="AJ22" s="683"/>
      <c r="AK22" s="683"/>
      <c r="AL22" s="684">
        <v>98.9</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v>1579322</v>
      </c>
      <c r="BH22" s="680"/>
      <c r="BI22" s="680"/>
      <c r="BJ22" s="680"/>
      <c r="BK22" s="680"/>
      <c r="BL22" s="680"/>
      <c r="BM22" s="680"/>
      <c r="BN22" s="681"/>
      <c r="BO22" s="682">
        <v>2.4</v>
      </c>
      <c r="BP22" s="682"/>
      <c r="BQ22" s="682"/>
      <c r="BR22" s="682"/>
      <c r="BS22" s="688" t="s">
        <v>128</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59847</v>
      </c>
      <c r="S23" s="680"/>
      <c r="T23" s="680"/>
      <c r="U23" s="680"/>
      <c r="V23" s="680"/>
      <c r="W23" s="680"/>
      <c r="X23" s="680"/>
      <c r="Y23" s="681"/>
      <c r="Z23" s="682">
        <v>0</v>
      </c>
      <c r="AA23" s="682"/>
      <c r="AB23" s="682"/>
      <c r="AC23" s="682"/>
      <c r="AD23" s="683">
        <v>59847</v>
      </c>
      <c r="AE23" s="683"/>
      <c r="AF23" s="683"/>
      <c r="AG23" s="683"/>
      <c r="AH23" s="683"/>
      <c r="AI23" s="683"/>
      <c r="AJ23" s="683"/>
      <c r="AK23" s="683"/>
      <c r="AL23" s="684">
        <v>0.1</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v>5464358</v>
      </c>
      <c r="BH23" s="680"/>
      <c r="BI23" s="680"/>
      <c r="BJ23" s="680"/>
      <c r="BK23" s="680"/>
      <c r="BL23" s="680"/>
      <c r="BM23" s="680"/>
      <c r="BN23" s="681"/>
      <c r="BO23" s="682">
        <v>8.1999999999999993</v>
      </c>
      <c r="BP23" s="682"/>
      <c r="BQ23" s="682"/>
      <c r="BR23" s="682"/>
      <c r="BS23" s="688" t="s">
        <v>235</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2765651</v>
      </c>
      <c r="S24" s="680"/>
      <c r="T24" s="680"/>
      <c r="U24" s="680"/>
      <c r="V24" s="680"/>
      <c r="W24" s="680"/>
      <c r="X24" s="680"/>
      <c r="Y24" s="681"/>
      <c r="Z24" s="682">
        <v>1.7</v>
      </c>
      <c r="AA24" s="682"/>
      <c r="AB24" s="682"/>
      <c r="AC24" s="682"/>
      <c r="AD24" s="683" t="s">
        <v>128</v>
      </c>
      <c r="AE24" s="683"/>
      <c r="AF24" s="683"/>
      <c r="AG24" s="683"/>
      <c r="AH24" s="683"/>
      <c r="AI24" s="683"/>
      <c r="AJ24" s="683"/>
      <c r="AK24" s="683"/>
      <c r="AL24" s="684" t="s">
        <v>235</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235</v>
      </c>
      <c r="BH24" s="680"/>
      <c r="BI24" s="680"/>
      <c r="BJ24" s="680"/>
      <c r="BK24" s="680"/>
      <c r="BL24" s="680"/>
      <c r="BM24" s="680"/>
      <c r="BN24" s="681"/>
      <c r="BO24" s="682" t="s">
        <v>128</v>
      </c>
      <c r="BP24" s="682"/>
      <c r="BQ24" s="682"/>
      <c r="BR24" s="682"/>
      <c r="BS24" s="688" t="s">
        <v>235</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76419709</v>
      </c>
      <c r="CS24" s="669"/>
      <c r="CT24" s="669"/>
      <c r="CU24" s="669"/>
      <c r="CV24" s="669"/>
      <c r="CW24" s="669"/>
      <c r="CX24" s="669"/>
      <c r="CY24" s="670"/>
      <c r="CZ24" s="673">
        <v>49.6</v>
      </c>
      <c r="DA24" s="674"/>
      <c r="DB24" s="674"/>
      <c r="DC24" s="693"/>
      <c r="DD24" s="712">
        <v>47439875</v>
      </c>
      <c r="DE24" s="669"/>
      <c r="DF24" s="669"/>
      <c r="DG24" s="669"/>
      <c r="DH24" s="669"/>
      <c r="DI24" s="669"/>
      <c r="DJ24" s="669"/>
      <c r="DK24" s="670"/>
      <c r="DL24" s="712">
        <v>47094290</v>
      </c>
      <c r="DM24" s="669"/>
      <c r="DN24" s="669"/>
      <c r="DO24" s="669"/>
      <c r="DP24" s="669"/>
      <c r="DQ24" s="669"/>
      <c r="DR24" s="669"/>
      <c r="DS24" s="669"/>
      <c r="DT24" s="669"/>
      <c r="DU24" s="669"/>
      <c r="DV24" s="670"/>
      <c r="DW24" s="673">
        <v>55</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3118726</v>
      </c>
      <c r="S25" s="680"/>
      <c r="T25" s="680"/>
      <c r="U25" s="680"/>
      <c r="V25" s="680"/>
      <c r="W25" s="680"/>
      <c r="X25" s="680"/>
      <c r="Y25" s="681"/>
      <c r="Z25" s="682">
        <v>1.9</v>
      </c>
      <c r="AA25" s="682"/>
      <c r="AB25" s="682"/>
      <c r="AC25" s="682"/>
      <c r="AD25" s="683">
        <v>426688</v>
      </c>
      <c r="AE25" s="683"/>
      <c r="AF25" s="683"/>
      <c r="AG25" s="683"/>
      <c r="AH25" s="683"/>
      <c r="AI25" s="683"/>
      <c r="AJ25" s="683"/>
      <c r="AK25" s="683"/>
      <c r="AL25" s="684">
        <v>0.5</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235</v>
      </c>
      <c r="BP25" s="682"/>
      <c r="BQ25" s="682"/>
      <c r="BR25" s="682"/>
      <c r="BS25" s="688" t="s">
        <v>235</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25341735</v>
      </c>
      <c r="CS25" s="715"/>
      <c r="CT25" s="715"/>
      <c r="CU25" s="715"/>
      <c r="CV25" s="715"/>
      <c r="CW25" s="715"/>
      <c r="CX25" s="715"/>
      <c r="CY25" s="716"/>
      <c r="CZ25" s="684">
        <v>16.399999999999999</v>
      </c>
      <c r="DA25" s="713"/>
      <c r="DB25" s="713"/>
      <c r="DC25" s="717"/>
      <c r="DD25" s="688">
        <v>22763168</v>
      </c>
      <c r="DE25" s="715"/>
      <c r="DF25" s="715"/>
      <c r="DG25" s="715"/>
      <c r="DH25" s="715"/>
      <c r="DI25" s="715"/>
      <c r="DJ25" s="715"/>
      <c r="DK25" s="716"/>
      <c r="DL25" s="688">
        <v>22422230</v>
      </c>
      <c r="DM25" s="715"/>
      <c r="DN25" s="715"/>
      <c r="DO25" s="715"/>
      <c r="DP25" s="715"/>
      <c r="DQ25" s="715"/>
      <c r="DR25" s="715"/>
      <c r="DS25" s="715"/>
      <c r="DT25" s="715"/>
      <c r="DU25" s="715"/>
      <c r="DV25" s="716"/>
      <c r="DW25" s="684">
        <v>26.2</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620273</v>
      </c>
      <c r="S26" s="680"/>
      <c r="T26" s="680"/>
      <c r="U26" s="680"/>
      <c r="V26" s="680"/>
      <c r="W26" s="680"/>
      <c r="X26" s="680"/>
      <c r="Y26" s="681"/>
      <c r="Z26" s="682">
        <v>0.4</v>
      </c>
      <c r="AA26" s="682"/>
      <c r="AB26" s="682"/>
      <c r="AC26" s="682"/>
      <c r="AD26" s="683" t="s">
        <v>128</v>
      </c>
      <c r="AE26" s="683"/>
      <c r="AF26" s="683"/>
      <c r="AG26" s="683"/>
      <c r="AH26" s="683"/>
      <c r="AI26" s="683"/>
      <c r="AJ26" s="683"/>
      <c r="AK26" s="683"/>
      <c r="AL26" s="684" t="s">
        <v>235</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128</v>
      </c>
      <c r="BP26" s="682"/>
      <c r="BQ26" s="682"/>
      <c r="BR26" s="682"/>
      <c r="BS26" s="688" t="s">
        <v>235</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15706637</v>
      </c>
      <c r="CS26" s="680"/>
      <c r="CT26" s="680"/>
      <c r="CU26" s="680"/>
      <c r="CV26" s="680"/>
      <c r="CW26" s="680"/>
      <c r="CX26" s="680"/>
      <c r="CY26" s="681"/>
      <c r="CZ26" s="684">
        <v>10.199999999999999</v>
      </c>
      <c r="DA26" s="713"/>
      <c r="DB26" s="713"/>
      <c r="DC26" s="717"/>
      <c r="DD26" s="688">
        <v>13945278</v>
      </c>
      <c r="DE26" s="680"/>
      <c r="DF26" s="680"/>
      <c r="DG26" s="680"/>
      <c r="DH26" s="680"/>
      <c r="DI26" s="680"/>
      <c r="DJ26" s="680"/>
      <c r="DK26" s="681"/>
      <c r="DL26" s="688" t="s">
        <v>128</v>
      </c>
      <c r="DM26" s="680"/>
      <c r="DN26" s="680"/>
      <c r="DO26" s="680"/>
      <c r="DP26" s="680"/>
      <c r="DQ26" s="680"/>
      <c r="DR26" s="680"/>
      <c r="DS26" s="680"/>
      <c r="DT26" s="680"/>
      <c r="DU26" s="680"/>
      <c r="DV26" s="681"/>
      <c r="DW26" s="684" t="s">
        <v>128</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24912874</v>
      </c>
      <c r="S27" s="680"/>
      <c r="T27" s="680"/>
      <c r="U27" s="680"/>
      <c r="V27" s="680"/>
      <c r="W27" s="680"/>
      <c r="X27" s="680"/>
      <c r="Y27" s="681"/>
      <c r="Z27" s="682">
        <v>15.5</v>
      </c>
      <c r="AA27" s="682"/>
      <c r="AB27" s="682"/>
      <c r="AC27" s="682"/>
      <c r="AD27" s="683" t="s">
        <v>128</v>
      </c>
      <c r="AE27" s="683"/>
      <c r="AF27" s="683"/>
      <c r="AG27" s="683"/>
      <c r="AH27" s="683"/>
      <c r="AI27" s="683"/>
      <c r="AJ27" s="683"/>
      <c r="AK27" s="683"/>
      <c r="AL27" s="684" t="s">
        <v>128</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66500606</v>
      </c>
      <c r="BH27" s="680"/>
      <c r="BI27" s="680"/>
      <c r="BJ27" s="680"/>
      <c r="BK27" s="680"/>
      <c r="BL27" s="680"/>
      <c r="BM27" s="680"/>
      <c r="BN27" s="681"/>
      <c r="BO27" s="682">
        <v>100</v>
      </c>
      <c r="BP27" s="682"/>
      <c r="BQ27" s="682"/>
      <c r="BR27" s="682"/>
      <c r="BS27" s="688" t="s">
        <v>128</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38122018</v>
      </c>
      <c r="CS27" s="715"/>
      <c r="CT27" s="715"/>
      <c r="CU27" s="715"/>
      <c r="CV27" s="715"/>
      <c r="CW27" s="715"/>
      <c r="CX27" s="715"/>
      <c r="CY27" s="716"/>
      <c r="CZ27" s="684">
        <v>24.7</v>
      </c>
      <c r="DA27" s="713"/>
      <c r="DB27" s="713"/>
      <c r="DC27" s="717"/>
      <c r="DD27" s="688">
        <v>11906720</v>
      </c>
      <c r="DE27" s="715"/>
      <c r="DF27" s="715"/>
      <c r="DG27" s="715"/>
      <c r="DH27" s="715"/>
      <c r="DI27" s="715"/>
      <c r="DJ27" s="715"/>
      <c r="DK27" s="716"/>
      <c r="DL27" s="688">
        <v>11902073</v>
      </c>
      <c r="DM27" s="715"/>
      <c r="DN27" s="715"/>
      <c r="DO27" s="715"/>
      <c r="DP27" s="715"/>
      <c r="DQ27" s="715"/>
      <c r="DR27" s="715"/>
      <c r="DS27" s="715"/>
      <c r="DT27" s="715"/>
      <c r="DU27" s="715"/>
      <c r="DV27" s="716"/>
      <c r="DW27" s="684">
        <v>13.9</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v>10972</v>
      </c>
      <c r="S28" s="680"/>
      <c r="T28" s="680"/>
      <c r="U28" s="680"/>
      <c r="V28" s="680"/>
      <c r="W28" s="680"/>
      <c r="X28" s="680"/>
      <c r="Y28" s="681"/>
      <c r="Z28" s="682">
        <v>0</v>
      </c>
      <c r="AA28" s="682"/>
      <c r="AB28" s="682"/>
      <c r="AC28" s="682"/>
      <c r="AD28" s="683">
        <v>10972</v>
      </c>
      <c r="AE28" s="683"/>
      <c r="AF28" s="683"/>
      <c r="AG28" s="683"/>
      <c r="AH28" s="683"/>
      <c r="AI28" s="683"/>
      <c r="AJ28" s="683"/>
      <c r="AK28" s="683"/>
      <c r="AL28" s="684">
        <v>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12955956</v>
      </c>
      <c r="CS28" s="680"/>
      <c r="CT28" s="680"/>
      <c r="CU28" s="680"/>
      <c r="CV28" s="680"/>
      <c r="CW28" s="680"/>
      <c r="CX28" s="680"/>
      <c r="CY28" s="681"/>
      <c r="CZ28" s="684">
        <v>8.4</v>
      </c>
      <c r="DA28" s="713"/>
      <c r="DB28" s="713"/>
      <c r="DC28" s="717"/>
      <c r="DD28" s="688">
        <v>12769987</v>
      </c>
      <c r="DE28" s="680"/>
      <c r="DF28" s="680"/>
      <c r="DG28" s="680"/>
      <c r="DH28" s="680"/>
      <c r="DI28" s="680"/>
      <c r="DJ28" s="680"/>
      <c r="DK28" s="681"/>
      <c r="DL28" s="688">
        <v>12769987</v>
      </c>
      <c r="DM28" s="680"/>
      <c r="DN28" s="680"/>
      <c r="DO28" s="680"/>
      <c r="DP28" s="680"/>
      <c r="DQ28" s="680"/>
      <c r="DR28" s="680"/>
      <c r="DS28" s="680"/>
      <c r="DT28" s="680"/>
      <c r="DU28" s="680"/>
      <c r="DV28" s="681"/>
      <c r="DW28" s="684">
        <v>14.9</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9626883</v>
      </c>
      <c r="S29" s="680"/>
      <c r="T29" s="680"/>
      <c r="U29" s="680"/>
      <c r="V29" s="680"/>
      <c r="W29" s="680"/>
      <c r="X29" s="680"/>
      <c r="Y29" s="681"/>
      <c r="Z29" s="682">
        <v>6</v>
      </c>
      <c r="AA29" s="682"/>
      <c r="AB29" s="682"/>
      <c r="AC29" s="682"/>
      <c r="AD29" s="683" t="s">
        <v>128</v>
      </c>
      <c r="AE29" s="683"/>
      <c r="AF29" s="683"/>
      <c r="AG29" s="683"/>
      <c r="AH29" s="683"/>
      <c r="AI29" s="683"/>
      <c r="AJ29" s="683"/>
      <c r="AK29" s="683"/>
      <c r="AL29" s="684" t="s">
        <v>128</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12955343</v>
      </c>
      <c r="CS29" s="715"/>
      <c r="CT29" s="715"/>
      <c r="CU29" s="715"/>
      <c r="CV29" s="715"/>
      <c r="CW29" s="715"/>
      <c r="CX29" s="715"/>
      <c r="CY29" s="716"/>
      <c r="CZ29" s="684">
        <v>8.4</v>
      </c>
      <c r="DA29" s="713"/>
      <c r="DB29" s="713"/>
      <c r="DC29" s="717"/>
      <c r="DD29" s="688">
        <v>12769374</v>
      </c>
      <c r="DE29" s="715"/>
      <c r="DF29" s="715"/>
      <c r="DG29" s="715"/>
      <c r="DH29" s="715"/>
      <c r="DI29" s="715"/>
      <c r="DJ29" s="715"/>
      <c r="DK29" s="716"/>
      <c r="DL29" s="688">
        <v>12769374</v>
      </c>
      <c r="DM29" s="715"/>
      <c r="DN29" s="715"/>
      <c r="DO29" s="715"/>
      <c r="DP29" s="715"/>
      <c r="DQ29" s="715"/>
      <c r="DR29" s="715"/>
      <c r="DS29" s="715"/>
      <c r="DT29" s="715"/>
      <c r="DU29" s="715"/>
      <c r="DV29" s="716"/>
      <c r="DW29" s="684">
        <v>14.9</v>
      </c>
      <c r="DX29" s="713"/>
      <c r="DY29" s="713"/>
      <c r="DZ29" s="713"/>
      <c r="EA29" s="713"/>
      <c r="EB29" s="713"/>
      <c r="EC29" s="714"/>
    </row>
    <row r="30" spans="2:133" ht="11.25" customHeight="1" x14ac:dyDescent="0.15">
      <c r="B30" s="676" t="s">
        <v>307</v>
      </c>
      <c r="C30" s="677"/>
      <c r="D30" s="677"/>
      <c r="E30" s="677"/>
      <c r="F30" s="677"/>
      <c r="G30" s="677"/>
      <c r="H30" s="677"/>
      <c r="I30" s="677"/>
      <c r="J30" s="677"/>
      <c r="K30" s="677"/>
      <c r="L30" s="677"/>
      <c r="M30" s="677"/>
      <c r="N30" s="677"/>
      <c r="O30" s="677"/>
      <c r="P30" s="677"/>
      <c r="Q30" s="678"/>
      <c r="R30" s="679">
        <v>570296</v>
      </c>
      <c r="S30" s="680"/>
      <c r="T30" s="680"/>
      <c r="U30" s="680"/>
      <c r="V30" s="680"/>
      <c r="W30" s="680"/>
      <c r="X30" s="680"/>
      <c r="Y30" s="681"/>
      <c r="Z30" s="682">
        <v>0.4</v>
      </c>
      <c r="AA30" s="682"/>
      <c r="AB30" s="682"/>
      <c r="AC30" s="682"/>
      <c r="AD30" s="683">
        <v>99433</v>
      </c>
      <c r="AE30" s="683"/>
      <c r="AF30" s="683"/>
      <c r="AG30" s="683"/>
      <c r="AH30" s="683"/>
      <c r="AI30" s="683"/>
      <c r="AJ30" s="683"/>
      <c r="AK30" s="683"/>
      <c r="AL30" s="684">
        <v>0.1</v>
      </c>
      <c r="AM30" s="685"/>
      <c r="AN30" s="685"/>
      <c r="AO30" s="686"/>
      <c r="AP30" s="727" t="s">
        <v>308</v>
      </c>
      <c r="AQ30" s="728"/>
      <c r="AR30" s="728"/>
      <c r="AS30" s="728"/>
      <c r="AT30" s="733" t="s">
        <v>309</v>
      </c>
      <c r="AU30" s="230"/>
      <c r="AV30" s="230"/>
      <c r="AW30" s="230"/>
      <c r="AX30" s="665" t="s">
        <v>185</v>
      </c>
      <c r="AY30" s="666"/>
      <c r="AZ30" s="666"/>
      <c r="BA30" s="666"/>
      <c r="BB30" s="666"/>
      <c r="BC30" s="666"/>
      <c r="BD30" s="666"/>
      <c r="BE30" s="666"/>
      <c r="BF30" s="667"/>
      <c r="BG30" s="739">
        <v>98.7</v>
      </c>
      <c r="BH30" s="740"/>
      <c r="BI30" s="740"/>
      <c r="BJ30" s="740"/>
      <c r="BK30" s="740"/>
      <c r="BL30" s="740"/>
      <c r="BM30" s="674">
        <v>94.5</v>
      </c>
      <c r="BN30" s="740"/>
      <c r="BO30" s="740"/>
      <c r="BP30" s="740"/>
      <c r="BQ30" s="741"/>
      <c r="BR30" s="739">
        <v>98.6</v>
      </c>
      <c r="BS30" s="740"/>
      <c r="BT30" s="740"/>
      <c r="BU30" s="740"/>
      <c r="BV30" s="740"/>
      <c r="BW30" s="740"/>
      <c r="BX30" s="674">
        <v>93.7</v>
      </c>
      <c r="BY30" s="740"/>
      <c r="BZ30" s="740"/>
      <c r="CA30" s="740"/>
      <c r="CB30" s="741"/>
      <c r="CD30" s="744"/>
      <c r="CE30" s="745"/>
      <c r="CF30" s="694" t="s">
        <v>310</v>
      </c>
      <c r="CG30" s="695"/>
      <c r="CH30" s="695"/>
      <c r="CI30" s="695"/>
      <c r="CJ30" s="695"/>
      <c r="CK30" s="695"/>
      <c r="CL30" s="695"/>
      <c r="CM30" s="695"/>
      <c r="CN30" s="695"/>
      <c r="CO30" s="695"/>
      <c r="CP30" s="695"/>
      <c r="CQ30" s="696"/>
      <c r="CR30" s="679">
        <v>11944415</v>
      </c>
      <c r="CS30" s="680"/>
      <c r="CT30" s="680"/>
      <c r="CU30" s="680"/>
      <c r="CV30" s="680"/>
      <c r="CW30" s="680"/>
      <c r="CX30" s="680"/>
      <c r="CY30" s="681"/>
      <c r="CZ30" s="684">
        <v>7.8</v>
      </c>
      <c r="DA30" s="713"/>
      <c r="DB30" s="713"/>
      <c r="DC30" s="717"/>
      <c r="DD30" s="688">
        <v>11780242</v>
      </c>
      <c r="DE30" s="680"/>
      <c r="DF30" s="680"/>
      <c r="DG30" s="680"/>
      <c r="DH30" s="680"/>
      <c r="DI30" s="680"/>
      <c r="DJ30" s="680"/>
      <c r="DK30" s="681"/>
      <c r="DL30" s="688">
        <v>11780242</v>
      </c>
      <c r="DM30" s="680"/>
      <c r="DN30" s="680"/>
      <c r="DO30" s="680"/>
      <c r="DP30" s="680"/>
      <c r="DQ30" s="680"/>
      <c r="DR30" s="680"/>
      <c r="DS30" s="680"/>
      <c r="DT30" s="680"/>
      <c r="DU30" s="680"/>
      <c r="DV30" s="681"/>
      <c r="DW30" s="684">
        <v>13.8</v>
      </c>
      <c r="DX30" s="713"/>
      <c r="DY30" s="713"/>
      <c r="DZ30" s="713"/>
      <c r="EA30" s="713"/>
      <c r="EB30" s="713"/>
      <c r="EC30" s="714"/>
    </row>
    <row r="31" spans="2:133" ht="11.25" customHeight="1" x14ac:dyDescent="0.15">
      <c r="B31" s="676" t="s">
        <v>311</v>
      </c>
      <c r="C31" s="677"/>
      <c r="D31" s="677"/>
      <c r="E31" s="677"/>
      <c r="F31" s="677"/>
      <c r="G31" s="677"/>
      <c r="H31" s="677"/>
      <c r="I31" s="677"/>
      <c r="J31" s="677"/>
      <c r="K31" s="677"/>
      <c r="L31" s="677"/>
      <c r="M31" s="677"/>
      <c r="N31" s="677"/>
      <c r="O31" s="677"/>
      <c r="P31" s="677"/>
      <c r="Q31" s="678"/>
      <c r="R31" s="679">
        <v>158823</v>
      </c>
      <c r="S31" s="680"/>
      <c r="T31" s="680"/>
      <c r="U31" s="680"/>
      <c r="V31" s="680"/>
      <c r="W31" s="680"/>
      <c r="X31" s="680"/>
      <c r="Y31" s="681"/>
      <c r="Z31" s="682">
        <v>0.1</v>
      </c>
      <c r="AA31" s="682"/>
      <c r="AB31" s="682"/>
      <c r="AC31" s="682"/>
      <c r="AD31" s="683" t="s">
        <v>128</v>
      </c>
      <c r="AE31" s="683"/>
      <c r="AF31" s="683"/>
      <c r="AG31" s="683"/>
      <c r="AH31" s="683"/>
      <c r="AI31" s="683"/>
      <c r="AJ31" s="683"/>
      <c r="AK31" s="683"/>
      <c r="AL31" s="684" t="s">
        <v>235</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98.7</v>
      </c>
      <c r="BH31" s="715"/>
      <c r="BI31" s="715"/>
      <c r="BJ31" s="715"/>
      <c r="BK31" s="715"/>
      <c r="BL31" s="715"/>
      <c r="BM31" s="685">
        <v>95</v>
      </c>
      <c r="BN31" s="737"/>
      <c r="BO31" s="737"/>
      <c r="BP31" s="737"/>
      <c r="BQ31" s="738"/>
      <c r="BR31" s="736">
        <v>98.7</v>
      </c>
      <c r="BS31" s="715"/>
      <c r="BT31" s="715"/>
      <c r="BU31" s="715"/>
      <c r="BV31" s="715"/>
      <c r="BW31" s="715"/>
      <c r="BX31" s="685">
        <v>94.3</v>
      </c>
      <c r="BY31" s="737"/>
      <c r="BZ31" s="737"/>
      <c r="CA31" s="737"/>
      <c r="CB31" s="738"/>
      <c r="CD31" s="744"/>
      <c r="CE31" s="745"/>
      <c r="CF31" s="694" t="s">
        <v>314</v>
      </c>
      <c r="CG31" s="695"/>
      <c r="CH31" s="695"/>
      <c r="CI31" s="695"/>
      <c r="CJ31" s="695"/>
      <c r="CK31" s="695"/>
      <c r="CL31" s="695"/>
      <c r="CM31" s="695"/>
      <c r="CN31" s="695"/>
      <c r="CO31" s="695"/>
      <c r="CP31" s="695"/>
      <c r="CQ31" s="696"/>
      <c r="CR31" s="679">
        <v>1010928</v>
      </c>
      <c r="CS31" s="715"/>
      <c r="CT31" s="715"/>
      <c r="CU31" s="715"/>
      <c r="CV31" s="715"/>
      <c r="CW31" s="715"/>
      <c r="CX31" s="715"/>
      <c r="CY31" s="716"/>
      <c r="CZ31" s="684">
        <v>0.7</v>
      </c>
      <c r="DA31" s="713"/>
      <c r="DB31" s="713"/>
      <c r="DC31" s="717"/>
      <c r="DD31" s="688">
        <v>989132</v>
      </c>
      <c r="DE31" s="715"/>
      <c r="DF31" s="715"/>
      <c r="DG31" s="715"/>
      <c r="DH31" s="715"/>
      <c r="DI31" s="715"/>
      <c r="DJ31" s="715"/>
      <c r="DK31" s="716"/>
      <c r="DL31" s="688">
        <v>989132</v>
      </c>
      <c r="DM31" s="715"/>
      <c r="DN31" s="715"/>
      <c r="DO31" s="715"/>
      <c r="DP31" s="715"/>
      <c r="DQ31" s="715"/>
      <c r="DR31" s="715"/>
      <c r="DS31" s="715"/>
      <c r="DT31" s="715"/>
      <c r="DU31" s="715"/>
      <c r="DV31" s="716"/>
      <c r="DW31" s="684">
        <v>1.2</v>
      </c>
      <c r="DX31" s="713"/>
      <c r="DY31" s="713"/>
      <c r="DZ31" s="713"/>
      <c r="EA31" s="713"/>
      <c r="EB31" s="713"/>
      <c r="EC31" s="714"/>
    </row>
    <row r="32" spans="2:133" ht="11.25" customHeight="1" x14ac:dyDescent="0.15">
      <c r="B32" s="676" t="s">
        <v>315</v>
      </c>
      <c r="C32" s="677"/>
      <c r="D32" s="677"/>
      <c r="E32" s="677"/>
      <c r="F32" s="677"/>
      <c r="G32" s="677"/>
      <c r="H32" s="677"/>
      <c r="I32" s="677"/>
      <c r="J32" s="677"/>
      <c r="K32" s="677"/>
      <c r="L32" s="677"/>
      <c r="M32" s="677"/>
      <c r="N32" s="677"/>
      <c r="O32" s="677"/>
      <c r="P32" s="677"/>
      <c r="Q32" s="678"/>
      <c r="R32" s="679">
        <v>1847486</v>
      </c>
      <c r="S32" s="680"/>
      <c r="T32" s="680"/>
      <c r="U32" s="680"/>
      <c r="V32" s="680"/>
      <c r="W32" s="680"/>
      <c r="X32" s="680"/>
      <c r="Y32" s="681"/>
      <c r="Z32" s="682">
        <v>1.1000000000000001</v>
      </c>
      <c r="AA32" s="682"/>
      <c r="AB32" s="682"/>
      <c r="AC32" s="682"/>
      <c r="AD32" s="683">
        <v>172082</v>
      </c>
      <c r="AE32" s="683"/>
      <c r="AF32" s="683"/>
      <c r="AG32" s="683"/>
      <c r="AH32" s="683"/>
      <c r="AI32" s="683"/>
      <c r="AJ32" s="683"/>
      <c r="AK32" s="683"/>
      <c r="AL32" s="684">
        <v>0.2</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98.5</v>
      </c>
      <c r="BH32" s="749"/>
      <c r="BI32" s="749"/>
      <c r="BJ32" s="749"/>
      <c r="BK32" s="749"/>
      <c r="BL32" s="749"/>
      <c r="BM32" s="750">
        <v>93.4</v>
      </c>
      <c r="BN32" s="749"/>
      <c r="BO32" s="749"/>
      <c r="BP32" s="749"/>
      <c r="BQ32" s="751"/>
      <c r="BR32" s="748">
        <v>98.4</v>
      </c>
      <c r="BS32" s="749"/>
      <c r="BT32" s="749"/>
      <c r="BU32" s="749"/>
      <c r="BV32" s="749"/>
      <c r="BW32" s="749"/>
      <c r="BX32" s="750">
        <v>92.5</v>
      </c>
      <c r="BY32" s="749"/>
      <c r="BZ32" s="749"/>
      <c r="CA32" s="749"/>
      <c r="CB32" s="751"/>
      <c r="CD32" s="746"/>
      <c r="CE32" s="747"/>
      <c r="CF32" s="694" t="s">
        <v>317</v>
      </c>
      <c r="CG32" s="695"/>
      <c r="CH32" s="695"/>
      <c r="CI32" s="695"/>
      <c r="CJ32" s="695"/>
      <c r="CK32" s="695"/>
      <c r="CL32" s="695"/>
      <c r="CM32" s="695"/>
      <c r="CN32" s="695"/>
      <c r="CO32" s="695"/>
      <c r="CP32" s="695"/>
      <c r="CQ32" s="696"/>
      <c r="CR32" s="679">
        <v>613</v>
      </c>
      <c r="CS32" s="680"/>
      <c r="CT32" s="680"/>
      <c r="CU32" s="680"/>
      <c r="CV32" s="680"/>
      <c r="CW32" s="680"/>
      <c r="CX32" s="680"/>
      <c r="CY32" s="681"/>
      <c r="CZ32" s="684">
        <v>0</v>
      </c>
      <c r="DA32" s="713"/>
      <c r="DB32" s="713"/>
      <c r="DC32" s="717"/>
      <c r="DD32" s="688">
        <v>613</v>
      </c>
      <c r="DE32" s="680"/>
      <c r="DF32" s="680"/>
      <c r="DG32" s="680"/>
      <c r="DH32" s="680"/>
      <c r="DI32" s="680"/>
      <c r="DJ32" s="680"/>
      <c r="DK32" s="681"/>
      <c r="DL32" s="688">
        <v>613</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318</v>
      </c>
      <c r="C33" s="677"/>
      <c r="D33" s="677"/>
      <c r="E33" s="677"/>
      <c r="F33" s="677"/>
      <c r="G33" s="677"/>
      <c r="H33" s="677"/>
      <c r="I33" s="677"/>
      <c r="J33" s="677"/>
      <c r="K33" s="677"/>
      <c r="L33" s="677"/>
      <c r="M33" s="677"/>
      <c r="N33" s="677"/>
      <c r="O33" s="677"/>
      <c r="P33" s="677"/>
      <c r="Q33" s="678"/>
      <c r="R33" s="679">
        <v>7235398</v>
      </c>
      <c r="S33" s="680"/>
      <c r="T33" s="680"/>
      <c r="U33" s="680"/>
      <c r="V33" s="680"/>
      <c r="W33" s="680"/>
      <c r="X33" s="680"/>
      <c r="Y33" s="681"/>
      <c r="Z33" s="682">
        <v>4.5</v>
      </c>
      <c r="AA33" s="682"/>
      <c r="AB33" s="682"/>
      <c r="AC33" s="682"/>
      <c r="AD33" s="683" t="s">
        <v>235</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59346238</v>
      </c>
      <c r="CS33" s="715"/>
      <c r="CT33" s="715"/>
      <c r="CU33" s="715"/>
      <c r="CV33" s="715"/>
      <c r="CW33" s="715"/>
      <c r="CX33" s="715"/>
      <c r="CY33" s="716"/>
      <c r="CZ33" s="684">
        <v>38.5</v>
      </c>
      <c r="DA33" s="713"/>
      <c r="DB33" s="713"/>
      <c r="DC33" s="717"/>
      <c r="DD33" s="688">
        <v>40415608</v>
      </c>
      <c r="DE33" s="715"/>
      <c r="DF33" s="715"/>
      <c r="DG33" s="715"/>
      <c r="DH33" s="715"/>
      <c r="DI33" s="715"/>
      <c r="DJ33" s="715"/>
      <c r="DK33" s="716"/>
      <c r="DL33" s="688">
        <v>33070852</v>
      </c>
      <c r="DM33" s="715"/>
      <c r="DN33" s="715"/>
      <c r="DO33" s="715"/>
      <c r="DP33" s="715"/>
      <c r="DQ33" s="715"/>
      <c r="DR33" s="715"/>
      <c r="DS33" s="715"/>
      <c r="DT33" s="715"/>
      <c r="DU33" s="715"/>
      <c r="DV33" s="716"/>
      <c r="DW33" s="684">
        <v>38.700000000000003</v>
      </c>
      <c r="DX33" s="713"/>
      <c r="DY33" s="713"/>
      <c r="DZ33" s="713"/>
      <c r="EA33" s="713"/>
      <c r="EB33" s="713"/>
      <c r="EC33" s="714"/>
    </row>
    <row r="34" spans="2:133" ht="11.25" customHeight="1" x14ac:dyDescent="0.15">
      <c r="B34" s="676" t="s">
        <v>320</v>
      </c>
      <c r="C34" s="677"/>
      <c r="D34" s="677"/>
      <c r="E34" s="677"/>
      <c r="F34" s="677"/>
      <c r="G34" s="677"/>
      <c r="H34" s="677"/>
      <c r="I34" s="677"/>
      <c r="J34" s="677"/>
      <c r="K34" s="677"/>
      <c r="L34" s="677"/>
      <c r="M34" s="677"/>
      <c r="N34" s="677"/>
      <c r="O34" s="677"/>
      <c r="P34" s="677"/>
      <c r="Q34" s="678"/>
      <c r="R34" s="679">
        <v>12728993</v>
      </c>
      <c r="S34" s="680"/>
      <c r="T34" s="680"/>
      <c r="U34" s="680"/>
      <c r="V34" s="680"/>
      <c r="W34" s="680"/>
      <c r="X34" s="680"/>
      <c r="Y34" s="681"/>
      <c r="Z34" s="682">
        <v>7.9</v>
      </c>
      <c r="AA34" s="682"/>
      <c r="AB34" s="682"/>
      <c r="AC34" s="682"/>
      <c r="AD34" s="683">
        <v>122293</v>
      </c>
      <c r="AE34" s="683"/>
      <c r="AF34" s="683"/>
      <c r="AG34" s="683"/>
      <c r="AH34" s="683"/>
      <c r="AI34" s="683"/>
      <c r="AJ34" s="683"/>
      <c r="AK34" s="683"/>
      <c r="AL34" s="684">
        <v>0.2</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21108990</v>
      </c>
      <c r="CS34" s="680"/>
      <c r="CT34" s="680"/>
      <c r="CU34" s="680"/>
      <c r="CV34" s="680"/>
      <c r="CW34" s="680"/>
      <c r="CX34" s="680"/>
      <c r="CY34" s="681"/>
      <c r="CZ34" s="684">
        <v>13.7</v>
      </c>
      <c r="DA34" s="713"/>
      <c r="DB34" s="713"/>
      <c r="DC34" s="717"/>
      <c r="DD34" s="688">
        <v>16788849</v>
      </c>
      <c r="DE34" s="680"/>
      <c r="DF34" s="680"/>
      <c r="DG34" s="680"/>
      <c r="DH34" s="680"/>
      <c r="DI34" s="680"/>
      <c r="DJ34" s="680"/>
      <c r="DK34" s="681"/>
      <c r="DL34" s="688">
        <v>14608072</v>
      </c>
      <c r="DM34" s="680"/>
      <c r="DN34" s="680"/>
      <c r="DO34" s="680"/>
      <c r="DP34" s="680"/>
      <c r="DQ34" s="680"/>
      <c r="DR34" s="680"/>
      <c r="DS34" s="680"/>
      <c r="DT34" s="680"/>
      <c r="DU34" s="680"/>
      <c r="DV34" s="681"/>
      <c r="DW34" s="684">
        <v>17.100000000000001</v>
      </c>
      <c r="DX34" s="713"/>
      <c r="DY34" s="713"/>
      <c r="DZ34" s="713"/>
      <c r="EA34" s="713"/>
      <c r="EB34" s="713"/>
      <c r="EC34" s="714"/>
    </row>
    <row r="35" spans="2:133" ht="11.25" customHeight="1" x14ac:dyDescent="0.15">
      <c r="B35" s="676" t="s">
        <v>324</v>
      </c>
      <c r="C35" s="677"/>
      <c r="D35" s="677"/>
      <c r="E35" s="677"/>
      <c r="F35" s="677"/>
      <c r="G35" s="677"/>
      <c r="H35" s="677"/>
      <c r="I35" s="677"/>
      <c r="J35" s="677"/>
      <c r="K35" s="677"/>
      <c r="L35" s="677"/>
      <c r="M35" s="677"/>
      <c r="N35" s="677"/>
      <c r="O35" s="677"/>
      <c r="P35" s="677"/>
      <c r="Q35" s="678"/>
      <c r="R35" s="679">
        <v>13323900</v>
      </c>
      <c r="S35" s="680"/>
      <c r="T35" s="680"/>
      <c r="U35" s="680"/>
      <c r="V35" s="680"/>
      <c r="W35" s="680"/>
      <c r="X35" s="680"/>
      <c r="Y35" s="681"/>
      <c r="Z35" s="682">
        <v>8.3000000000000007</v>
      </c>
      <c r="AA35" s="682"/>
      <c r="AB35" s="682"/>
      <c r="AC35" s="682"/>
      <c r="AD35" s="683" t="s">
        <v>128</v>
      </c>
      <c r="AE35" s="683"/>
      <c r="AF35" s="683"/>
      <c r="AG35" s="683"/>
      <c r="AH35" s="683"/>
      <c r="AI35" s="683"/>
      <c r="AJ35" s="683"/>
      <c r="AK35" s="683"/>
      <c r="AL35" s="684" t="s">
        <v>128</v>
      </c>
      <c r="AM35" s="685"/>
      <c r="AN35" s="685"/>
      <c r="AO35" s="686"/>
      <c r="AP35" s="234"/>
      <c r="AQ35" s="752" t="s">
        <v>325</v>
      </c>
      <c r="AR35" s="753"/>
      <c r="AS35" s="753"/>
      <c r="AT35" s="753"/>
      <c r="AU35" s="753"/>
      <c r="AV35" s="753"/>
      <c r="AW35" s="753"/>
      <c r="AX35" s="753"/>
      <c r="AY35" s="754"/>
      <c r="AZ35" s="668">
        <v>19149363</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1391068</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1142978</v>
      </c>
      <c r="CS35" s="715"/>
      <c r="CT35" s="715"/>
      <c r="CU35" s="715"/>
      <c r="CV35" s="715"/>
      <c r="CW35" s="715"/>
      <c r="CX35" s="715"/>
      <c r="CY35" s="716"/>
      <c r="CZ35" s="684">
        <v>0.7</v>
      </c>
      <c r="DA35" s="713"/>
      <c r="DB35" s="713"/>
      <c r="DC35" s="717"/>
      <c r="DD35" s="688">
        <v>1029531</v>
      </c>
      <c r="DE35" s="715"/>
      <c r="DF35" s="715"/>
      <c r="DG35" s="715"/>
      <c r="DH35" s="715"/>
      <c r="DI35" s="715"/>
      <c r="DJ35" s="715"/>
      <c r="DK35" s="716"/>
      <c r="DL35" s="688">
        <v>1027634</v>
      </c>
      <c r="DM35" s="715"/>
      <c r="DN35" s="715"/>
      <c r="DO35" s="715"/>
      <c r="DP35" s="715"/>
      <c r="DQ35" s="715"/>
      <c r="DR35" s="715"/>
      <c r="DS35" s="715"/>
      <c r="DT35" s="715"/>
      <c r="DU35" s="715"/>
      <c r="DV35" s="716"/>
      <c r="DW35" s="684">
        <v>1.2</v>
      </c>
      <c r="DX35" s="713"/>
      <c r="DY35" s="713"/>
      <c r="DZ35" s="713"/>
      <c r="EA35" s="713"/>
      <c r="EB35" s="713"/>
      <c r="EC35" s="714"/>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128</v>
      </c>
      <c r="AA36" s="682"/>
      <c r="AB36" s="682"/>
      <c r="AC36" s="682"/>
      <c r="AD36" s="683" t="s">
        <v>128</v>
      </c>
      <c r="AE36" s="683"/>
      <c r="AF36" s="683"/>
      <c r="AG36" s="683"/>
      <c r="AH36" s="683"/>
      <c r="AI36" s="683"/>
      <c r="AJ36" s="683"/>
      <c r="AK36" s="683"/>
      <c r="AL36" s="684" t="s">
        <v>235</v>
      </c>
      <c r="AM36" s="685"/>
      <c r="AN36" s="685"/>
      <c r="AO36" s="686"/>
      <c r="AQ36" s="756" t="s">
        <v>329</v>
      </c>
      <c r="AR36" s="757"/>
      <c r="AS36" s="757"/>
      <c r="AT36" s="757"/>
      <c r="AU36" s="757"/>
      <c r="AV36" s="757"/>
      <c r="AW36" s="757"/>
      <c r="AX36" s="757"/>
      <c r="AY36" s="758"/>
      <c r="AZ36" s="679">
        <v>2180017</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642107</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11036398</v>
      </c>
      <c r="CS36" s="680"/>
      <c r="CT36" s="680"/>
      <c r="CU36" s="680"/>
      <c r="CV36" s="680"/>
      <c r="CW36" s="680"/>
      <c r="CX36" s="680"/>
      <c r="CY36" s="681"/>
      <c r="CZ36" s="684">
        <v>7.2</v>
      </c>
      <c r="DA36" s="713"/>
      <c r="DB36" s="713"/>
      <c r="DC36" s="717"/>
      <c r="DD36" s="688">
        <v>8543089</v>
      </c>
      <c r="DE36" s="680"/>
      <c r="DF36" s="680"/>
      <c r="DG36" s="680"/>
      <c r="DH36" s="680"/>
      <c r="DI36" s="680"/>
      <c r="DJ36" s="680"/>
      <c r="DK36" s="681"/>
      <c r="DL36" s="688">
        <v>6714014</v>
      </c>
      <c r="DM36" s="680"/>
      <c r="DN36" s="680"/>
      <c r="DO36" s="680"/>
      <c r="DP36" s="680"/>
      <c r="DQ36" s="680"/>
      <c r="DR36" s="680"/>
      <c r="DS36" s="680"/>
      <c r="DT36" s="680"/>
      <c r="DU36" s="680"/>
      <c r="DV36" s="681"/>
      <c r="DW36" s="684">
        <v>7.8</v>
      </c>
      <c r="DX36" s="713"/>
      <c r="DY36" s="713"/>
      <c r="DZ36" s="713"/>
      <c r="EA36" s="713"/>
      <c r="EB36" s="713"/>
      <c r="EC36" s="714"/>
    </row>
    <row r="37" spans="2:133" ht="11.25" customHeight="1" x14ac:dyDescent="0.15">
      <c r="B37" s="676" t="s">
        <v>332</v>
      </c>
      <c r="C37" s="677"/>
      <c r="D37" s="677"/>
      <c r="E37" s="677"/>
      <c r="F37" s="677"/>
      <c r="G37" s="677"/>
      <c r="H37" s="677"/>
      <c r="I37" s="677"/>
      <c r="J37" s="677"/>
      <c r="K37" s="677"/>
      <c r="L37" s="677"/>
      <c r="M37" s="677"/>
      <c r="N37" s="677"/>
      <c r="O37" s="677"/>
      <c r="P37" s="677"/>
      <c r="Q37" s="678"/>
      <c r="R37" s="679">
        <v>6797200</v>
      </c>
      <c r="S37" s="680"/>
      <c r="T37" s="680"/>
      <c r="U37" s="680"/>
      <c r="V37" s="680"/>
      <c r="W37" s="680"/>
      <c r="X37" s="680"/>
      <c r="Y37" s="681"/>
      <c r="Z37" s="682">
        <v>4.2</v>
      </c>
      <c r="AA37" s="682"/>
      <c r="AB37" s="682"/>
      <c r="AC37" s="682"/>
      <c r="AD37" s="683" t="s">
        <v>235</v>
      </c>
      <c r="AE37" s="683"/>
      <c r="AF37" s="683"/>
      <c r="AG37" s="683"/>
      <c r="AH37" s="683"/>
      <c r="AI37" s="683"/>
      <c r="AJ37" s="683"/>
      <c r="AK37" s="683"/>
      <c r="AL37" s="684" t="s">
        <v>128</v>
      </c>
      <c r="AM37" s="685"/>
      <c r="AN37" s="685"/>
      <c r="AO37" s="686"/>
      <c r="AQ37" s="756" t="s">
        <v>333</v>
      </c>
      <c r="AR37" s="757"/>
      <c r="AS37" s="757"/>
      <c r="AT37" s="757"/>
      <c r="AU37" s="757"/>
      <c r="AV37" s="757"/>
      <c r="AW37" s="757"/>
      <c r="AX37" s="757"/>
      <c r="AY37" s="758"/>
      <c r="AZ37" s="679">
        <v>1816495</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56775</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173611</v>
      </c>
      <c r="CS37" s="715"/>
      <c r="CT37" s="715"/>
      <c r="CU37" s="715"/>
      <c r="CV37" s="715"/>
      <c r="CW37" s="715"/>
      <c r="CX37" s="715"/>
      <c r="CY37" s="716"/>
      <c r="CZ37" s="684">
        <v>0.1</v>
      </c>
      <c r="DA37" s="713"/>
      <c r="DB37" s="713"/>
      <c r="DC37" s="717"/>
      <c r="DD37" s="688">
        <v>173611</v>
      </c>
      <c r="DE37" s="715"/>
      <c r="DF37" s="715"/>
      <c r="DG37" s="715"/>
      <c r="DH37" s="715"/>
      <c r="DI37" s="715"/>
      <c r="DJ37" s="715"/>
      <c r="DK37" s="716"/>
      <c r="DL37" s="688">
        <v>173611</v>
      </c>
      <c r="DM37" s="715"/>
      <c r="DN37" s="715"/>
      <c r="DO37" s="715"/>
      <c r="DP37" s="715"/>
      <c r="DQ37" s="715"/>
      <c r="DR37" s="715"/>
      <c r="DS37" s="715"/>
      <c r="DT37" s="715"/>
      <c r="DU37" s="715"/>
      <c r="DV37" s="716"/>
      <c r="DW37" s="684">
        <v>0.2</v>
      </c>
      <c r="DX37" s="713"/>
      <c r="DY37" s="713"/>
      <c r="DZ37" s="713"/>
      <c r="EA37" s="713"/>
      <c r="EB37" s="713"/>
      <c r="EC37" s="714"/>
    </row>
    <row r="38" spans="2:133" ht="11.25" customHeight="1" x14ac:dyDescent="0.15">
      <c r="B38" s="724" t="s">
        <v>336</v>
      </c>
      <c r="C38" s="725"/>
      <c r="D38" s="725"/>
      <c r="E38" s="725"/>
      <c r="F38" s="725"/>
      <c r="G38" s="725"/>
      <c r="H38" s="725"/>
      <c r="I38" s="725"/>
      <c r="J38" s="725"/>
      <c r="K38" s="725"/>
      <c r="L38" s="725"/>
      <c r="M38" s="725"/>
      <c r="N38" s="725"/>
      <c r="O38" s="725"/>
      <c r="P38" s="725"/>
      <c r="Q38" s="726"/>
      <c r="R38" s="759">
        <v>161081741</v>
      </c>
      <c r="S38" s="760"/>
      <c r="T38" s="760"/>
      <c r="U38" s="760"/>
      <c r="V38" s="760"/>
      <c r="W38" s="760"/>
      <c r="X38" s="760"/>
      <c r="Y38" s="761"/>
      <c r="Z38" s="762">
        <v>100</v>
      </c>
      <c r="AA38" s="762"/>
      <c r="AB38" s="762"/>
      <c r="AC38" s="762"/>
      <c r="AD38" s="763">
        <v>78751216</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v>285801</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90551</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14794978</v>
      </c>
      <c r="CS38" s="680"/>
      <c r="CT38" s="680"/>
      <c r="CU38" s="680"/>
      <c r="CV38" s="680"/>
      <c r="CW38" s="680"/>
      <c r="CX38" s="680"/>
      <c r="CY38" s="681"/>
      <c r="CZ38" s="684">
        <v>9.6</v>
      </c>
      <c r="DA38" s="713"/>
      <c r="DB38" s="713"/>
      <c r="DC38" s="717"/>
      <c r="DD38" s="688">
        <v>12154139</v>
      </c>
      <c r="DE38" s="680"/>
      <c r="DF38" s="680"/>
      <c r="DG38" s="680"/>
      <c r="DH38" s="680"/>
      <c r="DI38" s="680"/>
      <c r="DJ38" s="680"/>
      <c r="DK38" s="681"/>
      <c r="DL38" s="688">
        <v>10721132</v>
      </c>
      <c r="DM38" s="680"/>
      <c r="DN38" s="680"/>
      <c r="DO38" s="680"/>
      <c r="DP38" s="680"/>
      <c r="DQ38" s="680"/>
      <c r="DR38" s="680"/>
      <c r="DS38" s="680"/>
      <c r="DT38" s="680"/>
      <c r="DU38" s="680"/>
      <c r="DV38" s="681"/>
      <c r="DW38" s="684">
        <v>12.5</v>
      </c>
      <c r="DX38" s="713"/>
      <c r="DY38" s="713"/>
      <c r="DZ38" s="713"/>
      <c r="EA38" s="713"/>
      <c r="EB38" s="713"/>
      <c r="EC38" s="714"/>
    </row>
    <row r="39" spans="2:133" ht="11.25" customHeight="1" x14ac:dyDescent="0.15">
      <c r="AQ39" s="756" t="s">
        <v>340</v>
      </c>
      <c r="AR39" s="757"/>
      <c r="AS39" s="757"/>
      <c r="AT39" s="757"/>
      <c r="AU39" s="757"/>
      <c r="AV39" s="757"/>
      <c r="AW39" s="757"/>
      <c r="AX39" s="757"/>
      <c r="AY39" s="758"/>
      <c r="AZ39" s="679">
        <v>283927</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102</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1976948</v>
      </c>
      <c r="CS39" s="715"/>
      <c r="CT39" s="715"/>
      <c r="CU39" s="715"/>
      <c r="CV39" s="715"/>
      <c r="CW39" s="715"/>
      <c r="CX39" s="715"/>
      <c r="CY39" s="716"/>
      <c r="CZ39" s="684">
        <v>1.3</v>
      </c>
      <c r="DA39" s="713"/>
      <c r="DB39" s="713"/>
      <c r="DC39" s="717"/>
      <c r="DD39" s="688">
        <v>1900000</v>
      </c>
      <c r="DE39" s="715"/>
      <c r="DF39" s="715"/>
      <c r="DG39" s="715"/>
      <c r="DH39" s="715"/>
      <c r="DI39" s="715"/>
      <c r="DJ39" s="715"/>
      <c r="DK39" s="716"/>
      <c r="DL39" s="688" t="s">
        <v>235</v>
      </c>
      <c r="DM39" s="715"/>
      <c r="DN39" s="715"/>
      <c r="DO39" s="715"/>
      <c r="DP39" s="715"/>
      <c r="DQ39" s="715"/>
      <c r="DR39" s="715"/>
      <c r="DS39" s="715"/>
      <c r="DT39" s="715"/>
      <c r="DU39" s="715"/>
      <c r="DV39" s="716"/>
      <c r="DW39" s="684" t="s">
        <v>235</v>
      </c>
      <c r="DX39" s="713"/>
      <c r="DY39" s="713"/>
      <c r="DZ39" s="713"/>
      <c r="EA39" s="713"/>
      <c r="EB39" s="713"/>
      <c r="EC39" s="714"/>
    </row>
    <row r="40" spans="2:133" ht="11.25" customHeight="1" x14ac:dyDescent="0.15">
      <c r="AQ40" s="756" t="s">
        <v>344</v>
      </c>
      <c r="AR40" s="757"/>
      <c r="AS40" s="757"/>
      <c r="AT40" s="757"/>
      <c r="AU40" s="757"/>
      <c r="AV40" s="757"/>
      <c r="AW40" s="757"/>
      <c r="AX40" s="757"/>
      <c r="AY40" s="758"/>
      <c r="AZ40" s="679">
        <v>3734711</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235</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9285946</v>
      </c>
      <c r="CS40" s="680"/>
      <c r="CT40" s="680"/>
      <c r="CU40" s="680"/>
      <c r="CV40" s="680"/>
      <c r="CW40" s="680"/>
      <c r="CX40" s="680"/>
      <c r="CY40" s="681"/>
      <c r="CZ40" s="684">
        <v>6</v>
      </c>
      <c r="DA40" s="713"/>
      <c r="DB40" s="713"/>
      <c r="DC40" s="717"/>
      <c r="DD40" s="688" t="s">
        <v>128</v>
      </c>
      <c r="DE40" s="680"/>
      <c r="DF40" s="680"/>
      <c r="DG40" s="680"/>
      <c r="DH40" s="680"/>
      <c r="DI40" s="680"/>
      <c r="DJ40" s="680"/>
      <c r="DK40" s="681"/>
      <c r="DL40" s="688" t="s">
        <v>235</v>
      </c>
      <c r="DM40" s="680"/>
      <c r="DN40" s="680"/>
      <c r="DO40" s="680"/>
      <c r="DP40" s="680"/>
      <c r="DQ40" s="680"/>
      <c r="DR40" s="680"/>
      <c r="DS40" s="680"/>
      <c r="DT40" s="680"/>
      <c r="DU40" s="680"/>
      <c r="DV40" s="681"/>
      <c r="DW40" s="684" t="s">
        <v>235</v>
      </c>
      <c r="DX40" s="713"/>
      <c r="DY40" s="713"/>
      <c r="DZ40" s="713"/>
      <c r="EA40" s="713"/>
      <c r="EB40" s="713"/>
      <c r="EC40" s="714"/>
    </row>
    <row r="41" spans="2:133" ht="11.25" customHeight="1" x14ac:dyDescent="0.15">
      <c r="AQ41" s="766" t="s">
        <v>347</v>
      </c>
      <c r="AR41" s="767"/>
      <c r="AS41" s="767"/>
      <c r="AT41" s="767"/>
      <c r="AU41" s="767"/>
      <c r="AV41" s="767"/>
      <c r="AW41" s="767"/>
      <c r="AX41" s="767"/>
      <c r="AY41" s="768"/>
      <c r="AZ41" s="759">
        <v>10848412</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332</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128</v>
      </c>
      <c r="CS41" s="715"/>
      <c r="CT41" s="715"/>
      <c r="CU41" s="715"/>
      <c r="CV41" s="715"/>
      <c r="CW41" s="715"/>
      <c r="CX41" s="715"/>
      <c r="CY41" s="716"/>
      <c r="CZ41" s="684" t="s">
        <v>128</v>
      </c>
      <c r="DA41" s="713"/>
      <c r="DB41" s="713"/>
      <c r="DC41" s="717"/>
      <c r="DD41" s="688" t="s">
        <v>128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18318501</v>
      </c>
      <c r="CS42" s="680"/>
      <c r="CT42" s="680"/>
      <c r="CU42" s="680"/>
      <c r="CV42" s="680"/>
      <c r="CW42" s="680"/>
      <c r="CX42" s="680"/>
      <c r="CY42" s="681"/>
      <c r="CZ42" s="684">
        <v>11.9</v>
      </c>
      <c r="DA42" s="685"/>
      <c r="DB42" s="685"/>
      <c r="DC42" s="780"/>
      <c r="DD42" s="688">
        <v>5538176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1071887</v>
      </c>
      <c r="CS43" s="715"/>
      <c r="CT43" s="715"/>
      <c r="CU43" s="715"/>
      <c r="CV43" s="715"/>
      <c r="CW43" s="715"/>
      <c r="CX43" s="715"/>
      <c r="CY43" s="716"/>
      <c r="CZ43" s="684">
        <v>0.7</v>
      </c>
      <c r="DA43" s="713"/>
      <c r="DB43" s="713"/>
      <c r="DC43" s="717"/>
      <c r="DD43" s="688">
        <v>1071887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305</v>
      </c>
      <c r="CE44" s="792"/>
      <c r="CF44" s="676" t="s">
        <v>355</v>
      </c>
      <c r="CG44" s="677"/>
      <c r="CH44" s="677"/>
      <c r="CI44" s="677"/>
      <c r="CJ44" s="677"/>
      <c r="CK44" s="677"/>
      <c r="CL44" s="677"/>
      <c r="CM44" s="677"/>
      <c r="CN44" s="677"/>
      <c r="CO44" s="677"/>
      <c r="CP44" s="677"/>
      <c r="CQ44" s="678"/>
      <c r="CR44" s="679">
        <v>18155605</v>
      </c>
      <c r="CS44" s="680"/>
      <c r="CT44" s="680"/>
      <c r="CU44" s="680"/>
      <c r="CV44" s="680"/>
      <c r="CW44" s="680"/>
      <c r="CX44" s="680"/>
      <c r="CY44" s="681"/>
      <c r="CZ44" s="684">
        <v>11.8</v>
      </c>
      <c r="DA44" s="685"/>
      <c r="DB44" s="685"/>
      <c r="DC44" s="780"/>
      <c r="DD44" s="688">
        <v>5504323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8525582</v>
      </c>
      <c r="CS45" s="715"/>
      <c r="CT45" s="715"/>
      <c r="CU45" s="715"/>
      <c r="CV45" s="715"/>
      <c r="CW45" s="715"/>
      <c r="CX45" s="715"/>
      <c r="CY45" s="716"/>
      <c r="CZ45" s="684">
        <v>5.5</v>
      </c>
      <c r="DA45" s="713"/>
      <c r="DB45" s="713"/>
      <c r="DC45" s="717"/>
      <c r="DD45" s="688">
        <v>1138265</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9413088</v>
      </c>
      <c r="CS46" s="680"/>
      <c r="CT46" s="680"/>
      <c r="CU46" s="680"/>
      <c r="CV46" s="680"/>
      <c r="CW46" s="680"/>
      <c r="CX46" s="680"/>
      <c r="CY46" s="681"/>
      <c r="CZ46" s="684">
        <v>6.1</v>
      </c>
      <c r="DA46" s="685"/>
      <c r="DB46" s="685"/>
      <c r="DC46" s="780"/>
      <c r="DD46" s="688">
        <v>4245723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v>162896</v>
      </c>
      <c r="CS47" s="715"/>
      <c r="CT47" s="715"/>
      <c r="CU47" s="715"/>
      <c r="CV47" s="715"/>
      <c r="CW47" s="715"/>
      <c r="CX47" s="715"/>
      <c r="CY47" s="716"/>
      <c r="CZ47" s="684">
        <v>0.1</v>
      </c>
      <c r="DA47" s="713"/>
      <c r="DB47" s="713"/>
      <c r="DC47" s="717"/>
      <c r="DD47" s="688">
        <v>33853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235</v>
      </c>
      <c r="CS48" s="680"/>
      <c r="CT48" s="680"/>
      <c r="CU48" s="680"/>
      <c r="CV48" s="680"/>
      <c r="CW48" s="680"/>
      <c r="CX48" s="680"/>
      <c r="CY48" s="681"/>
      <c r="CZ48" s="684" t="s">
        <v>235</v>
      </c>
      <c r="DA48" s="685"/>
      <c r="DB48" s="685"/>
      <c r="DC48" s="780"/>
      <c r="DD48" s="688" t="s">
        <v>235</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154084448</v>
      </c>
      <c r="CS49" s="749"/>
      <c r="CT49" s="749"/>
      <c r="CU49" s="749"/>
      <c r="CV49" s="749"/>
      <c r="CW49" s="749"/>
      <c r="CX49" s="749"/>
      <c r="CY49" s="781"/>
      <c r="CZ49" s="764">
        <v>100</v>
      </c>
      <c r="DA49" s="782"/>
      <c r="DB49" s="782"/>
      <c r="DC49" s="783"/>
      <c r="DD49" s="784">
        <v>93393659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ZN3puvTx7PxL1yArwOgyAIU8IHeIbDJkSeSWsXWn7tAimuvl4LPaNSTTp+wDP4vyEzkjKlr6QhSwpAwB1V8PoA==" saltValue="zuck72ugYbS/9OL9iahMFA==" spinCount="100000" sheet="1" objects="1" scenarios="1"/>
  <customSheetViews>
    <customSheetView guid="{C4ADEE5C-4427-489B-BB54-63E5B2906DB2}" showGridLines="0" fitToPage="1" hiddenRows="1" hiddenColumns="1" topLeftCell="A25">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161486</v>
      </c>
      <c r="R7" s="815"/>
      <c r="S7" s="815"/>
      <c r="T7" s="815"/>
      <c r="U7" s="815"/>
      <c r="V7" s="815">
        <v>154791</v>
      </c>
      <c r="W7" s="815"/>
      <c r="X7" s="815"/>
      <c r="Y7" s="815"/>
      <c r="Z7" s="815"/>
      <c r="AA7" s="815">
        <v>6695</v>
      </c>
      <c r="AB7" s="815"/>
      <c r="AC7" s="815"/>
      <c r="AD7" s="815"/>
      <c r="AE7" s="816"/>
      <c r="AF7" s="817">
        <v>6467</v>
      </c>
      <c r="AG7" s="818"/>
      <c r="AH7" s="818"/>
      <c r="AI7" s="818"/>
      <c r="AJ7" s="819"/>
      <c r="AK7" s="854">
        <v>1942</v>
      </c>
      <c r="AL7" s="855"/>
      <c r="AM7" s="855"/>
      <c r="AN7" s="855"/>
      <c r="AO7" s="855"/>
      <c r="AP7" s="855">
        <v>134872</v>
      </c>
      <c r="AQ7" s="855"/>
      <c r="AR7" s="855"/>
      <c r="AS7" s="855"/>
      <c r="AT7" s="855"/>
      <c r="AU7" s="856" t="s">
        <v>607</v>
      </c>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584</v>
      </c>
      <c r="BT7" s="859"/>
      <c r="BU7" s="859"/>
      <c r="BV7" s="859"/>
      <c r="BW7" s="859"/>
      <c r="BX7" s="859"/>
      <c r="BY7" s="859"/>
      <c r="BZ7" s="859"/>
      <c r="CA7" s="859"/>
      <c r="CB7" s="859"/>
      <c r="CC7" s="859"/>
      <c r="CD7" s="859"/>
      <c r="CE7" s="859"/>
      <c r="CF7" s="859"/>
      <c r="CG7" s="860"/>
      <c r="CH7" s="851">
        <v>9</v>
      </c>
      <c r="CI7" s="852"/>
      <c r="CJ7" s="852"/>
      <c r="CK7" s="852"/>
      <c r="CL7" s="853"/>
      <c r="CM7" s="851">
        <v>82</v>
      </c>
      <c r="CN7" s="852"/>
      <c r="CO7" s="852"/>
      <c r="CP7" s="852"/>
      <c r="CQ7" s="853"/>
      <c r="CR7" s="851">
        <v>2</v>
      </c>
      <c r="CS7" s="852"/>
      <c r="CT7" s="852"/>
      <c r="CU7" s="852"/>
      <c r="CV7" s="853"/>
      <c r="CW7" s="851">
        <v>17</v>
      </c>
      <c r="CX7" s="852"/>
      <c r="CY7" s="852"/>
      <c r="CZ7" s="852"/>
      <c r="DA7" s="853"/>
      <c r="DB7" s="851" t="s">
        <v>518</v>
      </c>
      <c r="DC7" s="852"/>
      <c r="DD7" s="852"/>
      <c r="DE7" s="852"/>
      <c r="DF7" s="853"/>
      <c r="DG7" s="851" t="s">
        <v>518</v>
      </c>
      <c r="DH7" s="852"/>
      <c r="DI7" s="852"/>
      <c r="DJ7" s="852"/>
      <c r="DK7" s="853"/>
      <c r="DL7" s="851" t="s">
        <v>518</v>
      </c>
      <c r="DM7" s="852"/>
      <c r="DN7" s="852"/>
      <c r="DO7" s="852"/>
      <c r="DP7" s="853"/>
      <c r="DQ7" s="851" t="s">
        <v>518</v>
      </c>
      <c r="DR7" s="852"/>
      <c r="DS7" s="852"/>
      <c r="DT7" s="852"/>
      <c r="DU7" s="853"/>
      <c r="DV7" s="832"/>
      <c r="DW7" s="833"/>
      <c r="DX7" s="833"/>
      <c r="DY7" s="833"/>
      <c r="DZ7" s="834"/>
      <c r="EA7" s="254"/>
    </row>
    <row r="8" spans="1:131" s="255" customFormat="1" ht="26.25" customHeight="1" x14ac:dyDescent="0.15">
      <c r="A8" s="261">
        <v>2</v>
      </c>
      <c r="B8" s="835" t="s">
        <v>384</v>
      </c>
      <c r="C8" s="836"/>
      <c r="D8" s="836"/>
      <c r="E8" s="836"/>
      <c r="F8" s="836"/>
      <c r="G8" s="836"/>
      <c r="H8" s="836"/>
      <c r="I8" s="836"/>
      <c r="J8" s="836"/>
      <c r="K8" s="836"/>
      <c r="L8" s="836"/>
      <c r="M8" s="836"/>
      <c r="N8" s="836"/>
      <c r="O8" s="836"/>
      <c r="P8" s="837"/>
      <c r="Q8" s="838">
        <v>171</v>
      </c>
      <c r="R8" s="839"/>
      <c r="S8" s="839"/>
      <c r="T8" s="839"/>
      <c r="U8" s="839"/>
      <c r="V8" s="839">
        <v>123</v>
      </c>
      <c r="W8" s="839"/>
      <c r="X8" s="839"/>
      <c r="Y8" s="839"/>
      <c r="Z8" s="839"/>
      <c r="AA8" s="839">
        <v>48</v>
      </c>
      <c r="AB8" s="839"/>
      <c r="AC8" s="839"/>
      <c r="AD8" s="839"/>
      <c r="AE8" s="840"/>
      <c r="AF8" s="841">
        <v>48</v>
      </c>
      <c r="AG8" s="842"/>
      <c r="AH8" s="842"/>
      <c r="AI8" s="842"/>
      <c r="AJ8" s="843"/>
      <c r="AK8" s="844">
        <v>7</v>
      </c>
      <c r="AL8" s="845"/>
      <c r="AM8" s="845"/>
      <c r="AN8" s="845"/>
      <c r="AO8" s="845"/>
      <c r="AP8" s="845" t="s">
        <v>606</v>
      </c>
      <c r="AQ8" s="845"/>
      <c r="AR8" s="845"/>
      <c r="AS8" s="845"/>
      <c r="AT8" s="845"/>
      <c r="AU8" s="846" t="s">
        <v>608</v>
      </c>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585</v>
      </c>
      <c r="BT8" s="849"/>
      <c r="BU8" s="849"/>
      <c r="BV8" s="849"/>
      <c r="BW8" s="849"/>
      <c r="BX8" s="849"/>
      <c r="BY8" s="849"/>
      <c r="BZ8" s="849"/>
      <c r="CA8" s="849"/>
      <c r="CB8" s="849"/>
      <c r="CC8" s="849"/>
      <c r="CD8" s="849"/>
      <c r="CE8" s="849"/>
      <c r="CF8" s="849"/>
      <c r="CG8" s="850"/>
      <c r="CH8" s="861" t="s">
        <v>615</v>
      </c>
      <c r="CI8" s="862"/>
      <c r="CJ8" s="862"/>
      <c r="CK8" s="862"/>
      <c r="CL8" s="863"/>
      <c r="CM8" s="861">
        <v>3</v>
      </c>
      <c r="CN8" s="862"/>
      <c r="CO8" s="862"/>
      <c r="CP8" s="862"/>
      <c r="CQ8" s="863"/>
      <c r="CR8" s="861">
        <v>2</v>
      </c>
      <c r="CS8" s="862"/>
      <c r="CT8" s="862"/>
      <c r="CU8" s="862"/>
      <c r="CV8" s="863"/>
      <c r="CW8" s="861" t="s">
        <v>618</v>
      </c>
      <c r="CX8" s="862"/>
      <c r="CY8" s="862"/>
      <c r="CZ8" s="862"/>
      <c r="DA8" s="863"/>
      <c r="DB8" s="861" t="s">
        <v>518</v>
      </c>
      <c r="DC8" s="862"/>
      <c r="DD8" s="862"/>
      <c r="DE8" s="862"/>
      <c r="DF8" s="863"/>
      <c r="DG8" s="861" t="s">
        <v>518</v>
      </c>
      <c r="DH8" s="862"/>
      <c r="DI8" s="862"/>
      <c r="DJ8" s="862"/>
      <c r="DK8" s="863"/>
      <c r="DL8" s="861" t="s">
        <v>518</v>
      </c>
      <c r="DM8" s="862"/>
      <c r="DN8" s="862"/>
      <c r="DO8" s="862"/>
      <c r="DP8" s="863"/>
      <c r="DQ8" s="861" t="s">
        <v>518</v>
      </c>
      <c r="DR8" s="862"/>
      <c r="DS8" s="862"/>
      <c r="DT8" s="862"/>
      <c r="DU8" s="863"/>
      <c r="DV8" s="864"/>
      <c r="DW8" s="865"/>
      <c r="DX8" s="865"/>
      <c r="DY8" s="865"/>
      <c r="DZ8" s="866"/>
      <c r="EA8" s="254"/>
    </row>
    <row r="9" spans="1:131" s="255" customFormat="1" ht="26.25" customHeight="1" x14ac:dyDescent="0.15">
      <c r="A9" s="261">
        <v>3</v>
      </c>
      <c r="B9" s="835" t="s">
        <v>385</v>
      </c>
      <c r="C9" s="836"/>
      <c r="D9" s="836"/>
      <c r="E9" s="836"/>
      <c r="F9" s="836"/>
      <c r="G9" s="836"/>
      <c r="H9" s="836"/>
      <c r="I9" s="836"/>
      <c r="J9" s="836"/>
      <c r="K9" s="836"/>
      <c r="L9" s="836"/>
      <c r="M9" s="836"/>
      <c r="N9" s="836"/>
      <c r="O9" s="836"/>
      <c r="P9" s="837"/>
      <c r="Q9" s="838">
        <v>199</v>
      </c>
      <c r="R9" s="839"/>
      <c r="S9" s="839"/>
      <c r="T9" s="839"/>
      <c r="U9" s="839"/>
      <c r="V9" s="839">
        <v>56</v>
      </c>
      <c r="W9" s="839"/>
      <c r="X9" s="839"/>
      <c r="Y9" s="839"/>
      <c r="Z9" s="839"/>
      <c r="AA9" s="839">
        <v>143</v>
      </c>
      <c r="AB9" s="839"/>
      <c r="AC9" s="839"/>
      <c r="AD9" s="839"/>
      <c r="AE9" s="840"/>
      <c r="AF9" s="841">
        <v>143</v>
      </c>
      <c r="AG9" s="842"/>
      <c r="AH9" s="842"/>
      <c r="AI9" s="842"/>
      <c r="AJ9" s="843"/>
      <c r="AK9" s="844">
        <v>3</v>
      </c>
      <c r="AL9" s="845"/>
      <c r="AM9" s="845"/>
      <c r="AN9" s="845"/>
      <c r="AO9" s="845"/>
      <c r="AP9" s="845">
        <v>519</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586</v>
      </c>
      <c r="BT9" s="849"/>
      <c r="BU9" s="849"/>
      <c r="BV9" s="849"/>
      <c r="BW9" s="849"/>
      <c r="BX9" s="849"/>
      <c r="BY9" s="849"/>
      <c r="BZ9" s="849"/>
      <c r="CA9" s="849"/>
      <c r="CB9" s="849"/>
      <c r="CC9" s="849"/>
      <c r="CD9" s="849"/>
      <c r="CE9" s="849"/>
      <c r="CF9" s="849"/>
      <c r="CG9" s="850"/>
      <c r="CH9" s="861">
        <v>-1</v>
      </c>
      <c r="CI9" s="862"/>
      <c r="CJ9" s="862"/>
      <c r="CK9" s="862"/>
      <c r="CL9" s="863"/>
      <c r="CM9" s="861">
        <v>5</v>
      </c>
      <c r="CN9" s="862"/>
      <c r="CO9" s="862"/>
      <c r="CP9" s="862"/>
      <c r="CQ9" s="863"/>
      <c r="CR9" s="861">
        <v>1</v>
      </c>
      <c r="CS9" s="862"/>
      <c r="CT9" s="862"/>
      <c r="CU9" s="862"/>
      <c r="CV9" s="863"/>
      <c r="CW9" s="861">
        <v>7</v>
      </c>
      <c r="CX9" s="862"/>
      <c r="CY9" s="862"/>
      <c r="CZ9" s="862"/>
      <c r="DA9" s="863"/>
      <c r="DB9" s="861" t="s">
        <v>518</v>
      </c>
      <c r="DC9" s="862"/>
      <c r="DD9" s="862"/>
      <c r="DE9" s="862"/>
      <c r="DF9" s="863"/>
      <c r="DG9" s="861" t="s">
        <v>518</v>
      </c>
      <c r="DH9" s="862"/>
      <c r="DI9" s="862"/>
      <c r="DJ9" s="862"/>
      <c r="DK9" s="863"/>
      <c r="DL9" s="861" t="s">
        <v>518</v>
      </c>
      <c r="DM9" s="862"/>
      <c r="DN9" s="862"/>
      <c r="DO9" s="862"/>
      <c r="DP9" s="863"/>
      <c r="DQ9" s="861" t="s">
        <v>518</v>
      </c>
      <c r="DR9" s="862"/>
      <c r="DS9" s="862"/>
      <c r="DT9" s="862"/>
      <c r="DU9" s="863"/>
      <c r="DV9" s="864"/>
      <c r="DW9" s="865"/>
      <c r="DX9" s="865"/>
      <c r="DY9" s="865"/>
      <c r="DZ9" s="866"/>
      <c r="EA9" s="254"/>
    </row>
    <row r="10" spans="1:131" s="255" customFormat="1" ht="26.25" customHeight="1" x14ac:dyDescent="0.15">
      <c r="A10" s="261">
        <v>4</v>
      </c>
      <c r="B10" s="835" t="s">
        <v>386</v>
      </c>
      <c r="C10" s="836"/>
      <c r="D10" s="836"/>
      <c r="E10" s="836"/>
      <c r="F10" s="836"/>
      <c r="G10" s="836"/>
      <c r="H10" s="836"/>
      <c r="I10" s="836"/>
      <c r="J10" s="836"/>
      <c r="K10" s="836"/>
      <c r="L10" s="836"/>
      <c r="M10" s="836"/>
      <c r="N10" s="836"/>
      <c r="O10" s="836"/>
      <c r="P10" s="837"/>
      <c r="Q10" s="838">
        <v>713</v>
      </c>
      <c r="R10" s="839"/>
      <c r="S10" s="839"/>
      <c r="T10" s="839"/>
      <c r="U10" s="839"/>
      <c r="V10" s="839">
        <v>601</v>
      </c>
      <c r="W10" s="839"/>
      <c r="X10" s="839"/>
      <c r="Y10" s="839"/>
      <c r="Z10" s="839"/>
      <c r="AA10" s="839">
        <v>111</v>
      </c>
      <c r="AB10" s="839"/>
      <c r="AC10" s="839"/>
      <c r="AD10" s="839"/>
      <c r="AE10" s="840"/>
      <c r="AF10" s="841">
        <v>111</v>
      </c>
      <c r="AG10" s="842"/>
      <c r="AH10" s="842"/>
      <c r="AI10" s="842"/>
      <c r="AJ10" s="843"/>
      <c r="AK10" s="844" t="s">
        <v>606</v>
      </c>
      <c r="AL10" s="845"/>
      <c r="AM10" s="845"/>
      <c r="AN10" s="845"/>
      <c r="AO10" s="845"/>
      <c r="AP10" s="845">
        <v>35</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587</v>
      </c>
      <c r="BT10" s="849"/>
      <c r="BU10" s="849"/>
      <c r="BV10" s="849"/>
      <c r="BW10" s="849"/>
      <c r="BX10" s="849"/>
      <c r="BY10" s="849"/>
      <c r="BZ10" s="849"/>
      <c r="CA10" s="849"/>
      <c r="CB10" s="849"/>
      <c r="CC10" s="849"/>
      <c r="CD10" s="849"/>
      <c r="CE10" s="849"/>
      <c r="CF10" s="849"/>
      <c r="CG10" s="850"/>
      <c r="CH10" s="861">
        <v>-1</v>
      </c>
      <c r="CI10" s="862"/>
      <c r="CJ10" s="862"/>
      <c r="CK10" s="862"/>
      <c r="CL10" s="863"/>
      <c r="CM10" s="861">
        <v>372</v>
      </c>
      <c r="CN10" s="862"/>
      <c r="CO10" s="862"/>
      <c r="CP10" s="862"/>
      <c r="CQ10" s="863"/>
      <c r="CR10" s="861">
        <v>20</v>
      </c>
      <c r="CS10" s="862"/>
      <c r="CT10" s="862"/>
      <c r="CU10" s="862"/>
      <c r="CV10" s="863"/>
      <c r="CW10" s="861" t="s">
        <v>613</v>
      </c>
      <c r="CX10" s="862"/>
      <c r="CY10" s="862"/>
      <c r="CZ10" s="862"/>
      <c r="DA10" s="863"/>
      <c r="DB10" s="861" t="s">
        <v>518</v>
      </c>
      <c r="DC10" s="862"/>
      <c r="DD10" s="862"/>
      <c r="DE10" s="862"/>
      <c r="DF10" s="863"/>
      <c r="DG10" s="861" t="s">
        <v>518</v>
      </c>
      <c r="DH10" s="862"/>
      <c r="DI10" s="862"/>
      <c r="DJ10" s="862"/>
      <c r="DK10" s="863"/>
      <c r="DL10" s="861" t="s">
        <v>518</v>
      </c>
      <c r="DM10" s="862"/>
      <c r="DN10" s="862"/>
      <c r="DO10" s="862"/>
      <c r="DP10" s="863"/>
      <c r="DQ10" s="861" t="s">
        <v>518</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588</v>
      </c>
      <c r="BT11" s="849"/>
      <c r="BU11" s="849"/>
      <c r="BV11" s="849"/>
      <c r="BW11" s="849"/>
      <c r="BX11" s="849"/>
      <c r="BY11" s="849"/>
      <c r="BZ11" s="849"/>
      <c r="CA11" s="849"/>
      <c r="CB11" s="849"/>
      <c r="CC11" s="849"/>
      <c r="CD11" s="849"/>
      <c r="CE11" s="849"/>
      <c r="CF11" s="849"/>
      <c r="CG11" s="850"/>
      <c r="CH11" s="861">
        <v>13</v>
      </c>
      <c r="CI11" s="862"/>
      <c r="CJ11" s="862"/>
      <c r="CK11" s="862"/>
      <c r="CL11" s="863"/>
      <c r="CM11" s="861">
        <v>315</v>
      </c>
      <c r="CN11" s="862"/>
      <c r="CO11" s="862"/>
      <c r="CP11" s="862"/>
      <c r="CQ11" s="863"/>
      <c r="CR11" s="861">
        <v>10</v>
      </c>
      <c r="CS11" s="862"/>
      <c r="CT11" s="862"/>
      <c r="CU11" s="862"/>
      <c r="CV11" s="863"/>
      <c r="CW11" s="861">
        <v>15</v>
      </c>
      <c r="CX11" s="862"/>
      <c r="CY11" s="862"/>
      <c r="CZ11" s="862"/>
      <c r="DA11" s="863"/>
      <c r="DB11" s="861" t="s">
        <v>518</v>
      </c>
      <c r="DC11" s="862"/>
      <c r="DD11" s="862"/>
      <c r="DE11" s="862"/>
      <c r="DF11" s="863"/>
      <c r="DG11" s="861" t="s">
        <v>518</v>
      </c>
      <c r="DH11" s="862"/>
      <c r="DI11" s="862"/>
      <c r="DJ11" s="862"/>
      <c r="DK11" s="863"/>
      <c r="DL11" s="861" t="s">
        <v>518</v>
      </c>
      <c r="DM11" s="862"/>
      <c r="DN11" s="862"/>
      <c r="DO11" s="862"/>
      <c r="DP11" s="863"/>
      <c r="DQ11" s="861" t="s">
        <v>518</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589</v>
      </c>
      <c r="BT12" s="849"/>
      <c r="BU12" s="849"/>
      <c r="BV12" s="849"/>
      <c r="BW12" s="849"/>
      <c r="BX12" s="849"/>
      <c r="BY12" s="849"/>
      <c r="BZ12" s="849"/>
      <c r="CA12" s="849"/>
      <c r="CB12" s="849"/>
      <c r="CC12" s="849"/>
      <c r="CD12" s="849"/>
      <c r="CE12" s="849"/>
      <c r="CF12" s="849"/>
      <c r="CG12" s="850"/>
      <c r="CH12" s="861">
        <v>-1</v>
      </c>
      <c r="CI12" s="862"/>
      <c r="CJ12" s="862"/>
      <c r="CK12" s="862"/>
      <c r="CL12" s="863"/>
      <c r="CM12" s="861">
        <v>267</v>
      </c>
      <c r="CN12" s="862"/>
      <c r="CO12" s="862"/>
      <c r="CP12" s="862"/>
      <c r="CQ12" s="863"/>
      <c r="CR12" s="861">
        <v>50</v>
      </c>
      <c r="CS12" s="862"/>
      <c r="CT12" s="862"/>
      <c r="CU12" s="862"/>
      <c r="CV12" s="863"/>
      <c r="CW12" s="861">
        <v>56</v>
      </c>
      <c r="CX12" s="862"/>
      <c r="CY12" s="862"/>
      <c r="CZ12" s="862"/>
      <c r="DA12" s="863"/>
      <c r="DB12" s="861" t="s">
        <v>518</v>
      </c>
      <c r="DC12" s="862"/>
      <c r="DD12" s="862"/>
      <c r="DE12" s="862"/>
      <c r="DF12" s="863"/>
      <c r="DG12" s="861" t="s">
        <v>518</v>
      </c>
      <c r="DH12" s="862"/>
      <c r="DI12" s="862"/>
      <c r="DJ12" s="862"/>
      <c r="DK12" s="863"/>
      <c r="DL12" s="861" t="s">
        <v>518</v>
      </c>
      <c r="DM12" s="862"/>
      <c r="DN12" s="862"/>
      <c r="DO12" s="862"/>
      <c r="DP12" s="863"/>
      <c r="DQ12" s="861" t="s">
        <v>518</v>
      </c>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590</v>
      </c>
      <c r="BT13" s="849"/>
      <c r="BU13" s="849"/>
      <c r="BV13" s="849"/>
      <c r="BW13" s="849"/>
      <c r="BX13" s="849"/>
      <c r="BY13" s="849"/>
      <c r="BZ13" s="849"/>
      <c r="CA13" s="849"/>
      <c r="CB13" s="849"/>
      <c r="CC13" s="849"/>
      <c r="CD13" s="849"/>
      <c r="CE13" s="849"/>
      <c r="CF13" s="849"/>
      <c r="CG13" s="850"/>
      <c r="CH13" s="861">
        <v>0</v>
      </c>
      <c r="CI13" s="862"/>
      <c r="CJ13" s="862"/>
      <c r="CK13" s="862"/>
      <c r="CL13" s="863"/>
      <c r="CM13" s="861">
        <v>232</v>
      </c>
      <c r="CN13" s="862"/>
      <c r="CO13" s="862"/>
      <c r="CP13" s="862"/>
      <c r="CQ13" s="863"/>
      <c r="CR13" s="861">
        <v>251</v>
      </c>
      <c r="CS13" s="862"/>
      <c r="CT13" s="862"/>
      <c r="CU13" s="862"/>
      <c r="CV13" s="863"/>
      <c r="CW13" s="861">
        <v>0</v>
      </c>
      <c r="CX13" s="862"/>
      <c r="CY13" s="862"/>
      <c r="CZ13" s="862"/>
      <c r="DA13" s="863"/>
      <c r="DB13" s="861" t="s">
        <v>518</v>
      </c>
      <c r="DC13" s="862"/>
      <c r="DD13" s="862"/>
      <c r="DE13" s="862"/>
      <c r="DF13" s="863"/>
      <c r="DG13" s="861" t="s">
        <v>518</v>
      </c>
      <c r="DH13" s="862"/>
      <c r="DI13" s="862"/>
      <c r="DJ13" s="862"/>
      <c r="DK13" s="863"/>
      <c r="DL13" s="861" t="s">
        <v>518</v>
      </c>
      <c r="DM13" s="862"/>
      <c r="DN13" s="862"/>
      <c r="DO13" s="862"/>
      <c r="DP13" s="863"/>
      <c r="DQ13" s="861" t="s">
        <v>518</v>
      </c>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591</v>
      </c>
      <c r="BT14" s="849"/>
      <c r="BU14" s="849"/>
      <c r="BV14" s="849"/>
      <c r="BW14" s="849"/>
      <c r="BX14" s="849"/>
      <c r="BY14" s="849"/>
      <c r="BZ14" s="849"/>
      <c r="CA14" s="849"/>
      <c r="CB14" s="849"/>
      <c r="CC14" s="849"/>
      <c r="CD14" s="849"/>
      <c r="CE14" s="849"/>
      <c r="CF14" s="849"/>
      <c r="CG14" s="850"/>
      <c r="CH14" s="861">
        <v>0</v>
      </c>
      <c r="CI14" s="862"/>
      <c r="CJ14" s="862"/>
      <c r="CK14" s="862"/>
      <c r="CL14" s="863"/>
      <c r="CM14" s="861">
        <v>41</v>
      </c>
      <c r="CN14" s="862"/>
      <c r="CO14" s="862"/>
      <c r="CP14" s="862"/>
      <c r="CQ14" s="863"/>
      <c r="CR14" s="861">
        <v>10</v>
      </c>
      <c r="CS14" s="862"/>
      <c r="CT14" s="862"/>
      <c r="CU14" s="862"/>
      <c r="CV14" s="863"/>
      <c r="CW14" s="861" t="s">
        <v>613</v>
      </c>
      <c r="CX14" s="862"/>
      <c r="CY14" s="862"/>
      <c r="CZ14" s="862"/>
      <c r="DA14" s="863"/>
      <c r="DB14" s="861">
        <v>1584</v>
      </c>
      <c r="DC14" s="862"/>
      <c r="DD14" s="862"/>
      <c r="DE14" s="862"/>
      <c r="DF14" s="863"/>
      <c r="DG14" s="861" t="s">
        <v>518</v>
      </c>
      <c r="DH14" s="862"/>
      <c r="DI14" s="862"/>
      <c r="DJ14" s="862"/>
      <c r="DK14" s="863"/>
      <c r="DL14" s="861" t="s">
        <v>518</v>
      </c>
      <c r="DM14" s="862"/>
      <c r="DN14" s="862"/>
      <c r="DO14" s="862"/>
      <c r="DP14" s="863"/>
      <c r="DQ14" s="861" t="s">
        <v>518</v>
      </c>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t="s">
        <v>592</v>
      </c>
      <c r="BT15" s="849"/>
      <c r="BU15" s="849"/>
      <c r="BV15" s="849"/>
      <c r="BW15" s="849"/>
      <c r="BX15" s="849"/>
      <c r="BY15" s="849"/>
      <c r="BZ15" s="849"/>
      <c r="CA15" s="849"/>
      <c r="CB15" s="849"/>
      <c r="CC15" s="849"/>
      <c r="CD15" s="849"/>
      <c r="CE15" s="849"/>
      <c r="CF15" s="849"/>
      <c r="CG15" s="850"/>
      <c r="CH15" s="861">
        <v>16</v>
      </c>
      <c r="CI15" s="862"/>
      <c r="CJ15" s="862"/>
      <c r="CK15" s="862"/>
      <c r="CL15" s="863"/>
      <c r="CM15" s="861">
        <v>162</v>
      </c>
      <c r="CN15" s="862"/>
      <c r="CO15" s="862"/>
      <c r="CP15" s="862"/>
      <c r="CQ15" s="863"/>
      <c r="CR15" s="861">
        <v>30</v>
      </c>
      <c r="CS15" s="862"/>
      <c r="CT15" s="862"/>
      <c r="CU15" s="862"/>
      <c r="CV15" s="863"/>
      <c r="CW15" s="861" t="s">
        <v>613</v>
      </c>
      <c r="CX15" s="862"/>
      <c r="CY15" s="862"/>
      <c r="CZ15" s="862"/>
      <c r="DA15" s="863"/>
      <c r="DB15" s="861" t="s">
        <v>518</v>
      </c>
      <c r="DC15" s="862"/>
      <c r="DD15" s="862"/>
      <c r="DE15" s="862"/>
      <c r="DF15" s="863"/>
      <c r="DG15" s="861" t="s">
        <v>518</v>
      </c>
      <c r="DH15" s="862"/>
      <c r="DI15" s="862"/>
      <c r="DJ15" s="862"/>
      <c r="DK15" s="863"/>
      <c r="DL15" s="861" t="s">
        <v>518</v>
      </c>
      <c r="DM15" s="862"/>
      <c r="DN15" s="862"/>
      <c r="DO15" s="862"/>
      <c r="DP15" s="863"/>
      <c r="DQ15" s="861" t="s">
        <v>518</v>
      </c>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t="s">
        <v>593</v>
      </c>
      <c r="BT16" s="849"/>
      <c r="BU16" s="849"/>
      <c r="BV16" s="849"/>
      <c r="BW16" s="849"/>
      <c r="BX16" s="849"/>
      <c r="BY16" s="849"/>
      <c r="BZ16" s="849"/>
      <c r="CA16" s="849"/>
      <c r="CB16" s="849"/>
      <c r="CC16" s="849"/>
      <c r="CD16" s="849"/>
      <c r="CE16" s="849"/>
      <c r="CF16" s="849"/>
      <c r="CG16" s="850"/>
      <c r="CH16" s="861">
        <v>458</v>
      </c>
      <c r="CI16" s="862"/>
      <c r="CJ16" s="862"/>
      <c r="CK16" s="862"/>
      <c r="CL16" s="863"/>
      <c r="CM16" s="861">
        <v>6026</v>
      </c>
      <c r="CN16" s="862"/>
      <c r="CO16" s="862"/>
      <c r="CP16" s="862"/>
      <c r="CQ16" s="863"/>
      <c r="CR16" s="861">
        <v>9</v>
      </c>
      <c r="CS16" s="862"/>
      <c r="CT16" s="862"/>
      <c r="CU16" s="862"/>
      <c r="CV16" s="863"/>
      <c r="CW16" s="861">
        <v>91</v>
      </c>
      <c r="CX16" s="862"/>
      <c r="CY16" s="862"/>
      <c r="CZ16" s="862"/>
      <c r="DA16" s="863"/>
      <c r="DB16" s="861" t="s">
        <v>518</v>
      </c>
      <c r="DC16" s="862"/>
      <c r="DD16" s="862"/>
      <c r="DE16" s="862"/>
      <c r="DF16" s="863"/>
      <c r="DG16" s="861" t="s">
        <v>518</v>
      </c>
      <c r="DH16" s="862"/>
      <c r="DI16" s="862"/>
      <c r="DJ16" s="862"/>
      <c r="DK16" s="863"/>
      <c r="DL16" s="861" t="s">
        <v>518</v>
      </c>
      <c r="DM16" s="862"/>
      <c r="DN16" s="862"/>
      <c r="DO16" s="862"/>
      <c r="DP16" s="863"/>
      <c r="DQ16" s="861" t="s">
        <v>518</v>
      </c>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388</v>
      </c>
      <c r="B23" s="870" t="s">
        <v>389</v>
      </c>
      <c r="C23" s="871"/>
      <c r="D23" s="871"/>
      <c r="E23" s="871"/>
      <c r="F23" s="871"/>
      <c r="G23" s="871"/>
      <c r="H23" s="871"/>
      <c r="I23" s="871"/>
      <c r="J23" s="871"/>
      <c r="K23" s="871"/>
      <c r="L23" s="871"/>
      <c r="M23" s="871"/>
      <c r="N23" s="871"/>
      <c r="O23" s="871"/>
      <c r="P23" s="872"/>
      <c r="Q23" s="873">
        <v>162492</v>
      </c>
      <c r="R23" s="874"/>
      <c r="S23" s="874"/>
      <c r="T23" s="874"/>
      <c r="U23" s="874"/>
      <c r="V23" s="874">
        <v>155495</v>
      </c>
      <c r="W23" s="874"/>
      <c r="X23" s="874"/>
      <c r="Y23" s="874"/>
      <c r="Z23" s="874"/>
      <c r="AA23" s="874">
        <v>6997</v>
      </c>
      <c r="AB23" s="874"/>
      <c r="AC23" s="874"/>
      <c r="AD23" s="874"/>
      <c r="AE23" s="875"/>
      <c r="AF23" s="876">
        <v>6769</v>
      </c>
      <c r="AG23" s="874"/>
      <c r="AH23" s="874"/>
      <c r="AI23" s="874"/>
      <c r="AJ23" s="877"/>
      <c r="AK23" s="878"/>
      <c r="AL23" s="879"/>
      <c r="AM23" s="879"/>
      <c r="AN23" s="879"/>
      <c r="AO23" s="879"/>
      <c r="AP23" s="874">
        <v>135427</v>
      </c>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400</v>
      </c>
      <c r="C28" s="812"/>
      <c r="D28" s="812"/>
      <c r="E28" s="812"/>
      <c r="F28" s="812"/>
      <c r="G28" s="812"/>
      <c r="H28" s="812"/>
      <c r="I28" s="812"/>
      <c r="J28" s="812"/>
      <c r="K28" s="812"/>
      <c r="L28" s="812"/>
      <c r="M28" s="812"/>
      <c r="N28" s="812"/>
      <c r="O28" s="812"/>
      <c r="P28" s="813"/>
      <c r="Q28" s="902">
        <v>14074</v>
      </c>
      <c r="R28" s="903"/>
      <c r="S28" s="903"/>
      <c r="T28" s="903"/>
      <c r="U28" s="903"/>
      <c r="V28" s="903">
        <v>12897</v>
      </c>
      <c r="W28" s="903"/>
      <c r="X28" s="903"/>
      <c r="Y28" s="903"/>
      <c r="Z28" s="903"/>
      <c r="AA28" s="903">
        <v>1177</v>
      </c>
      <c r="AB28" s="903"/>
      <c r="AC28" s="903"/>
      <c r="AD28" s="903"/>
      <c r="AE28" s="904"/>
      <c r="AF28" s="905">
        <v>1177</v>
      </c>
      <c r="AG28" s="903"/>
      <c r="AH28" s="903"/>
      <c r="AI28" s="903"/>
      <c r="AJ28" s="906"/>
      <c r="AK28" s="907">
        <v>68</v>
      </c>
      <c r="AL28" s="898"/>
      <c r="AM28" s="898"/>
      <c r="AN28" s="898"/>
      <c r="AO28" s="898"/>
      <c r="AP28" s="898" t="s">
        <v>613</v>
      </c>
      <c r="AQ28" s="898"/>
      <c r="AR28" s="898"/>
      <c r="AS28" s="898"/>
      <c r="AT28" s="898"/>
      <c r="AU28" s="898" t="s">
        <v>613</v>
      </c>
      <c r="AV28" s="898"/>
      <c r="AW28" s="898"/>
      <c r="AX28" s="898"/>
      <c r="AY28" s="898"/>
      <c r="AZ28" s="899" t="s">
        <v>518</v>
      </c>
      <c r="BA28" s="899"/>
      <c r="BB28" s="899"/>
      <c r="BC28" s="899"/>
      <c r="BD28" s="899"/>
      <c r="BE28" s="900" t="s">
        <v>610</v>
      </c>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401</v>
      </c>
      <c r="C29" s="836"/>
      <c r="D29" s="836"/>
      <c r="E29" s="836"/>
      <c r="F29" s="836"/>
      <c r="G29" s="836"/>
      <c r="H29" s="836"/>
      <c r="I29" s="836"/>
      <c r="J29" s="836"/>
      <c r="K29" s="836"/>
      <c r="L29" s="836"/>
      <c r="M29" s="836"/>
      <c r="N29" s="836"/>
      <c r="O29" s="836"/>
      <c r="P29" s="837"/>
      <c r="Q29" s="838">
        <v>45531</v>
      </c>
      <c r="R29" s="839"/>
      <c r="S29" s="839"/>
      <c r="T29" s="839"/>
      <c r="U29" s="839"/>
      <c r="V29" s="839">
        <v>44140</v>
      </c>
      <c r="W29" s="839"/>
      <c r="X29" s="839"/>
      <c r="Y29" s="839"/>
      <c r="Z29" s="839"/>
      <c r="AA29" s="839">
        <v>1391</v>
      </c>
      <c r="AB29" s="839"/>
      <c r="AC29" s="839"/>
      <c r="AD29" s="839"/>
      <c r="AE29" s="840"/>
      <c r="AF29" s="841">
        <v>1391</v>
      </c>
      <c r="AG29" s="842"/>
      <c r="AH29" s="842"/>
      <c r="AI29" s="842"/>
      <c r="AJ29" s="843"/>
      <c r="AK29" s="910">
        <v>3735</v>
      </c>
      <c r="AL29" s="911"/>
      <c r="AM29" s="911"/>
      <c r="AN29" s="911"/>
      <c r="AO29" s="911"/>
      <c r="AP29" s="911" t="s">
        <v>613</v>
      </c>
      <c r="AQ29" s="911"/>
      <c r="AR29" s="911"/>
      <c r="AS29" s="911"/>
      <c r="AT29" s="911"/>
      <c r="AU29" s="911" t="s">
        <v>613</v>
      </c>
      <c r="AV29" s="911"/>
      <c r="AW29" s="911"/>
      <c r="AX29" s="911"/>
      <c r="AY29" s="911"/>
      <c r="AZ29" s="912" t="s">
        <v>518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402</v>
      </c>
      <c r="C30" s="836"/>
      <c r="D30" s="836"/>
      <c r="E30" s="836"/>
      <c r="F30" s="836"/>
      <c r="G30" s="836"/>
      <c r="H30" s="836"/>
      <c r="I30" s="836"/>
      <c r="J30" s="836"/>
      <c r="K30" s="836"/>
      <c r="L30" s="836"/>
      <c r="M30" s="836"/>
      <c r="N30" s="836"/>
      <c r="O30" s="836"/>
      <c r="P30" s="837"/>
      <c r="Q30" s="838">
        <v>38979</v>
      </c>
      <c r="R30" s="839"/>
      <c r="S30" s="839"/>
      <c r="T30" s="839"/>
      <c r="U30" s="839"/>
      <c r="V30" s="839">
        <v>37796</v>
      </c>
      <c r="W30" s="839"/>
      <c r="X30" s="839"/>
      <c r="Y30" s="839"/>
      <c r="Z30" s="839"/>
      <c r="AA30" s="839">
        <v>1183</v>
      </c>
      <c r="AB30" s="839"/>
      <c r="AC30" s="839"/>
      <c r="AD30" s="839"/>
      <c r="AE30" s="840"/>
      <c r="AF30" s="841">
        <v>1183</v>
      </c>
      <c r="AG30" s="842"/>
      <c r="AH30" s="842"/>
      <c r="AI30" s="842"/>
      <c r="AJ30" s="843"/>
      <c r="AK30" s="910">
        <v>6132</v>
      </c>
      <c r="AL30" s="911"/>
      <c r="AM30" s="911"/>
      <c r="AN30" s="911"/>
      <c r="AO30" s="911"/>
      <c r="AP30" s="911" t="s">
        <v>613</v>
      </c>
      <c r="AQ30" s="911"/>
      <c r="AR30" s="911"/>
      <c r="AS30" s="911"/>
      <c r="AT30" s="911"/>
      <c r="AU30" s="911" t="s">
        <v>613</v>
      </c>
      <c r="AV30" s="911"/>
      <c r="AW30" s="911"/>
      <c r="AX30" s="911"/>
      <c r="AY30" s="911"/>
      <c r="AZ30" s="912" t="s">
        <v>518</v>
      </c>
      <c r="BA30" s="912"/>
      <c r="BB30" s="912"/>
      <c r="BC30" s="912"/>
      <c r="BD30" s="912"/>
      <c r="BE30" s="908" t="s">
        <v>611</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403</v>
      </c>
      <c r="C31" s="836"/>
      <c r="D31" s="836"/>
      <c r="E31" s="836"/>
      <c r="F31" s="836"/>
      <c r="G31" s="836"/>
      <c r="H31" s="836"/>
      <c r="I31" s="836"/>
      <c r="J31" s="836"/>
      <c r="K31" s="836"/>
      <c r="L31" s="836"/>
      <c r="M31" s="836"/>
      <c r="N31" s="836"/>
      <c r="O31" s="836"/>
      <c r="P31" s="837"/>
      <c r="Q31" s="838">
        <v>5440</v>
      </c>
      <c r="R31" s="839"/>
      <c r="S31" s="839"/>
      <c r="T31" s="839"/>
      <c r="U31" s="839"/>
      <c r="V31" s="839">
        <v>5270</v>
      </c>
      <c r="W31" s="839"/>
      <c r="X31" s="839"/>
      <c r="Y31" s="839"/>
      <c r="Z31" s="839"/>
      <c r="AA31" s="839">
        <v>169</v>
      </c>
      <c r="AB31" s="839"/>
      <c r="AC31" s="839"/>
      <c r="AD31" s="839"/>
      <c r="AE31" s="840"/>
      <c r="AF31" s="841">
        <v>169</v>
      </c>
      <c r="AG31" s="842"/>
      <c r="AH31" s="842"/>
      <c r="AI31" s="842"/>
      <c r="AJ31" s="843"/>
      <c r="AK31" s="910">
        <v>1164</v>
      </c>
      <c r="AL31" s="911"/>
      <c r="AM31" s="911"/>
      <c r="AN31" s="911"/>
      <c r="AO31" s="911"/>
      <c r="AP31" s="911" t="s">
        <v>613</v>
      </c>
      <c r="AQ31" s="911"/>
      <c r="AR31" s="911"/>
      <c r="AS31" s="911"/>
      <c r="AT31" s="911"/>
      <c r="AU31" s="911" t="s">
        <v>615</v>
      </c>
      <c r="AV31" s="911"/>
      <c r="AW31" s="911"/>
      <c r="AX31" s="911"/>
      <c r="AY31" s="911"/>
      <c r="AZ31" s="912" t="s">
        <v>518</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404</v>
      </c>
      <c r="C32" s="836"/>
      <c r="D32" s="836"/>
      <c r="E32" s="836"/>
      <c r="F32" s="836"/>
      <c r="G32" s="836"/>
      <c r="H32" s="836"/>
      <c r="I32" s="836"/>
      <c r="J32" s="836"/>
      <c r="K32" s="836"/>
      <c r="L32" s="836"/>
      <c r="M32" s="836"/>
      <c r="N32" s="836"/>
      <c r="O32" s="836"/>
      <c r="P32" s="837"/>
      <c r="Q32" s="838">
        <v>455</v>
      </c>
      <c r="R32" s="839"/>
      <c r="S32" s="839"/>
      <c r="T32" s="839"/>
      <c r="U32" s="839"/>
      <c r="V32" s="839">
        <v>455</v>
      </c>
      <c r="W32" s="839"/>
      <c r="X32" s="839"/>
      <c r="Y32" s="839"/>
      <c r="Z32" s="839"/>
      <c r="AA32" s="839" t="s">
        <v>609</v>
      </c>
      <c r="AB32" s="839"/>
      <c r="AC32" s="839"/>
      <c r="AD32" s="839"/>
      <c r="AE32" s="840"/>
      <c r="AF32" s="841" t="s">
        <v>128</v>
      </c>
      <c r="AG32" s="842"/>
      <c r="AH32" s="842"/>
      <c r="AI32" s="842"/>
      <c r="AJ32" s="843"/>
      <c r="AK32" s="910">
        <v>284</v>
      </c>
      <c r="AL32" s="911"/>
      <c r="AM32" s="911"/>
      <c r="AN32" s="911"/>
      <c r="AO32" s="911"/>
      <c r="AP32" s="911">
        <v>421</v>
      </c>
      <c r="AQ32" s="911"/>
      <c r="AR32" s="911"/>
      <c r="AS32" s="911"/>
      <c r="AT32" s="911"/>
      <c r="AU32" s="911">
        <v>282</v>
      </c>
      <c r="AV32" s="911"/>
      <c r="AW32" s="911"/>
      <c r="AX32" s="911"/>
      <c r="AY32" s="911"/>
      <c r="AZ32" s="912" t="s">
        <v>518</v>
      </c>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405</v>
      </c>
      <c r="C33" s="836"/>
      <c r="D33" s="836"/>
      <c r="E33" s="836"/>
      <c r="F33" s="836"/>
      <c r="G33" s="836"/>
      <c r="H33" s="836"/>
      <c r="I33" s="836"/>
      <c r="J33" s="836"/>
      <c r="K33" s="836"/>
      <c r="L33" s="836"/>
      <c r="M33" s="836"/>
      <c r="N33" s="836"/>
      <c r="O33" s="836"/>
      <c r="P33" s="837"/>
      <c r="Q33" s="838">
        <v>19308</v>
      </c>
      <c r="R33" s="839"/>
      <c r="S33" s="839"/>
      <c r="T33" s="839"/>
      <c r="U33" s="839"/>
      <c r="V33" s="839">
        <v>20037</v>
      </c>
      <c r="W33" s="839"/>
      <c r="X33" s="839"/>
      <c r="Y33" s="839"/>
      <c r="Z33" s="839"/>
      <c r="AA33" s="839">
        <f>+-729</f>
        <v>-729</v>
      </c>
      <c r="AB33" s="839"/>
      <c r="AC33" s="839"/>
      <c r="AD33" s="839"/>
      <c r="AE33" s="840"/>
      <c r="AF33" s="841">
        <v>5482</v>
      </c>
      <c r="AG33" s="842"/>
      <c r="AH33" s="842"/>
      <c r="AI33" s="842"/>
      <c r="AJ33" s="843"/>
      <c r="AK33" s="910">
        <v>2180</v>
      </c>
      <c r="AL33" s="911"/>
      <c r="AM33" s="911"/>
      <c r="AN33" s="911"/>
      <c r="AO33" s="911"/>
      <c r="AP33" s="911">
        <v>13386</v>
      </c>
      <c r="AQ33" s="911"/>
      <c r="AR33" s="911"/>
      <c r="AS33" s="911"/>
      <c r="AT33" s="911"/>
      <c r="AU33" s="911">
        <v>7563</v>
      </c>
      <c r="AV33" s="911"/>
      <c r="AW33" s="911"/>
      <c r="AX33" s="911"/>
      <c r="AY33" s="911"/>
      <c r="AZ33" s="912" t="s">
        <v>518</v>
      </c>
      <c r="BA33" s="912"/>
      <c r="BB33" s="912"/>
      <c r="BC33" s="912"/>
      <c r="BD33" s="912"/>
      <c r="BE33" s="908" t="s">
        <v>406</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407</v>
      </c>
      <c r="C34" s="836"/>
      <c r="D34" s="836"/>
      <c r="E34" s="836"/>
      <c r="F34" s="836"/>
      <c r="G34" s="836"/>
      <c r="H34" s="836"/>
      <c r="I34" s="836"/>
      <c r="J34" s="836"/>
      <c r="K34" s="836"/>
      <c r="L34" s="836"/>
      <c r="M34" s="836"/>
      <c r="N34" s="836"/>
      <c r="O34" s="836"/>
      <c r="P34" s="837"/>
      <c r="Q34" s="838">
        <v>639</v>
      </c>
      <c r="R34" s="839"/>
      <c r="S34" s="839"/>
      <c r="T34" s="839"/>
      <c r="U34" s="839"/>
      <c r="V34" s="839">
        <v>562</v>
      </c>
      <c r="W34" s="839"/>
      <c r="X34" s="839"/>
      <c r="Y34" s="839"/>
      <c r="Z34" s="839"/>
      <c r="AA34" s="839">
        <v>76</v>
      </c>
      <c r="AB34" s="839"/>
      <c r="AC34" s="839"/>
      <c r="AD34" s="839"/>
      <c r="AE34" s="840"/>
      <c r="AF34" s="841">
        <v>805</v>
      </c>
      <c r="AG34" s="842"/>
      <c r="AH34" s="842"/>
      <c r="AI34" s="842"/>
      <c r="AJ34" s="843"/>
      <c r="AK34" s="910">
        <v>163</v>
      </c>
      <c r="AL34" s="911"/>
      <c r="AM34" s="911"/>
      <c r="AN34" s="911"/>
      <c r="AO34" s="911"/>
      <c r="AP34" s="911" t="s">
        <v>614</v>
      </c>
      <c r="AQ34" s="911"/>
      <c r="AR34" s="911"/>
      <c r="AS34" s="911"/>
      <c r="AT34" s="911"/>
      <c r="AU34" s="911" t="s">
        <v>613</v>
      </c>
      <c r="AV34" s="911"/>
      <c r="AW34" s="911"/>
      <c r="AX34" s="911"/>
      <c r="AY34" s="911"/>
      <c r="AZ34" s="912" t="s">
        <v>518</v>
      </c>
      <c r="BA34" s="912"/>
      <c r="BB34" s="912"/>
      <c r="BC34" s="912"/>
      <c r="BD34" s="912"/>
      <c r="BE34" s="908" t="s">
        <v>408</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409</v>
      </c>
      <c r="C35" s="836"/>
      <c r="D35" s="836"/>
      <c r="E35" s="836"/>
      <c r="F35" s="836"/>
      <c r="G35" s="836"/>
      <c r="H35" s="836"/>
      <c r="I35" s="836"/>
      <c r="J35" s="836"/>
      <c r="K35" s="836"/>
      <c r="L35" s="836"/>
      <c r="M35" s="836"/>
      <c r="N35" s="836"/>
      <c r="O35" s="836"/>
      <c r="P35" s="837"/>
      <c r="Q35" s="838">
        <v>5558</v>
      </c>
      <c r="R35" s="839"/>
      <c r="S35" s="839"/>
      <c r="T35" s="839"/>
      <c r="U35" s="839"/>
      <c r="V35" s="839">
        <v>4653</v>
      </c>
      <c r="W35" s="839"/>
      <c r="X35" s="839"/>
      <c r="Y35" s="839"/>
      <c r="Z35" s="839"/>
      <c r="AA35" s="839">
        <v>905</v>
      </c>
      <c r="AB35" s="839"/>
      <c r="AC35" s="839"/>
      <c r="AD35" s="839"/>
      <c r="AE35" s="840"/>
      <c r="AF35" s="841">
        <v>3108</v>
      </c>
      <c r="AG35" s="842"/>
      <c r="AH35" s="842"/>
      <c r="AI35" s="842"/>
      <c r="AJ35" s="843"/>
      <c r="AK35" s="910">
        <v>194</v>
      </c>
      <c r="AL35" s="911"/>
      <c r="AM35" s="911"/>
      <c r="AN35" s="911"/>
      <c r="AO35" s="911"/>
      <c r="AP35" s="911">
        <v>31870</v>
      </c>
      <c r="AQ35" s="911"/>
      <c r="AR35" s="911"/>
      <c r="AS35" s="911"/>
      <c r="AT35" s="911"/>
      <c r="AU35" s="911">
        <v>446</v>
      </c>
      <c r="AV35" s="911"/>
      <c r="AW35" s="911"/>
      <c r="AX35" s="911"/>
      <c r="AY35" s="911"/>
      <c r="AZ35" s="912" t="s">
        <v>518</v>
      </c>
      <c r="BA35" s="912"/>
      <c r="BB35" s="912"/>
      <c r="BC35" s="912"/>
      <c r="BD35" s="912"/>
      <c r="BE35" s="908" t="s">
        <v>408</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410</v>
      </c>
      <c r="C36" s="836"/>
      <c r="D36" s="836"/>
      <c r="E36" s="836"/>
      <c r="F36" s="836"/>
      <c r="G36" s="836"/>
      <c r="H36" s="836"/>
      <c r="I36" s="836"/>
      <c r="J36" s="836"/>
      <c r="K36" s="836"/>
      <c r="L36" s="836"/>
      <c r="M36" s="836"/>
      <c r="N36" s="836"/>
      <c r="O36" s="836"/>
      <c r="P36" s="837"/>
      <c r="Q36" s="838">
        <v>8370</v>
      </c>
      <c r="R36" s="839"/>
      <c r="S36" s="839"/>
      <c r="T36" s="839"/>
      <c r="U36" s="839"/>
      <c r="V36" s="839">
        <v>7762</v>
      </c>
      <c r="W36" s="839"/>
      <c r="X36" s="839"/>
      <c r="Y36" s="839"/>
      <c r="Z36" s="839"/>
      <c r="AA36" s="839">
        <v>608</v>
      </c>
      <c r="AB36" s="839"/>
      <c r="AC36" s="839"/>
      <c r="AD36" s="839"/>
      <c r="AE36" s="840"/>
      <c r="AF36" s="841">
        <v>2618</v>
      </c>
      <c r="AG36" s="842"/>
      <c r="AH36" s="842"/>
      <c r="AI36" s="842"/>
      <c r="AJ36" s="843"/>
      <c r="AK36" s="910">
        <v>1816</v>
      </c>
      <c r="AL36" s="911"/>
      <c r="AM36" s="911"/>
      <c r="AN36" s="911"/>
      <c r="AO36" s="911"/>
      <c r="AP36" s="911">
        <v>60160</v>
      </c>
      <c r="AQ36" s="911"/>
      <c r="AR36" s="911"/>
      <c r="AS36" s="911"/>
      <c r="AT36" s="911"/>
      <c r="AU36" s="911">
        <v>19432</v>
      </c>
      <c r="AV36" s="911"/>
      <c r="AW36" s="911"/>
      <c r="AX36" s="911"/>
      <c r="AY36" s="911"/>
      <c r="AZ36" s="912" t="s">
        <v>518</v>
      </c>
      <c r="BA36" s="912"/>
      <c r="BB36" s="912"/>
      <c r="BC36" s="912"/>
      <c r="BD36" s="912"/>
      <c r="BE36" s="908" t="s">
        <v>406</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t="s">
        <v>411</v>
      </c>
      <c r="C37" s="836"/>
      <c r="D37" s="836"/>
      <c r="E37" s="836"/>
      <c r="F37" s="836"/>
      <c r="G37" s="836"/>
      <c r="H37" s="836"/>
      <c r="I37" s="836"/>
      <c r="J37" s="836"/>
      <c r="K37" s="836"/>
      <c r="L37" s="836"/>
      <c r="M37" s="836"/>
      <c r="N37" s="836"/>
      <c r="O37" s="836"/>
      <c r="P37" s="837"/>
      <c r="Q37" s="838">
        <v>413</v>
      </c>
      <c r="R37" s="839"/>
      <c r="S37" s="839"/>
      <c r="T37" s="839"/>
      <c r="U37" s="839"/>
      <c r="V37" s="839">
        <v>357</v>
      </c>
      <c r="W37" s="839"/>
      <c r="X37" s="839"/>
      <c r="Y37" s="839"/>
      <c r="Z37" s="839"/>
      <c r="AA37" s="839">
        <v>55</v>
      </c>
      <c r="AB37" s="839"/>
      <c r="AC37" s="839"/>
      <c r="AD37" s="839"/>
      <c r="AE37" s="840"/>
      <c r="AF37" s="841">
        <v>55</v>
      </c>
      <c r="AG37" s="842"/>
      <c r="AH37" s="842"/>
      <c r="AI37" s="842"/>
      <c r="AJ37" s="843"/>
      <c r="AK37" s="910" t="s">
        <v>613</v>
      </c>
      <c r="AL37" s="911"/>
      <c r="AM37" s="911"/>
      <c r="AN37" s="911"/>
      <c r="AO37" s="911"/>
      <c r="AP37" s="911" t="s">
        <v>615</v>
      </c>
      <c r="AQ37" s="911"/>
      <c r="AR37" s="911"/>
      <c r="AS37" s="911"/>
      <c r="AT37" s="911"/>
      <c r="AU37" s="911" t="s">
        <v>616</v>
      </c>
      <c r="AV37" s="911"/>
      <c r="AW37" s="911"/>
      <c r="AX37" s="911"/>
      <c r="AY37" s="911"/>
      <c r="AZ37" s="912" t="s">
        <v>518</v>
      </c>
      <c r="BA37" s="912"/>
      <c r="BB37" s="912"/>
      <c r="BC37" s="912"/>
      <c r="BD37" s="912"/>
      <c r="BE37" s="908" t="s">
        <v>412</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t="s">
        <v>413</v>
      </c>
      <c r="C38" s="836"/>
      <c r="D38" s="836"/>
      <c r="E38" s="836"/>
      <c r="F38" s="836"/>
      <c r="G38" s="836"/>
      <c r="H38" s="836"/>
      <c r="I38" s="836"/>
      <c r="J38" s="836"/>
      <c r="K38" s="836"/>
      <c r="L38" s="836"/>
      <c r="M38" s="836"/>
      <c r="N38" s="836"/>
      <c r="O38" s="836"/>
      <c r="P38" s="837"/>
      <c r="Q38" s="838">
        <v>229</v>
      </c>
      <c r="R38" s="839"/>
      <c r="S38" s="839"/>
      <c r="T38" s="839"/>
      <c r="U38" s="839"/>
      <c r="V38" s="839">
        <v>229</v>
      </c>
      <c r="W38" s="839"/>
      <c r="X38" s="839"/>
      <c r="Y38" s="839"/>
      <c r="Z38" s="839"/>
      <c r="AA38" s="839" t="s">
        <v>612</v>
      </c>
      <c r="AB38" s="839"/>
      <c r="AC38" s="839"/>
      <c r="AD38" s="839"/>
      <c r="AE38" s="840"/>
      <c r="AF38" s="841" t="s">
        <v>414</v>
      </c>
      <c r="AG38" s="842"/>
      <c r="AH38" s="842"/>
      <c r="AI38" s="842"/>
      <c r="AJ38" s="843"/>
      <c r="AK38" s="910">
        <v>105</v>
      </c>
      <c r="AL38" s="911"/>
      <c r="AM38" s="911"/>
      <c r="AN38" s="911"/>
      <c r="AO38" s="911"/>
      <c r="AP38" s="911">
        <v>92</v>
      </c>
      <c r="AQ38" s="911"/>
      <c r="AR38" s="911"/>
      <c r="AS38" s="911"/>
      <c r="AT38" s="911"/>
      <c r="AU38" s="911">
        <v>43</v>
      </c>
      <c r="AV38" s="911"/>
      <c r="AW38" s="911"/>
      <c r="AX38" s="911"/>
      <c r="AY38" s="911"/>
      <c r="AZ38" s="912" t="s">
        <v>518</v>
      </c>
      <c r="BA38" s="912"/>
      <c r="BB38" s="912"/>
      <c r="BC38" s="912"/>
      <c r="BD38" s="912"/>
      <c r="BE38" s="908" t="s">
        <v>412</v>
      </c>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t="s">
        <v>415</v>
      </c>
      <c r="C39" s="836"/>
      <c r="D39" s="836"/>
      <c r="E39" s="836"/>
      <c r="F39" s="836"/>
      <c r="G39" s="836"/>
      <c r="H39" s="836"/>
      <c r="I39" s="836"/>
      <c r="J39" s="836"/>
      <c r="K39" s="836"/>
      <c r="L39" s="836"/>
      <c r="M39" s="836"/>
      <c r="N39" s="836"/>
      <c r="O39" s="836"/>
      <c r="P39" s="837"/>
      <c r="Q39" s="838">
        <v>519</v>
      </c>
      <c r="R39" s="839"/>
      <c r="S39" s="839"/>
      <c r="T39" s="839"/>
      <c r="U39" s="839"/>
      <c r="V39" s="839">
        <v>519</v>
      </c>
      <c r="W39" s="839"/>
      <c r="X39" s="839"/>
      <c r="Y39" s="839"/>
      <c r="Z39" s="839"/>
      <c r="AA39" s="839" t="s">
        <v>606</v>
      </c>
      <c r="AB39" s="839"/>
      <c r="AC39" s="839"/>
      <c r="AD39" s="839"/>
      <c r="AE39" s="840"/>
      <c r="AF39" s="841" t="s">
        <v>128</v>
      </c>
      <c r="AG39" s="842"/>
      <c r="AH39" s="842"/>
      <c r="AI39" s="842"/>
      <c r="AJ39" s="843"/>
      <c r="AK39" s="910">
        <v>266</v>
      </c>
      <c r="AL39" s="911"/>
      <c r="AM39" s="911"/>
      <c r="AN39" s="911"/>
      <c r="AO39" s="911"/>
      <c r="AP39" s="911">
        <v>39</v>
      </c>
      <c r="AQ39" s="911"/>
      <c r="AR39" s="911"/>
      <c r="AS39" s="911"/>
      <c r="AT39" s="911"/>
      <c r="AU39" s="911">
        <v>16</v>
      </c>
      <c r="AV39" s="911"/>
      <c r="AW39" s="911"/>
      <c r="AX39" s="911"/>
      <c r="AY39" s="911"/>
      <c r="AZ39" s="912" t="s">
        <v>518</v>
      </c>
      <c r="BA39" s="912"/>
      <c r="BB39" s="912"/>
      <c r="BC39" s="912"/>
      <c r="BD39" s="912"/>
      <c r="BE39" s="908" t="s">
        <v>416</v>
      </c>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388</v>
      </c>
      <c r="B63" s="870" t="s">
        <v>418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15989</v>
      </c>
      <c r="AG63" s="922"/>
      <c r="AH63" s="922"/>
      <c r="AI63" s="922"/>
      <c r="AJ63" s="923"/>
      <c r="AK63" s="924"/>
      <c r="AL63" s="919"/>
      <c r="AM63" s="919"/>
      <c r="AN63" s="919"/>
      <c r="AO63" s="919"/>
      <c r="AP63" s="922">
        <v>105968</v>
      </c>
      <c r="AQ63" s="922"/>
      <c r="AR63" s="922"/>
      <c r="AS63" s="922"/>
      <c r="AT63" s="922"/>
      <c r="AU63" s="922">
        <v>27782</v>
      </c>
      <c r="AV63" s="922"/>
      <c r="AW63" s="922"/>
      <c r="AX63" s="922"/>
      <c r="AY63" s="922"/>
      <c r="AZ63" s="926"/>
      <c r="BA63" s="926"/>
      <c r="BB63" s="926"/>
      <c r="BC63" s="926"/>
      <c r="BD63" s="926"/>
      <c r="BE63" s="927"/>
      <c r="BF63" s="927"/>
      <c r="BG63" s="927"/>
      <c r="BH63" s="927"/>
      <c r="BI63" s="928"/>
      <c r="BJ63" s="929" t="s">
        <v>128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420</v>
      </c>
      <c r="B66" s="821"/>
      <c r="C66" s="821"/>
      <c r="D66" s="821"/>
      <c r="E66" s="821"/>
      <c r="F66" s="821"/>
      <c r="G66" s="821"/>
      <c r="H66" s="821"/>
      <c r="I66" s="821"/>
      <c r="J66" s="821"/>
      <c r="K66" s="821"/>
      <c r="L66" s="821"/>
      <c r="M66" s="821"/>
      <c r="N66" s="821"/>
      <c r="O66" s="821"/>
      <c r="P66" s="822"/>
      <c r="Q66" s="797" t="s">
        <v>421</v>
      </c>
      <c r="R66" s="798"/>
      <c r="S66" s="798"/>
      <c r="T66" s="798"/>
      <c r="U66" s="799"/>
      <c r="V66" s="797" t="s">
        <v>422</v>
      </c>
      <c r="W66" s="798"/>
      <c r="X66" s="798"/>
      <c r="Y66" s="798"/>
      <c r="Z66" s="799"/>
      <c r="AA66" s="797" t="s">
        <v>423</v>
      </c>
      <c r="AB66" s="798"/>
      <c r="AC66" s="798"/>
      <c r="AD66" s="798"/>
      <c r="AE66" s="799"/>
      <c r="AF66" s="932" t="s">
        <v>395</v>
      </c>
      <c r="AG66" s="893"/>
      <c r="AH66" s="893"/>
      <c r="AI66" s="893"/>
      <c r="AJ66" s="933"/>
      <c r="AK66" s="797" t="s">
        <v>424</v>
      </c>
      <c r="AL66" s="821"/>
      <c r="AM66" s="821"/>
      <c r="AN66" s="821"/>
      <c r="AO66" s="822"/>
      <c r="AP66" s="797" t="s">
        <v>425</v>
      </c>
      <c r="AQ66" s="798"/>
      <c r="AR66" s="798"/>
      <c r="AS66" s="798"/>
      <c r="AT66" s="799"/>
      <c r="AU66" s="797" t="s">
        <v>426</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594</v>
      </c>
      <c r="C68" s="950"/>
      <c r="D68" s="950"/>
      <c r="E68" s="950"/>
      <c r="F68" s="950"/>
      <c r="G68" s="950"/>
      <c r="H68" s="950"/>
      <c r="I68" s="950"/>
      <c r="J68" s="950"/>
      <c r="K68" s="950"/>
      <c r="L68" s="950"/>
      <c r="M68" s="950"/>
      <c r="N68" s="950"/>
      <c r="O68" s="950"/>
      <c r="P68" s="951"/>
      <c r="Q68" s="952">
        <v>254</v>
      </c>
      <c r="R68" s="946"/>
      <c r="S68" s="946"/>
      <c r="T68" s="946"/>
      <c r="U68" s="946"/>
      <c r="V68" s="946">
        <v>245</v>
      </c>
      <c r="W68" s="946"/>
      <c r="X68" s="946"/>
      <c r="Y68" s="946"/>
      <c r="Z68" s="946"/>
      <c r="AA68" s="946">
        <v>10</v>
      </c>
      <c r="AB68" s="946"/>
      <c r="AC68" s="946"/>
      <c r="AD68" s="946"/>
      <c r="AE68" s="946"/>
      <c r="AF68" s="946">
        <v>10</v>
      </c>
      <c r="AG68" s="946"/>
      <c r="AH68" s="946"/>
      <c r="AI68" s="946"/>
      <c r="AJ68" s="946"/>
      <c r="AK68" s="946" t="s">
        <v>613</v>
      </c>
      <c r="AL68" s="946"/>
      <c r="AM68" s="946"/>
      <c r="AN68" s="946"/>
      <c r="AO68" s="946"/>
      <c r="AP68" s="946" t="s">
        <v>613</v>
      </c>
      <c r="AQ68" s="946"/>
      <c r="AR68" s="946"/>
      <c r="AS68" s="946"/>
      <c r="AT68" s="946"/>
      <c r="AU68" s="946" t="s">
        <v>613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595</v>
      </c>
      <c r="C69" s="954"/>
      <c r="D69" s="954"/>
      <c r="E69" s="954"/>
      <c r="F69" s="954"/>
      <c r="G69" s="954"/>
      <c r="H69" s="954"/>
      <c r="I69" s="954"/>
      <c r="J69" s="954"/>
      <c r="K69" s="954"/>
      <c r="L69" s="954"/>
      <c r="M69" s="954"/>
      <c r="N69" s="954"/>
      <c r="O69" s="954"/>
      <c r="P69" s="955"/>
      <c r="Q69" s="956">
        <v>257193</v>
      </c>
      <c r="R69" s="911"/>
      <c r="S69" s="911"/>
      <c r="T69" s="911"/>
      <c r="U69" s="911"/>
      <c r="V69" s="911">
        <v>247302</v>
      </c>
      <c r="W69" s="911"/>
      <c r="X69" s="911"/>
      <c r="Y69" s="911"/>
      <c r="Z69" s="911"/>
      <c r="AA69" s="911">
        <v>9891</v>
      </c>
      <c r="AB69" s="911"/>
      <c r="AC69" s="911"/>
      <c r="AD69" s="911"/>
      <c r="AE69" s="911"/>
      <c r="AF69" s="911">
        <v>9891</v>
      </c>
      <c r="AG69" s="911"/>
      <c r="AH69" s="911"/>
      <c r="AI69" s="911"/>
      <c r="AJ69" s="911"/>
      <c r="AK69" s="911" t="s">
        <v>615</v>
      </c>
      <c r="AL69" s="911"/>
      <c r="AM69" s="911"/>
      <c r="AN69" s="911"/>
      <c r="AO69" s="911"/>
      <c r="AP69" s="911" t="s">
        <v>613</v>
      </c>
      <c r="AQ69" s="911"/>
      <c r="AR69" s="911"/>
      <c r="AS69" s="911"/>
      <c r="AT69" s="911"/>
      <c r="AU69" s="911" t="s">
        <v>613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596</v>
      </c>
      <c r="C70" s="954"/>
      <c r="D70" s="954"/>
      <c r="E70" s="954"/>
      <c r="F70" s="954"/>
      <c r="G70" s="954"/>
      <c r="H70" s="954"/>
      <c r="I70" s="954"/>
      <c r="J70" s="954"/>
      <c r="K70" s="954"/>
      <c r="L70" s="954"/>
      <c r="M70" s="954"/>
      <c r="N70" s="954"/>
      <c r="O70" s="954"/>
      <c r="P70" s="955"/>
      <c r="Q70" s="956">
        <v>67</v>
      </c>
      <c r="R70" s="911"/>
      <c r="S70" s="911"/>
      <c r="T70" s="911"/>
      <c r="U70" s="911"/>
      <c r="V70" s="911">
        <v>63</v>
      </c>
      <c r="W70" s="911"/>
      <c r="X70" s="911"/>
      <c r="Y70" s="911"/>
      <c r="Z70" s="911"/>
      <c r="AA70" s="911">
        <v>4</v>
      </c>
      <c r="AB70" s="911"/>
      <c r="AC70" s="911"/>
      <c r="AD70" s="911"/>
      <c r="AE70" s="911"/>
      <c r="AF70" s="911">
        <v>4</v>
      </c>
      <c r="AG70" s="911"/>
      <c r="AH70" s="911"/>
      <c r="AI70" s="911"/>
      <c r="AJ70" s="911"/>
      <c r="AK70" s="911" t="s">
        <v>613</v>
      </c>
      <c r="AL70" s="911"/>
      <c r="AM70" s="911"/>
      <c r="AN70" s="911"/>
      <c r="AO70" s="911"/>
      <c r="AP70" s="911" t="s">
        <v>613</v>
      </c>
      <c r="AQ70" s="911"/>
      <c r="AR70" s="911"/>
      <c r="AS70" s="911"/>
      <c r="AT70" s="911"/>
      <c r="AU70" s="911" t="s">
        <v>613</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597</v>
      </c>
      <c r="C71" s="954"/>
      <c r="D71" s="954"/>
      <c r="E71" s="954"/>
      <c r="F71" s="954"/>
      <c r="G71" s="954"/>
      <c r="H71" s="954"/>
      <c r="I71" s="954"/>
      <c r="J71" s="954"/>
      <c r="K71" s="954"/>
      <c r="L71" s="954"/>
      <c r="M71" s="954"/>
      <c r="N71" s="954"/>
      <c r="O71" s="954"/>
      <c r="P71" s="955"/>
      <c r="Q71" s="956">
        <v>112</v>
      </c>
      <c r="R71" s="911"/>
      <c r="S71" s="911"/>
      <c r="T71" s="911"/>
      <c r="U71" s="911"/>
      <c r="V71" s="911">
        <v>110</v>
      </c>
      <c r="W71" s="911"/>
      <c r="X71" s="911"/>
      <c r="Y71" s="911"/>
      <c r="Z71" s="911"/>
      <c r="AA71" s="911">
        <v>2</v>
      </c>
      <c r="AB71" s="911"/>
      <c r="AC71" s="911"/>
      <c r="AD71" s="911"/>
      <c r="AE71" s="911"/>
      <c r="AF71" s="911">
        <v>2</v>
      </c>
      <c r="AG71" s="911"/>
      <c r="AH71" s="911"/>
      <c r="AI71" s="911"/>
      <c r="AJ71" s="911"/>
      <c r="AK71" s="911" t="s">
        <v>613</v>
      </c>
      <c r="AL71" s="911"/>
      <c r="AM71" s="911"/>
      <c r="AN71" s="911"/>
      <c r="AO71" s="911"/>
      <c r="AP71" s="911" t="s">
        <v>613</v>
      </c>
      <c r="AQ71" s="911"/>
      <c r="AR71" s="911"/>
      <c r="AS71" s="911"/>
      <c r="AT71" s="911"/>
      <c r="AU71" s="911" t="s">
        <v>615</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598</v>
      </c>
      <c r="C72" s="954"/>
      <c r="D72" s="954"/>
      <c r="E72" s="954"/>
      <c r="F72" s="954"/>
      <c r="G72" s="954"/>
      <c r="H72" s="954"/>
      <c r="I72" s="954"/>
      <c r="J72" s="954"/>
      <c r="K72" s="954"/>
      <c r="L72" s="954"/>
      <c r="M72" s="954"/>
      <c r="N72" s="954"/>
      <c r="O72" s="954"/>
      <c r="P72" s="955"/>
      <c r="Q72" s="956">
        <v>564</v>
      </c>
      <c r="R72" s="911"/>
      <c r="S72" s="911"/>
      <c r="T72" s="911"/>
      <c r="U72" s="911"/>
      <c r="V72" s="911">
        <v>438</v>
      </c>
      <c r="W72" s="911"/>
      <c r="X72" s="911"/>
      <c r="Y72" s="911"/>
      <c r="Z72" s="911"/>
      <c r="AA72" s="911">
        <v>126</v>
      </c>
      <c r="AB72" s="911"/>
      <c r="AC72" s="911"/>
      <c r="AD72" s="911"/>
      <c r="AE72" s="911"/>
      <c r="AF72" s="911">
        <v>126</v>
      </c>
      <c r="AG72" s="911"/>
      <c r="AH72" s="911"/>
      <c r="AI72" s="911"/>
      <c r="AJ72" s="911"/>
      <c r="AK72" s="911" t="s">
        <v>613</v>
      </c>
      <c r="AL72" s="911"/>
      <c r="AM72" s="911"/>
      <c r="AN72" s="911"/>
      <c r="AO72" s="911"/>
      <c r="AP72" s="911">
        <v>306</v>
      </c>
      <c r="AQ72" s="911"/>
      <c r="AR72" s="911"/>
      <c r="AS72" s="911"/>
      <c r="AT72" s="911"/>
      <c r="AU72" s="911">
        <v>128</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599</v>
      </c>
      <c r="C73" s="954"/>
      <c r="D73" s="954"/>
      <c r="E73" s="954"/>
      <c r="F73" s="954"/>
      <c r="G73" s="954"/>
      <c r="H73" s="954"/>
      <c r="I73" s="954"/>
      <c r="J73" s="954"/>
      <c r="K73" s="954"/>
      <c r="L73" s="954"/>
      <c r="M73" s="954"/>
      <c r="N73" s="954"/>
      <c r="O73" s="954"/>
      <c r="P73" s="955"/>
      <c r="Q73" s="956" t="s">
        <v>613</v>
      </c>
      <c r="R73" s="911"/>
      <c r="S73" s="911"/>
      <c r="T73" s="911"/>
      <c r="U73" s="911"/>
      <c r="V73" s="911" t="s">
        <v>613</v>
      </c>
      <c r="W73" s="911"/>
      <c r="X73" s="911"/>
      <c r="Y73" s="911"/>
      <c r="Z73" s="911"/>
      <c r="AA73" s="911" t="s">
        <v>613</v>
      </c>
      <c r="AB73" s="911"/>
      <c r="AC73" s="911"/>
      <c r="AD73" s="911"/>
      <c r="AE73" s="911"/>
      <c r="AF73" s="911" t="s">
        <v>617</v>
      </c>
      <c r="AG73" s="911"/>
      <c r="AH73" s="911"/>
      <c r="AI73" s="911"/>
      <c r="AJ73" s="911"/>
      <c r="AK73" s="911" t="s">
        <v>613</v>
      </c>
      <c r="AL73" s="911"/>
      <c r="AM73" s="911"/>
      <c r="AN73" s="911"/>
      <c r="AO73" s="911"/>
      <c r="AP73" s="911" t="s">
        <v>613</v>
      </c>
      <c r="AQ73" s="911"/>
      <c r="AR73" s="911"/>
      <c r="AS73" s="911"/>
      <c r="AT73" s="911"/>
      <c r="AU73" s="911" t="s">
        <v>615</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600</v>
      </c>
      <c r="C74" s="954"/>
      <c r="D74" s="954"/>
      <c r="E74" s="954"/>
      <c r="F74" s="954"/>
      <c r="G74" s="954"/>
      <c r="H74" s="954"/>
      <c r="I74" s="954"/>
      <c r="J74" s="954"/>
      <c r="K74" s="954"/>
      <c r="L74" s="954"/>
      <c r="M74" s="954"/>
      <c r="N74" s="954"/>
      <c r="O74" s="954"/>
      <c r="P74" s="955"/>
      <c r="Q74" s="956">
        <v>37</v>
      </c>
      <c r="R74" s="911"/>
      <c r="S74" s="911"/>
      <c r="T74" s="911"/>
      <c r="U74" s="911"/>
      <c r="V74" s="911">
        <v>32</v>
      </c>
      <c r="W74" s="911"/>
      <c r="X74" s="911"/>
      <c r="Y74" s="911"/>
      <c r="Z74" s="911"/>
      <c r="AA74" s="911">
        <v>4</v>
      </c>
      <c r="AB74" s="911"/>
      <c r="AC74" s="911"/>
      <c r="AD74" s="911"/>
      <c r="AE74" s="911"/>
      <c r="AF74" s="911">
        <v>4</v>
      </c>
      <c r="AG74" s="911"/>
      <c r="AH74" s="911"/>
      <c r="AI74" s="911"/>
      <c r="AJ74" s="911"/>
      <c r="AK74" s="911" t="s">
        <v>618</v>
      </c>
      <c r="AL74" s="911"/>
      <c r="AM74" s="911"/>
      <c r="AN74" s="911"/>
      <c r="AO74" s="911"/>
      <c r="AP74" s="911" t="s">
        <v>617</v>
      </c>
      <c r="AQ74" s="911"/>
      <c r="AR74" s="911"/>
      <c r="AS74" s="911"/>
      <c r="AT74" s="911"/>
      <c r="AU74" s="911" t="s">
        <v>613</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388</v>
      </c>
      <c r="B88" s="870" t="s">
        <v>427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10037</v>
      </c>
      <c r="AG88" s="922"/>
      <c r="AH88" s="922"/>
      <c r="AI88" s="922"/>
      <c r="AJ88" s="922"/>
      <c r="AK88" s="919"/>
      <c r="AL88" s="919"/>
      <c r="AM88" s="919"/>
      <c r="AN88" s="919"/>
      <c r="AO88" s="919"/>
      <c r="AP88" s="922">
        <v>306</v>
      </c>
      <c r="AQ88" s="922"/>
      <c r="AR88" s="922"/>
      <c r="AS88" s="922"/>
      <c r="AT88" s="922"/>
      <c r="AU88" s="922">
        <v>128</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428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f>SUM(CR7:CV88)</f>
        <v>385</v>
      </c>
      <c r="CS102" s="930"/>
      <c r="CT102" s="930"/>
      <c r="CU102" s="930"/>
      <c r="CV102" s="973"/>
      <c r="CW102" s="972">
        <f>SUM(CW7:DA88)</f>
        <v>186</v>
      </c>
      <c r="CX102" s="930"/>
      <c r="CY102" s="930"/>
      <c r="CZ102" s="930"/>
      <c r="DA102" s="973"/>
      <c r="DB102" s="972">
        <v>1584</v>
      </c>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436</v>
      </c>
      <c r="AB109" s="975"/>
      <c r="AC109" s="975"/>
      <c r="AD109" s="975"/>
      <c r="AE109" s="976"/>
      <c r="AF109" s="974" t="s">
        <v>304</v>
      </c>
      <c r="AG109" s="975"/>
      <c r="AH109" s="975"/>
      <c r="AI109" s="975"/>
      <c r="AJ109" s="976"/>
      <c r="AK109" s="974" t="s">
        <v>303</v>
      </c>
      <c r="AL109" s="975"/>
      <c r="AM109" s="975"/>
      <c r="AN109" s="975"/>
      <c r="AO109" s="976"/>
      <c r="AP109" s="974" t="s">
        <v>437</v>
      </c>
      <c r="AQ109" s="975"/>
      <c r="AR109" s="975"/>
      <c r="AS109" s="975"/>
      <c r="AT109" s="977"/>
      <c r="AU109" s="994" t="s">
        <v>435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436</v>
      </c>
      <c r="BR109" s="975"/>
      <c r="BS109" s="975"/>
      <c r="BT109" s="975"/>
      <c r="BU109" s="976"/>
      <c r="BV109" s="974" t="s">
        <v>304</v>
      </c>
      <c r="BW109" s="975"/>
      <c r="BX109" s="975"/>
      <c r="BY109" s="975"/>
      <c r="BZ109" s="976"/>
      <c r="CA109" s="974" t="s">
        <v>303</v>
      </c>
      <c r="CB109" s="975"/>
      <c r="CC109" s="975"/>
      <c r="CD109" s="975"/>
      <c r="CE109" s="976"/>
      <c r="CF109" s="995" t="s">
        <v>437</v>
      </c>
      <c r="CG109" s="995"/>
      <c r="CH109" s="995"/>
      <c r="CI109" s="995"/>
      <c r="CJ109" s="995"/>
      <c r="CK109" s="974" t="s">
        <v>438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436</v>
      </c>
      <c r="DH109" s="975"/>
      <c r="DI109" s="975"/>
      <c r="DJ109" s="975"/>
      <c r="DK109" s="976"/>
      <c r="DL109" s="974" t="s">
        <v>304</v>
      </c>
      <c r="DM109" s="975"/>
      <c r="DN109" s="975"/>
      <c r="DO109" s="975"/>
      <c r="DP109" s="976"/>
      <c r="DQ109" s="974" t="s">
        <v>303</v>
      </c>
      <c r="DR109" s="975"/>
      <c r="DS109" s="975"/>
      <c r="DT109" s="975"/>
      <c r="DU109" s="976"/>
      <c r="DV109" s="974" t="s">
        <v>437</v>
      </c>
      <c r="DW109" s="975"/>
      <c r="DX109" s="975"/>
      <c r="DY109" s="975"/>
      <c r="DZ109" s="977"/>
    </row>
    <row r="110" spans="1:131" s="246" customFormat="1" ht="26.25" customHeight="1" x14ac:dyDescent="0.15">
      <c r="A110" s="978" t="s">
        <v>439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13240395</v>
      </c>
      <c r="AB110" s="982"/>
      <c r="AC110" s="982"/>
      <c r="AD110" s="982"/>
      <c r="AE110" s="983"/>
      <c r="AF110" s="984">
        <v>13286742</v>
      </c>
      <c r="AG110" s="982"/>
      <c r="AH110" s="982"/>
      <c r="AI110" s="982"/>
      <c r="AJ110" s="983"/>
      <c r="AK110" s="984">
        <v>12955343</v>
      </c>
      <c r="AL110" s="982"/>
      <c r="AM110" s="982"/>
      <c r="AN110" s="982"/>
      <c r="AO110" s="983"/>
      <c r="AP110" s="985">
        <v>17.600000000000001</v>
      </c>
      <c r="AQ110" s="986"/>
      <c r="AR110" s="986"/>
      <c r="AS110" s="986"/>
      <c r="AT110" s="987"/>
      <c r="AU110" s="988" t="s">
        <v>73</v>
      </c>
      <c r="AV110" s="989"/>
      <c r="AW110" s="989"/>
      <c r="AX110" s="989"/>
      <c r="AY110" s="989"/>
      <c r="AZ110" s="1030" t="s">
        <v>440</v>
      </c>
      <c r="BA110" s="979"/>
      <c r="BB110" s="979"/>
      <c r="BC110" s="979"/>
      <c r="BD110" s="979"/>
      <c r="BE110" s="979"/>
      <c r="BF110" s="979"/>
      <c r="BG110" s="979"/>
      <c r="BH110" s="979"/>
      <c r="BI110" s="979"/>
      <c r="BJ110" s="979"/>
      <c r="BK110" s="979"/>
      <c r="BL110" s="979"/>
      <c r="BM110" s="979"/>
      <c r="BN110" s="979"/>
      <c r="BO110" s="979"/>
      <c r="BP110" s="980"/>
      <c r="BQ110" s="1016">
        <v>133432670</v>
      </c>
      <c r="BR110" s="1017"/>
      <c r="BS110" s="1017"/>
      <c r="BT110" s="1017"/>
      <c r="BU110" s="1017"/>
      <c r="BV110" s="1017">
        <v>134047234</v>
      </c>
      <c r="BW110" s="1017"/>
      <c r="BX110" s="1017"/>
      <c r="BY110" s="1017"/>
      <c r="BZ110" s="1017"/>
      <c r="CA110" s="1017">
        <v>135426719</v>
      </c>
      <c r="CB110" s="1017"/>
      <c r="CC110" s="1017"/>
      <c r="CD110" s="1017"/>
      <c r="CE110" s="1017"/>
      <c r="CF110" s="1031">
        <v>183.8</v>
      </c>
      <c r="CG110" s="1032"/>
      <c r="CH110" s="1032"/>
      <c r="CI110" s="1032"/>
      <c r="CJ110" s="1032"/>
      <c r="CK110" s="1033" t="s">
        <v>441</v>
      </c>
      <c r="CL110" s="1034"/>
      <c r="CM110" s="1013" t="s">
        <v>442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443</v>
      </c>
      <c r="DH110" s="1017"/>
      <c r="DI110" s="1017"/>
      <c r="DJ110" s="1017"/>
      <c r="DK110" s="1017"/>
      <c r="DL110" s="1017" t="s">
        <v>443</v>
      </c>
      <c r="DM110" s="1017"/>
      <c r="DN110" s="1017"/>
      <c r="DO110" s="1017"/>
      <c r="DP110" s="1017"/>
      <c r="DQ110" s="1017" t="s">
        <v>443</v>
      </c>
      <c r="DR110" s="1017"/>
      <c r="DS110" s="1017"/>
      <c r="DT110" s="1017"/>
      <c r="DU110" s="1017"/>
      <c r="DV110" s="1018" t="s">
        <v>443</v>
      </c>
      <c r="DW110" s="1018"/>
      <c r="DX110" s="1018"/>
      <c r="DY110" s="1018"/>
      <c r="DZ110" s="1019"/>
    </row>
    <row r="111" spans="1:131" s="246" customFormat="1" ht="26.25" customHeight="1" x14ac:dyDescent="0.15">
      <c r="A111" s="1020" t="s">
        <v>444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445</v>
      </c>
      <c r="AB111" s="1024"/>
      <c r="AC111" s="1024"/>
      <c r="AD111" s="1024"/>
      <c r="AE111" s="1025"/>
      <c r="AF111" s="1026" t="s">
        <v>445</v>
      </c>
      <c r="AG111" s="1024"/>
      <c r="AH111" s="1024"/>
      <c r="AI111" s="1024"/>
      <c r="AJ111" s="1025"/>
      <c r="AK111" s="1026" t="s">
        <v>445</v>
      </c>
      <c r="AL111" s="1024"/>
      <c r="AM111" s="1024"/>
      <c r="AN111" s="1024"/>
      <c r="AO111" s="1025"/>
      <c r="AP111" s="1027" t="s">
        <v>445</v>
      </c>
      <c r="AQ111" s="1028"/>
      <c r="AR111" s="1028"/>
      <c r="AS111" s="1028"/>
      <c r="AT111" s="1029"/>
      <c r="AU111" s="990"/>
      <c r="AV111" s="991"/>
      <c r="AW111" s="991"/>
      <c r="AX111" s="991"/>
      <c r="AY111" s="991"/>
      <c r="AZ111" s="1039" t="s">
        <v>446</v>
      </c>
      <c r="BA111" s="1040"/>
      <c r="BB111" s="1040"/>
      <c r="BC111" s="1040"/>
      <c r="BD111" s="1040"/>
      <c r="BE111" s="1040"/>
      <c r="BF111" s="1040"/>
      <c r="BG111" s="1040"/>
      <c r="BH111" s="1040"/>
      <c r="BI111" s="1040"/>
      <c r="BJ111" s="1040"/>
      <c r="BK111" s="1040"/>
      <c r="BL111" s="1040"/>
      <c r="BM111" s="1040"/>
      <c r="BN111" s="1040"/>
      <c r="BO111" s="1040"/>
      <c r="BP111" s="1041"/>
      <c r="BQ111" s="1009">
        <v>2418151</v>
      </c>
      <c r="BR111" s="1010"/>
      <c r="BS111" s="1010"/>
      <c r="BT111" s="1010"/>
      <c r="BU111" s="1010"/>
      <c r="BV111" s="1010">
        <v>1634515</v>
      </c>
      <c r="BW111" s="1010"/>
      <c r="BX111" s="1010"/>
      <c r="BY111" s="1010"/>
      <c r="BZ111" s="1010"/>
      <c r="CA111" s="1010">
        <v>1584049</v>
      </c>
      <c r="CB111" s="1010"/>
      <c r="CC111" s="1010"/>
      <c r="CD111" s="1010"/>
      <c r="CE111" s="1010"/>
      <c r="CF111" s="1004">
        <v>2.1</v>
      </c>
      <c r="CG111" s="1005"/>
      <c r="CH111" s="1005"/>
      <c r="CI111" s="1005"/>
      <c r="CJ111" s="1005"/>
      <c r="CK111" s="1035"/>
      <c r="CL111" s="1036"/>
      <c r="CM111" s="1006" t="s">
        <v>447</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445</v>
      </c>
      <c r="DH111" s="1010"/>
      <c r="DI111" s="1010"/>
      <c r="DJ111" s="1010"/>
      <c r="DK111" s="1010"/>
      <c r="DL111" s="1010" t="s">
        <v>445</v>
      </c>
      <c r="DM111" s="1010"/>
      <c r="DN111" s="1010"/>
      <c r="DO111" s="1010"/>
      <c r="DP111" s="1010"/>
      <c r="DQ111" s="1010" t="s">
        <v>445</v>
      </c>
      <c r="DR111" s="1010"/>
      <c r="DS111" s="1010"/>
      <c r="DT111" s="1010"/>
      <c r="DU111" s="1010"/>
      <c r="DV111" s="1011" t="s">
        <v>445</v>
      </c>
      <c r="DW111" s="1011"/>
      <c r="DX111" s="1011"/>
      <c r="DY111" s="1011"/>
      <c r="DZ111" s="1012"/>
    </row>
    <row r="112" spans="1:131" s="246" customFormat="1" ht="26.25" customHeight="1" x14ac:dyDescent="0.15">
      <c r="A112" s="1042" t="s">
        <v>448</v>
      </c>
      <c r="B112" s="1043"/>
      <c r="C112" s="1040" t="s">
        <v>449</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128</v>
      </c>
      <c r="AB112" s="1049"/>
      <c r="AC112" s="1049"/>
      <c r="AD112" s="1049"/>
      <c r="AE112" s="1050"/>
      <c r="AF112" s="1051" t="s">
        <v>414</v>
      </c>
      <c r="AG112" s="1049"/>
      <c r="AH112" s="1049"/>
      <c r="AI112" s="1049"/>
      <c r="AJ112" s="1050"/>
      <c r="AK112" s="1051" t="s">
        <v>414</v>
      </c>
      <c r="AL112" s="1049"/>
      <c r="AM112" s="1049"/>
      <c r="AN112" s="1049"/>
      <c r="AO112" s="1050"/>
      <c r="AP112" s="1052" t="s">
        <v>414</v>
      </c>
      <c r="AQ112" s="1053"/>
      <c r="AR112" s="1053"/>
      <c r="AS112" s="1053"/>
      <c r="AT112" s="1054"/>
      <c r="AU112" s="990"/>
      <c r="AV112" s="991"/>
      <c r="AW112" s="991"/>
      <c r="AX112" s="991"/>
      <c r="AY112" s="991"/>
      <c r="AZ112" s="1039" t="s">
        <v>450</v>
      </c>
      <c r="BA112" s="1040"/>
      <c r="BB112" s="1040"/>
      <c r="BC112" s="1040"/>
      <c r="BD112" s="1040"/>
      <c r="BE112" s="1040"/>
      <c r="BF112" s="1040"/>
      <c r="BG112" s="1040"/>
      <c r="BH112" s="1040"/>
      <c r="BI112" s="1040"/>
      <c r="BJ112" s="1040"/>
      <c r="BK112" s="1040"/>
      <c r="BL112" s="1040"/>
      <c r="BM112" s="1040"/>
      <c r="BN112" s="1040"/>
      <c r="BO112" s="1040"/>
      <c r="BP112" s="1041"/>
      <c r="BQ112" s="1009">
        <v>30886455</v>
      </c>
      <c r="BR112" s="1010"/>
      <c r="BS112" s="1010"/>
      <c r="BT112" s="1010"/>
      <c r="BU112" s="1010"/>
      <c r="BV112" s="1010">
        <v>29692559</v>
      </c>
      <c r="BW112" s="1010"/>
      <c r="BX112" s="1010"/>
      <c r="BY112" s="1010"/>
      <c r="BZ112" s="1010"/>
      <c r="CA112" s="1010">
        <v>27781789</v>
      </c>
      <c r="CB112" s="1010"/>
      <c r="CC112" s="1010"/>
      <c r="CD112" s="1010"/>
      <c r="CE112" s="1010"/>
      <c r="CF112" s="1004">
        <v>37.700000000000003</v>
      </c>
      <c r="CG112" s="1005"/>
      <c r="CH112" s="1005"/>
      <c r="CI112" s="1005"/>
      <c r="CJ112" s="1005"/>
      <c r="CK112" s="1035"/>
      <c r="CL112" s="1036"/>
      <c r="CM112" s="1006" t="s">
        <v>451</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414</v>
      </c>
      <c r="DH112" s="1010"/>
      <c r="DI112" s="1010"/>
      <c r="DJ112" s="1010"/>
      <c r="DK112" s="1010"/>
      <c r="DL112" s="1010" t="s">
        <v>128</v>
      </c>
      <c r="DM112" s="1010"/>
      <c r="DN112" s="1010"/>
      <c r="DO112" s="1010"/>
      <c r="DP112" s="1010"/>
      <c r="DQ112" s="1010" t="s">
        <v>128</v>
      </c>
      <c r="DR112" s="1010"/>
      <c r="DS112" s="1010"/>
      <c r="DT112" s="1010"/>
      <c r="DU112" s="1010"/>
      <c r="DV112" s="1011" t="s">
        <v>414</v>
      </c>
      <c r="DW112" s="1011"/>
      <c r="DX112" s="1011"/>
      <c r="DY112" s="1011"/>
      <c r="DZ112" s="1012"/>
    </row>
    <row r="113" spans="1:130" s="246" customFormat="1" ht="26.25" customHeight="1" x14ac:dyDescent="0.15">
      <c r="A113" s="1044"/>
      <c r="B113" s="1045"/>
      <c r="C113" s="1040" t="s">
        <v>452</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2839519</v>
      </c>
      <c r="AB113" s="1024"/>
      <c r="AC113" s="1024"/>
      <c r="AD113" s="1024"/>
      <c r="AE113" s="1025"/>
      <c r="AF113" s="1026">
        <v>2621616</v>
      </c>
      <c r="AG113" s="1024"/>
      <c r="AH113" s="1024"/>
      <c r="AI113" s="1024"/>
      <c r="AJ113" s="1025"/>
      <c r="AK113" s="1026">
        <v>2812180</v>
      </c>
      <c r="AL113" s="1024"/>
      <c r="AM113" s="1024"/>
      <c r="AN113" s="1024"/>
      <c r="AO113" s="1025"/>
      <c r="AP113" s="1027">
        <v>3.8</v>
      </c>
      <c r="AQ113" s="1028"/>
      <c r="AR113" s="1028"/>
      <c r="AS113" s="1028"/>
      <c r="AT113" s="1029"/>
      <c r="AU113" s="990"/>
      <c r="AV113" s="991"/>
      <c r="AW113" s="991"/>
      <c r="AX113" s="991"/>
      <c r="AY113" s="991"/>
      <c r="AZ113" s="1039" t="s">
        <v>453</v>
      </c>
      <c r="BA113" s="1040"/>
      <c r="BB113" s="1040"/>
      <c r="BC113" s="1040"/>
      <c r="BD113" s="1040"/>
      <c r="BE113" s="1040"/>
      <c r="BF113" s="1040"/>
      <c r="BG113" s="1040"/>
      <c r="BH113" s="1040"/>
      <c r="BI113" s="1040"/>
      <c r="BJ113" s="1040"/>
      <c r="BK113" s="1040"/>
      <c r="BL113" s="1040"/>
      <c r="BM113" s="1040"/>
      <c r="BN113" s="1040"/>
      <c r="BO113" s="1040"/>
      <c r="BP113" s="1041"/>
      <c r="BQ113" s="1009">
        <v>112849</v>
      </c>
      <c r="BR113" s="1010"/>
      <c r="BS113" s="1010"/>
      <c r="BT113" s="1010"/>
      <c r="BU113" s="1010"/>
      <c r="BV113" s="1010">
        <v>101027</v>
      </c>
      <c r="BW113" s="1010"/>
      <c r="BX113" s="1010"/>
      <c r="BY113" s="1010"/>
      <c r="BZ113" s="1010"/>
      <c r="CA113" s="1010">
        <v>127867</v>
      </c>
      <c r="CB113" s="1010"/>
      <c r="CC113" s="1010"/>
      <c r="CD113" s="1010"/>
      <c r="CE113" s="1010"/>
      <c r="CF113" s="1004">
        <v>0.2</v>
      </c>
      <c r="CG113" s="1005"/>
      <c r="CH113" s="1005"/>
      <c r="CI113" s="1005"/>
      <c r="CJ113" s="1005"/>
      <c r="CK113" s="1035"/>
      <c r="CL113" s="1036"/>
      <c r="CM113" s="1006" t="s">
        <v>454</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128</v>
      </c>
      <c r="DH113" s="1049"/>
      <c r="DI113" s="1049"/>
      <c r="DJ113" s="1049"/>
      <c r="DK113" s="1050"/>
      <c r="DL113" s="1051" t="s">
        <v>414</v>
      </c>
      <c r="DM113" s="1049"/>
      <c r="DN113" s="1049"/>
      <c r="DO113" s="1049"/>
      <c r="DP113" s="1050"/>
      <c r="DQ113" s="1051" t="s">
        <v>414</v>
      </c>
      <c r="DR113" s="1049"/>
      <c r="DS113" s="1049"/>
      <c r="DT113" s="1049"/>
      <c r="DU113" s="1050"/>
      <c r="DV113" s="1052" t="s">
        <v>128</v>
      </c>
      <c r="DW113" s="1053"/>
      <c r="DX113" s="1053"/>
      <c r="DY113" s="1053"/>
      <c r="DZ113" s="1054"/>
    </row>
    <row r="114" spans="1:130" s="246" customFormat="1" ht="26.25" customHeight="1" x14ac:dyDescent="0.15">
      <c r="A114" s="1044"/>
      <c r="B114" s="1045"/>
      <c r="C114" s="1040" t="s">
        <v>455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12588</v>
      </c>
      <c r="AB114" s="1049"/>
      <c r="AC114" s="1049"/>
      <c r="AD114" s="1049"/>
      <c r="AE114" s="1050"/>
      <c r="AF114" s="1051">
        <v>12695</v>
      </c>
      <c r="AG114" s="1049"/>
      <c r="AH114" s="1049"/>
      <c r="AI114" s="1049"/>
      <c r="AJ114" s="1050"/>
      <c r="AK114" s="1051">
        <v>12530</v>
      </c>
      <c r="AL114" s="1049"/>
      <c r="AM114" s="1049"/>
      <c r="AN114" s="1049"/>
      <c r="AO114" s="1050"/>
      <c r="AP114" s="1052">
        <v>0</v>
      </c>
      <c r="AQ114" s="1053"/>
      <c r="AR114" s="1053"/>
      <c r="AS114" s="1053"/>
      <c r="AT114" s="1054"/>
      <c r="AU114" s="990"/>
      <c r="AV114" s="991"/>
      <c r="AW114" s="991"/>
      <c r="AX114" s="991"/>
      <c r="AY114" s="991"/>
      <c r="AZ114" s="1039" t="s">
        <v>456</v>
      </c>
      <c r="BA114" s="1040"/>
      <c r="BB114" s="1040"/>
      <c r="BC114" s="1040"/>
      <c r="BD114" s="1040"/>
      <c r="BE114" s="1040"/>
      <c r="BF114" s="1040"/>
      <c r="BG114" s="1040"/>
      <c r="BH114" s="1040"/>
      <c r="BI114" s="1040"/>
      <c r="BJ114" s="1040"/>
      <c r="BK114" s="1040"/>
      <c r="BL114" s="1040"/>
      <c r="BM114" s="1040"/>
      <c r="BN114" s="1040"/>
      <c r="BO114" s="1040"/>
      <c r="BP114" s="1041"/>
      <c r="BQ114" s="1009">
        <v>16601267</v>
      </c>
      <c r="BR114" s="1010"/>
      <c r="BS114" s="1010"/>
      <c r="BT114" s="1010"/>
      <c r="BU114" s="1010"/>
      <c r="BV114" s="1010">
        <v>16182291</v>
      </c>
      <c r="BW114" s="1010"/>
      <c r="BX114" s="1010"/>
      <c r="BY114" s="1010"/>
      <c r="BZ114" s="1010"/>
      <c r="CA114" s="1010">
        <v>15619631</v>
      </c>
      <c r="CB114" s="1010"/>
      <c r="CC114" s="1010"/>
      <c r="CD114" s="1010"/>
      <c r="CE114" s="1010"/>
      <c r="CF114" s="1004">
        <v>21.2</v>
      </c>
      <c r="CG114" s="1005"/>
      <c r="CH114" s="1005"/>
      <c r="CI114" s="1005"/>
      <c r="CJ114" s="1005"/>
      <c r="CK114" s="1035"/>
      <c r="CL114" s="1036"/>
      <c r="CM114" s="1006" t="s">
        <v>457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414</v>
      </c>
      <c r="DH114" s="1049"/>
      <c r="DI114" s="1049"/>
      <c r="DJ114" s="1049"/>
      <c r="DK114" s="1050"/>
      <c r="DL114" s="1051" t="s">
        <v>128</v>
      </c>
      <c r="DM114" s="1049"/>
      <c r="DN114" s="1049"/>
      <c r="DO114" s="1049"/>
      <c r="DP114" s="1050"/>
      <c r="DQ114" s="1051" t="s">
        <v>414</v>
      </c>
      <c r="DR114" s="1049"/>
      <c r="DS114" s="1049"/>
      <c r="DT114" s="1049"/>
      <c r="DU114" s="1050"/>
      <c r="DV114" s="1052" t="s">
        <v>414</v>
      </c>
      <c r="DW114" s="1053"/>
      <c r="DX114" s="1053"/>
      <c r="DY114" s="1053"/>
      <c r="DZ114" s="1054"/>
    </row>
    <row r="115" spans="1:130" s="246" customFormat="1" ht="26.25" customHeight="1" x14ac:dyDescent="0.15">
      <c r="A115" s="1044"/>
      <c r="B115" s="1045"/>
      <c r="C115" s="1040" t="s">
        <v>458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414</v>
      </c>
      <c r="AB115" s="1024"/>
      <c r="AC115" s="1024"/>
      <c r="AD115" s="1024"/>
      <c r="AE115" s="1025"/>
      <c r="AF115" s="1026">
        <v>3549</v>
      </c>
      <c r="AG115" s="1024"/>
      <c r="AH115" s="1024"/>
      <c r="AI115" s="1024"/>
      <c r="AJ115" s="1025"/>
      <c r="AK115" s="1026">
        <v>4900</v>
      </c>
      <c r="AL115" s="1024"/>
      <c r="AM115" s="1024"/>
      <c r="AN115" s="1024"/>
      <c r="AO115" s="1025"/>
      <c r="AP115" s="1027">
        <v>0</v>
      </c>
      <c r="AQ115" s="1028"/>
      <c r="AR115" s="1028"/>
      <c r="AS115" s="1028"/>
      <c r="AT115" s="1029"/>
      <c r="AU115" s="990"/>
      <c r="AV115" s="991"/>
      <c r="AW115" s="991"/>
      <c r="AX115" s="991"/>
      <c r="AY115" s="991"/>
      <c r="AZ115" s="1039" t="s">
        <v>459</v>
      </c>
      <c r="BA115" s="1040"/>
      <c r="BB115" s="1040"/>
      <c r="BC115" s="1040"/>
      <c r="BD115" s="1040"/>
      <c r="BE115" s="1040"/>
      <c r="BF115" s="1040"/>
      <c r="BG115" s="1040"/>
      <c r="BH115" s="1040"/>
      <c r="BI115" s="1040"/>
      <c r="BJ115" s="1040"/>
      <c r="BK115" s="1040"/>
      <c r="BL115" s="1040"/>
      <c r="BM115" s="1040"/>
      <c r="BN115" s="1040"/>
      <c r="BO115" s="1040"/>
      <c r="BP115" s="1041"/>
      <c r="BQ115" s="1009" t="s">
        <v>128</v>
      </c>
      <c r="BR115" s="1010"/>
      <c r="BS115" s="1010"/>
      <c r="BT115" s="1010"/>
      <c r="BU115" s="1010"/>
      <c r="BV115" s="1010" t="s">
        <v>414</v>
      </c>
      <c r="BW115" s="1010"/>
      <c r="BX115" s="1010"/>
      <c r="BY115" s="1010"/>
      <c r="BZ115" s="1010"/>
      <c r="CA115" s="1010" t="s">
        <v>414</v>
      </c>
      <c r="CB115" s="1010"/>
      <c r="CC115" s="1010"/>
      <c r="CD115" s="1010"/>
      <c r="CE115" s="1010"/>
      <c r="CF115" s="1004" t="s">
        <v>128</v>
      </c>
      <c r="CG115" s="1005"/>
      <c r="CH115" s="1005"/>
      <c r="CI115" s="1005"/>
      <c r="CJ115" s="1005"/>
      <c r="CK115" s="1035"/>
      <c r="CL115" s="1036"/>
      <c r="CM115" s="1039" t="s">
        <v>460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2418151</v>
      </c>
      <c r="DH115" s="1049"/>
      <c r="DI115" s="1049"/>
      <c r="DJ115" s="1049"/>
      <c r="DK115" s="1050"/>
      <c r="DL115" s="1051">
        <v>1634515</v>
      </c>
      <c r="DM115" s="1049"/>
      <c r="DN115" s="1049"/>
      <c r="DO115" s="1049"/>
      <c r="DP115" s="1050"/>
      <c r="DQ115" s="1051">
        <v>1584049</v>
      </c>
      <c r="DR115" s="1049"/>
      <c r="DS115" s="1049"/>
      <c r="DT115" s="1049"/>
      <c r="DU115" s="1050"/>
      <c r="DV115" s="1052">
        <v>2.1</v>
      </c>
      <c r="DW115" s="1053"/>
      <c r="DX115" s="1053"/>
      <c r="DY115" s="1053"/>
      <c r="DZ115" s="1054"/>
    </row>
    <row r="116" spans="1:130" s="246" customFormat="1" ht="26.25" customHeight="1" x14ac:dyDescent="0.15">
      <c r="A116" s="1046"/>
      <c r="B116" s="1047"/>
      <c r="C116" s="1055" t="s">
        <v>461</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1114</v>
      </c>
      <c r="AB116" s="1049"/>
      <c r="AC116" s="1049"/>
      <c r="AD116" s="1049"/>
      <c r="AE116" s="1050"/>
      <c r="AF116" s="1051">
        <v>1220</v>
      </c>
      <c r="AG116" s="1049"/>
      <c r="AH116" s="1049"/>
      <c r="AI116" s="1049"/>
      <c r="AJ116" s="1050"/>
      <c r="AK116" s="1051">
        <v>613</v>
      </c>
      <c r="AL116" s="1049"/>
      <c r="AM116" s="1049"/>
      <c r="AN116" s="1049"/>
      <c r="AO116" s="1050"/>
      <c r="AP116" s="1052">
        <v>0</v>
      </c>
      <c r="AQ116" s="1053"/>
      <c r="AR116" s="1053"/>
      <c r="AS116" s="1053"/>
      <c r="AT116" s="1054"/>
      <c r="AU116" s="990"/>
      <c r="AV116" s="991"/>
      <c r="AW116" s="991"/>
      <c r="AX116" s="991"/>
      <c r="AY116" s="991"/>
      <c r="AZ116" s="1057" t="s">
        <v>462</v>
      </c>
      <c r="BA116" s="1058"/>
      <c r="BB116" s="1058"/>
      <c r="BC116" s="1058"/>
      <c r="BD116" s="1058"/>
      <c r="BE116" s="1058"/>
      <c r="BF116" s="1058"/>
      <c r="BG116" s="1058"/>
      <c r="BH116" s="1058"/>
      <c r="BI116" s="1058"/>
      <c r="BJ116" s="1058"/>
      <c r="BK116" s="1058"/>
      <c r="BL116" s="1058"/>
      <c r="BM116" s="1058"/>
      <c r="BN116" s="1058"/>
      <c r="BO116" s="1058"/>
      <c r="BP116" s="1059"/>
      <c r="BQ116" s="1009" t="s">
        <v>414</v>
      </c>
      <c r="BR116" s="1010"/>
      <c r="BS116" s="1010"/>
      <c r="BT116" s="1010"/>
      <c r="BU116" s="1010"/>
      <c r="BV116" s="1010" t="s">
        <v>128</v>
      </c>
      <c r="BW116" s="1010"/>
      <c r="BX116" s="1010"/>
      <c r="BY116" s="1010"/>
      <c r="BZ116" s="1010"/>
      <c r="CA116" s="1010" t="s">
        <v>414</v>
      </c>
      <c r="CB116" s="1010"/>
      <c r="CC116" s="1010"/>
      <c r="CD116" s="1010"/>
      <c r="CE116" s="1010"/>
      <c r="CF116" s="1004" t="s">
        <v>414</v>
      </c>
      <c r="CG116" s="1005"/>
      <c r="CH116" s="1005"/>
      <c r="CI116" s="1005"/>
      <c r="CJ116" s="1005"/>
      <c r="CK116" s="1035"/>
      <c r="CL116" s="1036"/>
      <c r="CM116" s="1006" t="s">
        <v>463</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414</v>
      </c>
      <c r="DH116" s="1049"/>
      <c r="DI116" s="1049"/>
      <c r="DJ116" s="1049"/>
      <c r="DK116" s="1050"/>
      <c r="DL116" s="1051" t="s">
        <v>128</v>
      </c>
      <c r="DM116" s="1049"/>
      <c r="DN116" s="1049"/>
      <c r="DO116" s="1049"/>
      <c r="DP116" s="1050"/>
      <c r="DQ116" s="1051" t="s">
        <v>128</v>
      </c>
      <c r="DR116" s="1049"/>
      <c r="DS116" s="1049"/>
      <c r="DT116" s="1049"/>
      <c r="DU116" s="1050"/>
      <c r="DV116" s="1052" t="s">
        <v>128</v>
      </c>
      <c r="DW116" s="1053"/>
      <c r="DX116" s="1053"/>
      <c r="DY116" s="1053"/>
      <c r="DZ116" s="1054"/>
    </row>
    <row r="117" spans="1:130" s="246" customFormat="1" ht="26.25" customHeight="1" x14ac:dyDescent="0.15">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464</v>
      </c>
      <c r="Z117" s="976"/>
      <c r="AA117" s="1066">
        <v>16093616</v>
      </c>
      <c r="AB117" s="1067"/>
      <c r="AC117" s="1067"/>
      <c r="AD117" s="1067"/>
      <c r="AE117" s="1068"/>
      <c r="AF117" s="1069">
        <v>15925822</v>
      </c>
      <c r="AG117" s="1067"/>
      <c r="AH117" s="1067"/>
      <c r="AI117" s="1067"/>
      <c r="AJ117" s="1068"/>
      <c r="AK117" s="1069">
        <v>15785566</v>
      </c>
      <c r="AL117" s="1067"/>
      <c r="AM117" s="1067"/>
      <c r="AN117" s="1067"/>
      <c r="AO117" s="1068"/>
      <c r="AP117" s="1070"/>
      <c r="AQ117" s="1071"/>
      <c r="AR117" s="1071"/>
      <c r="AS117" s="1071"/>
      <c r="AT117" s="1072"/>
      <c r="AU117" s="990"/>
      <c r="AV117" s="991"/>
      <c r="AW117" s="991"/>
      <c r="AX117" s="991"/>
      <c r="AY117" s="991"/>
      <c r="AZ117" s="1057" t="s">
        <v>465</v>
      </c>
      <c r="BA117" s="1058"/>
      <c r="BB117" s="1058"/>
      <c r="BC117" s="1058"/>
      <c r="BD117" s="1058"/>
      <c r="BE117" s="1058"/>
      <c r="BF117" s="1058"/>
      <c r="BG117" s="1058"/>
      <c r="BH117" s="1058"/>
      <c r="BI117" s="1058"/>
      <c r="BJ117" s="1058"/>
      <c r="BK117" s="1058"/>
      <c r="BL117" s="1058"/>
      <c r="BM117" s="1058"/>
      <c r="BN117" s="1058"/>
      <c r="BO117" s="1058"/>
      <c r="BP117" s="1059"/>
      <c r="BQ117" s="1009" t="s">
        <v>414</v>
      </c>
      <c r="BR117" s="1010"/>
      <c r="BS117" s="1010"/>
      <c r="BT117" s="1010"/>
      <c r="BU117" s="1010"/>
      <c r="BV117" s="1010" t="s">
        <v>128</v>
      </c>
      <c r="BW117" s="1010"/>
      <c r="BX117" s="1010"/>
      <c r="BY117" s="1010"/>
      <c r="BZ117" s="1010"/>
      <c r="CA117" s="1010" t="s">
        <v>128</v>
      </c>
      <c r="CB117" s="1010"/>
      <c r="CC117" s="1010"/>
      <c r="CD117" s="1010"/>
      <c r="CE117" s="1010"/>
      <c r="CF117" s="1004" t="s">
        <v>414</v>
      </c>
      <c r="CG117" s="1005"/>
      <c r="CH117" s="1005"/>
      <c r="CI117" s="1005"/>
      <c r="CJ117" s="1005"/>
      <c r="CK117" s="1035"/>
      <c r="CL117" s="1036"/>
      <c r="CM117" s="1006" t="s">
        <v>466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414</v>
      </c>
      <c r="DH117" s="1049"/>
      <c r="DI117" s="1049"/>
      <c r="DJ117" s="1049"/>
      <c r="DK117" s="1050"/>
      <c r="DL117" s="1051" t="s">
        <v>128</v>
      </c>
      <c r="DM117" s="1049"/>
      <c r="DN117" s="1049"/>
      <c r="DO117" s="1049"/>
      <c r="DP117" s="1050"/>
      <c r="DQ117" s="1051" t="s">
        <v>414</v>
      </c>
      <c r="DR117" s="1049"/>
      <c r="DS117" s="1049"/>
      <c r="DT117" s="1049"/>
      <c r="DU117" s="1050"/>
      <c r="DV117" s="1052" t="s">
        <v>414</v>
      </c>
      <c r="DW117" s="1053"/>
      <c r="DX117" s="1053"/>
      <c r="DY117" s="1053"/>
      <c r="DZ117" s="1054"/>
    </row>
    <row r="118" spans="1:130" s="246" customFormat="1" ht="26.25" customHeight="1" x14ac:dyDescent="0.15">
      <c r="A118" s="994" t="s">
        <v>438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436</v>
      </c>
      <c r="AB118" s="975"/>
      <c r="AC118" s="975"/>
      <c r="AD118" s="975"/>
      <c r="AE118" s="976"/>
      <c r="AF118" s="974" t="s">
        <v>304</v>
      </c>
      <c r="AG118" s="975"/>
      <c r="AH118" s="975"/>
      <c r="AI118" s="975"/>
      <c r="AJ118" s="976"/>
      <c r="AK118" s="974" t="s">
        <v>303</v>
      </c>
      <c r="AL118" s="975"/>
      <c r="AM118" s="975"/>
      <c r="AN118" s="975"/>
      <c r="AO118" s="976"/>
      <c r="AP118" s="1061" t="s">
        <v>437</v>
      </c>
      <c r="AQ118" s="1062"/>
      <c r="AR118" s="1062"/>
      <c r="AS118" s="1062"/>
      <c r="AT118" s="1063"/>
      <c r="AU118" s="990"/>
      <c r="AV118" s="991"/>
      <c r="AW118" s="991"/>
      <c r="AX118" s="991"/>
      <c r="AY118" s="991"/>
      <c r="AZ118" s="1064" t="s">
        <v>467</v>
      </c>
      <c r="BA118" s="1055"/>
      <c r="BB118" s="1055"/>
      <c r="BC118" s="1055"/>
      <c r="BD118" s="1055"/>
      <c r="BE118" s="1055"/>
      <c r="BF118" s="1055"/>
      <c r="BG118" s="1055"/>
      <c r="BH118" s="1055"/>
      <c r="BI118" s="1055"/>
      <c r="BJ118" s="1055"/>
      <c r="BK118" s="1055"/>
      <c r="BL118" s="1055"/>
      <c r="BM118" s="1055"/>
      <c r="BN118" s="1055"/>
      <c r="BO118" s="1055"/>
      <c r="BP118" s="1056"/>
      <c r="BQ118" s="1087" t="s">
        <v>128</v>
      </c>
      <c r="BR118" s="1088"/>
      <c r="BS118" s="1088"/>
      <c r="BT118" s="1088"/>
      <c r="BU118" s="1088"/>
      <c r="BV118" s="1088" t="s">
        <v>414</v>
      </c>
      <c r="BW118" s="1088"/>
      <c r="BX118" s="1088"/>
      <c r="BY118" s="1088"/>
      <c r="BZ118" s="1088"/>
      <c r="CA118" s="1088" t="s">
        <v>414</v>
      </c>
      <c r="CB118" s="1088"/>
      <c r="CC118" s="1088"/>
      <c r="CD118" s="1088"/>
      <c r="CE118" s="1088"/>
      <c r="CF118" s="1004" t="s">
        <v>128</v>
      </c>
      <c r="CG118" s="1005"/>
      <c r="CH118" s="1005"/>
      <c r="CI118" s="1005"/>
      <c r="CJ118" s="1005"/>
      <c r="CK118" s="1035"/>
      <c r="CL118" s="1036"/>
      <c r="CM118" s="1006" t="s">
        <v>468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128</v>
      </c>
      <c r="DH118" s="1049"/>
      <c r="DI118" s="1049"/>
      <c r="DJ118" s="1049"/>
      <c r="DK118" s="1050"/>
      <c r="DL118" s="1051" t="s">
        <v>414</v>
      </c>
      <c r="DM118" s="1049"/>
      <c r="DN118" s="1049"/>
      <c r="DO118" s="1049"/>
      <c r="DP118" s="1050"/>
      <c r="DQ118" s="1051" t="s">
        <v>128</v>
      </c>
      <c r="DR118" s="1049"/>
      <c r="DS118" s="1049"/>
      <c r="DT118" s="1049"/>
      <c r="DU118" s="1050"/>
      <c r="DV118" s="1052" t="s">
        <v>414</v>
      </c>
      <c r="DW118" s="1053"/>
      <c r="DX118" s="1053"/>
      <c r="DY118" s="1053"/>
      <c r="DZ118" s="1054"/>
    </row>
    <row r="119" spans="1:130" s="246" customFormat="1" ht="26.25" customHeight="1" x14ac:dyDescent="0.15">
      <c r="A119" s="1148" t="s">
        <v>441</v>
      </c>
      <c r="B119" s="1034"/>
      <c r="C119" s="1013" t="s">
        <v>442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128</v>
      </c>
      <c r="AB119" s="982"/>
      <c r="AC119" s="982"/>
      <c r="AD119" s="982"/>
      <c r="AE119" s="983"/>
      <c r="AF119" s="984" t="s">
        <v>414</v>
      </c>
      <c r="AG119" s="982"/>
      <c r="AH119" s="982"/>
      <c r="AI119" s="982"/>
      <c r="AJ119" s="983"/>
      <c r="AK119" s="984" t="s">
        <v>128</v>
      </c>
      <c r="AL119" s="982"/>
      <c r="AM119" s="982"/>
      <c r="AN119" s="982"/>
      <c r="AO119" s="983"/>
      <c r="AP119" s="985" t="s">
        <v>128</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469</v>
      </c>
      <c r="BP119" s="1096"/>
      <c r="BQ119" s="1087">
        <v>183451392</v>
      </c>
      <c r="BR119" s="1088"/>
      <c r="BS119" s="1088"/>
      <c r="BT119" s="1088"/>
      <c r="BU119" s="1088"/>
      <c r="BV119" s="1088">
        <v>181657626</v>
      </c>
      <c r="BW119" s="1088"/>
      <c r="BX119" s="1088"/>
      <c r="BY119" s="1088"/>
      <c r="BZ119" s="1088"/>
      <c r="CA119" s="1088">
        <v>180540055</v>
      </c>
      <c r="CB119" s="1088"/>
      <c r="CC119" s="1088"/>
      <c r="CD119" s="1088"/>
      <c r="CE119" s="1088"/>
      <c r="CF119" s="1089"/>
      <c r="CG119" s="1090"/>
      <c r="CH119" s="1090"/>
      <c r="CI119" s="1090"/>
      <c r="CJ119" s="1091"/>
      <c r="CK119" s="1037"/>
      <c r="CL119" s="1038"/>
      <c r="CM119" s="1092" t="s">
        <v>470</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128</v>
      </c>
      <c r="DH119" s="1074"/>
      <c r="DI119" s="1074"/>
      <c r="DJ119" s="1074"/>
      <c r="DK119" s="1075"/>
      <c r="DL119" s="1073" t="s">
        <v>128</v>
      </c>
      <c r="DM119" s="1074"/>
      <c r="DN119" s="1074"/>
      <c r="DO119" s="1074"/>
      <c r="DP119" s="1075"/>
      <c r="DQ119" s="1073" t="s">
        <v>128</v>
      </c>
      <c r="DR119" s="1074"/>
      <c r="DS119" s="1074"/>
      <c r="DT119" s="1074"/>
      <c r="DU119" s="1075"/>
      <c r="DV119" s="1076" t="s">
        <v>128</v>
      </c>
      <c r="DW119" s="1077"/>
      <c r="DX119" s="1077"/>
      <c r="DY119" s="1077"/>
      <c r="DZ119" s="1078"/>
    </row>
    <row r="120" spans="1:130" s="246" customFormat="1" ht="26.25" customHeight="1" x14ac:dyDescent="0.15">
      <c r="A120" s="1149"/>
      <c r="B120" s="1036"/>
      <c r="C120" s="1006" t="s">
        <v>447</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128</v>
      </c>
      <c r="AB120" s="1049"/>
      <c r="AC120" s="1049"/>
      <c r="AD120" s="1049"/>
      <c r="AE120" s="1050"/>
      <c r="AF120" s="1051" t="s">
        <v>128</v>
      </c>
      <c r="AG120" s="1049"/>
      <c r="AH120" s="1049"/>
      <c r="AI120" s="1049"/>
      <c r="AJ120" s="1050"/>
      <c r="AK120" s="1051" t="s">
        <v>128</v>
      </c>
      <c r="AL120" s="1049"/>
      <c r="AM120" s="1049"/>
      <c r="AN120" s="1049"/>
      <c r="AO120" s="1050"/>
      <c r="AP120" s="1052" t="s">
        <v>128</v>
      </c>
      <c r="AQ120" s="1053"/>
      <c r="AR120" s="1053"/>
      <c r="AS120" s="1053"/>
      <c r="AT120" s="1054"/>
      <c r="AU120" s="1079" t="s">
        <v>471</v>
      </c>
      <c r="AV120" s="1080"/>
      <c r="AW120" s="1080"/>
      <c r="AX120" s="1080"/>
      <c r="AY120" s="1081"/>
      <c r="AZ120" s="1030" t="s">
        <v>472</v>
      </c>
      <c r="BA120" s="979"/>
      <c r="BB120" s="979"/>
      <c r="BC120" s="979"/>
      <c r="BD120" s="979"/>
      <c r="BE120" s="979"/>
      <c r="BF120" s="979"/>
      <c r="BG120" s="979"/>
      <c r="BH120" s="979"/>
      <c r="BI120" s="979"/>
      <c r="BJ120" s="979"/>
      <c r="BK120" s="979"/>
      <c r="BL120" s="979"/>
      <c r="BM120" s="979"/>
      <c r="BN120" s="979"/>
      <c r="BO120" s="979"/>
      <c r="BP120" s="980"/>
      <c r="BQ120" s="1016">
        <v>36762364</v>
      </c>
      <c r="BR120" s="1017"/>
      <c r="BS120" s="1017"/>
      <c r="BT120" s="1017"/>
      <c r="BU120" s="1017"/>
      <c r="BV120" s="1017">
        <v>37143383</v>
      </c>
      <c r="BW120" s="1017"/>
      <c r="BX120" s="1017"/>
      <c r="BY120" s="1017"/>
      <c r="BZ120" s="1017"/>
      <c r="CA120" s="1017">
        <v>38124376</v>
      </c>
      <c r="CB120" s="1017"/>
      <c r="CC120" s="1017"/>
      <c r="CD120" s="1017"/>
      <c r="CE120" s="1017"/>
      <c r="CF120" s="1031">
        <v>51.7</v>
      </c>
      <c r="CG120" s="1032"/>
      <c r="CH120" s="1032"/>
      <c r="CI120" s="1032"/>
      <c r="CJ120" s="1032"/>
      <c r="CK120" s="1097" t="s">
        <v>473</v>
      </c>
      <c r="CL120" s="1098"/>
      <c r="CM120" s="1098"/>
      <c r="CN120" s="1098"/>
      <c r="CO120" s="1099"/>
      <c r="CP120" s="1105" t="s">
        <v>474</v>
      </c>
      <c r="CQ120" s="1106"/>
      <c r="CR120" s="1106"/>
      <c r="CS120" s="1106"/>
      <c r="CT120" s="1106"/>
      <c r="CU120" s="1106"/>
      <c r="CV120" s="1106"/>
      <c r="CW120" s="1106"/>
      <c r="CX120" s="1106"/>
      <c r="CY120" s="1106"/>
      <c r="CZ120" s="1106"/>
      <c r="DA120" s="1106"/>
      <c r="DB120" s="1106"/>
      <c r="DC120" s="1106"/>
      <c r="DD120" s="1106"/>
      <c r="DE120" s="1106"/>
      <c r="DF120" s="1107"/>
      <c r="DG120" s="1016">
        <v>20377071</v>
      </c>
      <c r="DH120" s="1017"/>
      <c r="DI120" s="1017"/>
      <c r="DJ120" s="1017"/>
      <c r="DK120" s="1017"/>
      <c r="DL120" s="1017">
        <v>20127246</v>
      </c>
      <c r="DM120" s="1017"/>
      <c r="DN120" s="1017"/>
      <c r="DO120" s="1017"/>
      <c r="DP120" s="1017"/>
      <c r="DQ120" s="1017">
        <v>19431721</v>
      </c>
      <c r="DR120" s="1017"/>
      <c r="DS120" s="1017"/>
      <c r="DT120" s="1017"/>
      <c r="DU120" s="1017"/>
      <c r="DV120" s="1018">
        <v>26.4</v>
      </c>
      <c r="DW120" s="1018"/>
      <c r="DX120" s="1018"/>
      <c r="DY120" s="1018"/>
      <c r="DZ120" s="1019"/>
    </row>
    <row r="121" spans="1:130" s="246" customFormat="1" ht="26.25" customHeight="1" x14ac:dyDescent="0.15">
      <c r="A121" s="1149"/>
      <c r="B121" s="1036"/>
      <c r="C121" s="1057" t="s">
        <v>475</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128</v>
      </c>
      <c r="AB121" s="1049"/>
      <c r="AC121" s="1049"/>
      <c r="AD121" s="1049"/>
      <c r="AE121" s="1050"/>
      <c r="AF121" s="1051" t="s">
        <v>414</v>
      </c>
      <c r="AG121" s="1049"/>
      <c r="AH121" s="1049"/>
      <c r="AI121" s="1049"/>
      <c r="AJ121" s="1050"/>
      <c r="AK121" s="1051" t="s">
        <v>414</v>
      </c>
      <c r="AL121" s="1049"/>
      <c r="AM121" s="1049"/>
      <c r="AN121" s="1049"/>
      <c r="AO121" s="1050"/>
      <c r="AP121" s="1052" t="s">
        <v>128</v>
      </c>
      <c r="AQ121" s="1053"/>
      <c r="AR121" s="1053"/>
      <c r="AS121" s="1053"/>
      <c r="AT121" s="1054"/>
      <c r="AU121" s="1082"/>
      <c r="AV121" s="1083"/>
      <c r="AW121" s="1083"/>
      <c r="AX121" s="1083"/>
      <c r="AY121" s="1084"/>
      <c r="AZ121" s="1039" t="s">
        <v>476</v>
      </c>
      <c r="BA121" s="1040"/>
      <c r="BB121" s="1040"/>
      <c r="BC121" s="1040"/>
      <c r="BD121" s="1040"/>
      <c r="BE121" s="1040"/>
      <c r="BF121" s="1040"/>
      <c r="BG121" s="1040"/>
      <c r="BH121" s="1040"/>
      <c r="BI121" s="1040"/>
      <c r="BJ121" s="1040"/>
      <c r="BK121" s="1040"/>
      <c r="BL121" s="1040"/>
      <c r="BM121" s="1040"/>
      <c r="BN121" s="1040"/>
      <c r="BO121" s="1040"/>
      <c r="BP121" s="1041"/>
      <c r="BQ121" s="1009">
        <v>32956167</v>
      </c>
      <c r="BR121" s="1010"/>
      <c r="BS121" s="1010"/>
      <c r="BT121" s="1010"/>
      <c r="BU121" s="1010"/>
      <c r="BV121" s="1010">
        <v>32648692</v>
      </c>
      <c r="BW121" s="1010"/>
      <c r="BX121" s="1010"/>
      <c r="BY121" s="1010"/>
      <c r="BZ121" s="1010"/>
      <c r="CA121" s="1010">
        <v>33061115</v>
      </c>
      <c r="CB121" s="1010"/>
      <c r="CC121" s="1010"/>
      <c r="CD121" s="1010"/>
      <c r="CE121" s="1010"/>
      <c r="CF121" s="1004">
        <v>44.9</v>
      </c>
      <c r="CG121" s="1005"/>
      <c r="CH121" s="1005"/>
      <c r="CI121" s="1005"/>
      <c r="CJ121" s="1005"/>
      <c r="CK121" s="1100"/>
      <c r="CL121" s="1101"/>
      <c r="CM121" s="1101"/>
      <c r="CN121" s="1101"/>
      <c r="CO121" s="1102"/>
      <c r="CP121" s="1110" t="s">
        <v>405</v>
      </c>
      <c r="CQ121" s="1111"/>
      <c r="CR121" s="1111"/>
      <c r="CS121" s="1111"/>
      <c r="CT121" s="1111"/>
      <c r="CU121" s="1111"/>
      <c r="CV121" s="1111"/>
      <c r="CW121" s="1111"/>
      <c r="CX121" s="1111"/>
      <c r="CY121" s="1111"/>
      <c r="CZ121" s="1111"/>
      <c r="DA121" s="1111"/>
      <c r="DB121" s="1111"/>
      <c r="DC121" s="1111"/>
      <c r="DD121" s="1111"/>
      <c r="DE121" s="1111"/>
      <c r="DF121" s="1112"/>
      <c r="DG121" s="1009">
        <v>8984014</v>
      </c>
      <c r="DH121" s="1010"/>
      <c r="DI121" s="1010"/>
      <c r="DJ121" s="1010"/>
      <c r="DK121" s="1010"/>
      <c r="DL121" s="1010">
        <v>8444459</v>
      </c>
      <c r="DM121" s="1010"/>
      <c r="DN121" s="1010"/>
      <c r="DO121" s="1010"/>
      <c r="DP121" s="1010"/>
      <c r="DQ121" s="1010">
        <v>7563360</v>
      </c>
      <c r="DR121" s="1010"/>
      <c r="DS121" s="1010"/>
      <c r="DT121" s="1010"/>
      <c r="DU121" s="1010"/>
      <c r="DV121" s="1011">
        <v>10.3</v>
      </c>
      <c r="DW121" s="1011"/>
      <c r="DX121" s="1011"/>
      <c r="DY121" s="1011"/>
      <c r="DZ121" s="1012"/>
    </row>
    <row r="122" spans="1:130" s="246" customFormat="1" ht="26.25" customHeight="1" x14ac:dyDescent="0.15">
      <c r="A122" s="1149"/>
      <c r="B122" s="1036"/>
      <c r="C122" s="1006" t="s">
        <v>457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128</v>
      </c>
      <c r="AB122" s="1049"/>
      <c r="AC122" s="1049"/>
      <c r="AD122" s="1049"/>
      <c r="AE122" s="1050"/>
      <c r="AF122" s="1051" t="s">
        <v>414</v>
      </c>
      <c r="AG122" s="1049"/>
      <c r="AH122" s="1049"/>
      <c r="AI122" s="1049"/>
      <c r="AJ122" s="1050"/>
      <c r="AK122" s="1051" t="s">
        <v>128</v>
      </c>
      <c r="AL122" s="1049"/>
      <c r="AM122" s="1049"/>
      <c r="AN122" s="1049"/>
      <c r="AO122" s="1050"/>
      <c r="AP122" s="1052" t="s">
        <v>128</v>
      </c>
      <c r="AQ122" s="1053"/>
      <c r="AR122" s="1053"/>
      <c r="AS122" s="1053"/>
      <c r="AT122" s="1054"/>
      <c r="AU122" s="1082"/>
      <c r="AV122" s="1083"/>
      <c r="AW122" s="1083"/>
      <c r="AX122" s="1083"/>
      <c r="AY122" s="1084"/>
      <c r="AZ122" s="1064" t="s">
        <v>477</v>
      </c>
      <c r="BA122" s="1055"/>
      <c r="BB122" s="1055"/>
      <c r="BC122" s="1055"/>
      <c r="BD122" s="1055"/>
      <c r="BE122" s="1055"/>
      <c r="BF122" s="1055"/>
      <c r="BG122" s="1055"/>
      <c r="BH122" s="1055"/>
      <c r="BI122" s="1055"/>
      <c r="BJ122" s="1055"/>
      <c r="BK122" s="1055"/>
      <c r="BL122" s="1055"/>
      <c r="BM122" s="1055"/>
      <c r="BN122" s="1055"/>
      <c r="BO122" s="1055"/>
      <c r="BP122" s="1056"/>
      <c r="BQ122" s="1087">
        <v>128960128</v>
      </c>
      <c r="BR122" s="1088"/>
      <c r="BS122" s="1088"/>
      <c r="BT122" s="1088"/>
      <c r="BU122" s="1088"/>
      <c r="BV122" s="1088">
        <v>130224331</v>
      </c>
      <c r="BW122" s="1088"/>
      <c r="BX122" s="1088"/>
      <c r="BY122" s="1088"/>
      <c r="BZ122" s="1088"/>
      <c r="CA122" s="1088">
        <v>131071975</v>
      </c>
      <c r="CB122" s="1088"/>
      <c r="CC122" s="1088"/>
      <c r="CD122" s="1088"/>
      <c r="CE122" s="1088"/>
      <c r="CF122" s="1108">
        <v>177.9</v>
      </c>
      <c r="CG122" s="1109"/>
      <c r="CH122" s="1109"/>
      <c r="CI122" s="1109"/>
      <c r="CJ122" s="1109"/>
      <c r="CK122" s="1100"/>
      <c r="CL122" s="1101"/>
      <c r="CM122" s="1101"/>
      <c r="CN122" s="1101"/>
      <c r="CO122" s="1102"/>
      <c r="CP122" s="1110" t="s">
        <v>409</v>
      </c>
      <c r="CQ122" s="1111"/>
      <c r="CR122" s="1111"/>
      <c r="CS122" s="1111"/>
      <c r="CT122" s="1111"/>
      <c r="CU122" s="1111"/>
      <c r="CV122" s="1111"/>
      <c r="CW122" s="1111"/>
      <c r="CX122" s="1111"/>
      <c r="CY122" s="1111"/>
      <c r="CZ122" s="1111"/>
      <c r="DA122" s="1111"/>
      <c r="DB122" s="1111"/>
      <c r="DC122" s="1111"/>
      <c r="DD122" s="1111"/>
      <c r="DE122" s="1111"/>
      <c r="DF122" s="1112"/>
      <c r="DG122" s="1009">
        <v>705355</v>
      </c>
      <c r="DH122" s="1010"/>
      <c r="DI122" s="1010"/>
      <c r="DJ122" s="1010"/>
      <c r="DK122" s="1010"/>
      <c r="DL122" s="1010">
        <v>558871</v>
      </c>
      <c r="DM122" s="1010"/>
      <c r="DN122" s="1010"/>
      <c r="DO122" s="1010"/>
      <c r="DP122" s="1010"/>
      <c r="DQ122" s="1010">
        <v>446185</v>
      </c>
      <c r="DR122" s="1010"/>
      <c r="DS122" s="1010"/>
      <c r="DT122" s="1010"/>
      <c r="DU122" s="1010"/>
      <c r="DV122" s="1011">
        <v>0.6</v>
      </c>
      <c r="DW122" s="1011"/>
      <c r="DX122" s="1011"/>
      <c r="DY122" s="1011"/>
      <c r="DZ122" s="1012"/>
    </row>
    <row r="123" spans="1:130" s="246" customFormat="1" ht="26.25" customHeight="1" x14ac:dyDescent="0.15">
      <c r="A123" s="1149"/>
      <c r="B123" s="1036"/>
      <c r="C123" s="1006" t="s">
        <v>463</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414</v>
      </c>
      <c r="AB123" s="1049"/>
      <c r="AC123" s="1049"/>
      <c r="AD123" s="1049"/>
      <c r="AE123" s="1050"/>
      <c r="AF123" s="1051" t="s">
        <v>128</v>
      </c>
      <c r="AG123" s="1049"/>
      <c r="AH123" s="1049"/>
      <c r="AI123" s="1049"/>
      <c r="AJ123" s="1050"/>
      <c r="AK123" s="1051" t="s">
        <v>128</v>
      </c>
      <c r="AL123" s="1049"/>
      <c r="AM123" s="1049"/>
      <c r="AN123" s="1049"/>
      <c r="AO123" s="1050"/>
      <c r="AP123" s="1052" t="s">
        <v>128</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478</v>
      </c>
      <c r="BP123" s="1096"/>
      <c r="BQ123" s="1155">
        <v>198678659</v>
      </c>
      <c r="BR123" s="1156"/>
      <c r="BS123" s="1156"/>
      <c r="BT123" s="1156"/>
      <c r="BU123" s="1156"/>
      <c r="BV123" s="1156">
        <v>200016406</v>
      </c>
      <c r="BW123" s="1156"/>
      <c r="BX123" s="1156"/>
      <c r="BY123" s="1156"/>
      <c r="BZ123" s="1156"/>
      <c r="CA123" s="1156">
        <v>202257466</v>
      </c>
      <c r="CB123" s="1156"/>
      <c r="CC123" s="1156"/>
      <c r="CD123" s="1156"/>
      <c r="CE123" s="1156"/>
      <c r="CF123" s="1089"/>
      <c r="CG123" s="1090"/>
      <c r="CH123" s="1090"/>
      <c r="CI123" s="1090"/>
      <c r="CJ123" s="1091"/>
      <c r="CK123" s="1100"/>
      <c r="CL123" s="1101"/>
      <c r="CM123" s="1101"/>
      <c r="CN123" s="1101"/>
      <c r="CO123" s="1102"/>
      <c r="CP123" s="1110" t="s">
        <v>479</v>
      </c>
      <c r="CQ123" s="1111"/>
      <c r="CR123" s="1111"/>
      <c r="CS123" s="1111"/>
      <c r="CT123" s="1111"/>
      <c r="CU123" s="1111"/>
      <c r="CV123" s="1111"/>
      <c r="CW123" s="1111"/>
      <c r="CX123" s="1111"/>
      <c r="CY123" s="1111"/>
      <c r="CZ123" s="1111"/>
      <c r="DA123" s="1111"/>
      <c r="DB123" s="1111"/>
      <c r="DC123" s="1111"/>
      <c r="DD123" s="1111"/>
      <c r="DE123" s="1111"/>
      <c r="DF123" s="1112"/>
      <c r="DG123" s="1048">
        <v>735086</v>
      </c>
      <c r="DH123" s="1049"/>
      <c r="DI123" s="1049"/>
      <c r="DJ123" s="1049"/>
      <c r="DK123" s="1050"/>
      <c r="DL123" s="1051">
        <v>484896</v>
      </c>
      <c r="DM123" s="1049"/>
      <c r="DN123" s="1049"/>
      <c r="DO123" s="1049"/>
      <c r="DP123" s="1050"/>
      <c r="DQ123" s="1051">
        <v>281741</v>
      </c>
      <c r="DR123" s="1049"/>
      <c r="DS123" s="1049"/>
      <c r="DT123" s="1049"/>
      <c r="DU123" s="1050"/>
      <c r="DV123" s="1052">
        <v>0.4</v>
      </c>
      <c r="DW123" s="1053"/>
      <c r="DX123" s="1053"/>
      <c r="DY123" s="1053"/>
      <c r="DZ123" s="1054"/>
    </row>
    <row r="124" spans="1:130" s="246" customFormat="1" ht="26.25" customHeight="1" thickBot="1" x14ac:dyDescent="0.2">
      <c r="A124" s="1149"/>
      <c r="B124" s="1036"/>
      <c r="C124" s="1006" t="s">
        <v>466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414</v>
      </c>
      <c r="AB124" s="1049"/>
      <c r="AC124" s="1049"/>
      <c r="AD124" s="1049"/>
      <c r="AE124" s="1050"/>
      <c r="AF124" s="1051" t="s">
        <v>128</v>
      </c>
      <c r="AG124" s="1049"/>
      <c r="AH124" s="1049"/>
      <c r="AI124" s="1049"/>
      <c r="AJ124" s="1050"/>
      <c r="AK124" s="1051" t="s">
        <v>128</v>
      </c>
      <c r="AL124" s="1049"/>
      <c r="AM124" s="1049"/>
      <c r="AN124" s="1049"/>
      <c r="AO124" s="1050"/>
      <c r="AP124" s="1052" t="s">
        <v>128</v>
      </c>
      <c r="AQ124" s="1053"/>
      <c r="AR124" s="1053"/>
      <c r="AS124" s="1053"/>
      <c r="AT124" s="1054"/>
      <c r="AU124" s="1151" t="s">
        <v>480</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128</v>
      </c>
      <c r="BR124" s="1118"/>
      <c r="BS124" s="1118"/>
      <c r="BT124" s="1118"/>
      <c r="BU124" s="1118"/>
      <c r="BV124" s="1118" t="s">
        <v>414</v>
      </c>
      <c r="BW124" s="1118"/>
      <c r="BX124" s="1118"/>
      <c r="BY124" s="1118"/>
      <c r="BZ124" s="1118"/>
      <c r="CA124" s="1118" t="s">
        <v>128</v>
      </c>
      <c r="CB124" s="1118"/>
      <c r="CC124" s="1118"/>
      <c r="CD124" s="1118"/>
      <c r="CE124" s="1118"/>
      <c r="CF124" s="1119"/>
      <c r="CG124" s="1120"/>
      <c r="CH124" s="1120"/>
      <c r="CI124" s="1120"/>
      <c r="CJ124" s="1121"/>
      <c r="CK124" s="1103"/>
      <c r="CL124" s="1103"/>
      <c r="CM124" s="1103"/>
      <c r="CN124" s="1103"/>
      <c r="CO124" s="1104"/>
      <c r="CP124" s="1110" t="s">
        <v>481</v>
      </c>
      <c r="CQ124" s="1111"/>
      <c r="CR124" s="1111"/>
      <c r="CS124" s="1111"/>
      <c r="CT124" s="1111"/>
      <c r="CU124" s="1111"/>
      <c r="CV124" s="1111"/>
      <c r="CW124" s="1111"/>
      <c r="CX124" s="1111"/>
      <c r="CY124" s="1111"/>
      <c r="CZ124" s="1111"/>
      <c r="DA124" s="1111"/>
      <c r="DB124" s="1111"/>
      <c r="DC124" s="1111"/>
      <c r="DD124" s="1111"/>
      <c r="DE124" s="1111"/>
      <c r="DF124" s="1112"/>
      <c r="DG124" s="1095">
        <v>84929</v>
      </c>
      <c r="DH124" s="1074"/>
      <c r="DI124" s="1074"/>
      <c r="DJ124" s="1074"/>
      <c r="DK124" s="1075"/>
      <c r="DL124" s="1073">
        <v>77087</v>
      </c>
      <c r="DM124" s="1074"/>
      <c r="DN124" s="1074"/>
      <c r="DO124" s="1074"/>
      <c r="DP124" s="1075"/>
      <c r="DQ124" s="1073">
        <v>58782</v>
      </c>
      <c r="DR124" s="1074"/>
      <c r="DS124" s="1074"/>
      <c r="DT124" s="1074"/>
      <c r="DU124" s="1075"/>
      <c r="DV124" s="1076">
        <v>0.1</v>
      </c>
      <c r="DW124" s="1077"/>
      <c r="DX124" s="1077"/>
      <c r="DY124" s="1077"/>
      <c r="DZ124" s="1078"/>
    </row>
    <row r="125" spans="1:130" s="246" customFormat="1" ht="26.25" customHeight="1" x14ac:dyDescent="0.15">
      <c r="A125" s="1149"/>
      <c r="B125" s="1036"/>
      <c r="C125" s="1006" t="s">
        <v>468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128</v>
      </c>
      <c r="AB125" s="1049"/>
      <c r="AC125" s="1049"/>
      <c r="AD125" s="1049"/>
      <c r="AE125" s="1050"/>
      <c r="AF125" s="1051" t="s">
        <v>414</v>
      </c>
      <c r="AG125" s="1049"/>
      <c r="AH125" s="1049"/>
      <c r="AI125" s="1049"/>
      <c r="AJ125" s="1050"/>
      <c r="AK125" s="1051" t="s">
        <v>414</v>
      </c>
      <c r="AL125" s="1049"/>
      <c r="AM125" s="1049"/>
      <c r="AN125" s="1049"/>
      <c r="AO125" s="1050"/>
      <c r="AP125" s="1052" t="s">
        <v>414</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482</v>
      </c>
      <c r="CL125" s="1098"/>
      <c r="CM125" s="1098"/>
      <c r="CN125" s="1098"/>
      <c r="CO125" s="1099"/>
      <c r="CP125" s="1030" t="s">
        <v>483</v>
      </c>
      <c r="CQ125" s="979"/>
      <c r="CR125" s="979"/>
      <c r="CS125" s="979"/>
      <c r="CT125" s="979"/>
      <c r="CU125" s="979"/>
      <c r="CV125" s="979"/>
      <c r="CW125" s="979"/>
      <c r="CX125" s="979"/>
      <c r="CY125" s="979"/>
      <c r="CZ125" s="979"/>
      <c r="DA125" s="979"/>
      <c r="DB125" s="979"/>
      <c r="DC125" s="979"/>
      <c r="DD125" s="979"/>
      <c r="DE125" s="979"/>
      <c r="DF125" s="980"/>
      <c r="DG125" s="1016" t="s">
        <v>414</v>
      </c>
      <c r="DH125" s="1017"/>
      <c r="DI125" s="1017"/>
      <c r="DJ125" s="1017"/>
      <c r="DK125" s="1017"/>
      <c r="DL125" s="1017" t="s">
        <v>128</v>
      </c>
      <c r="DM125" s="1017"/>
      <c r="DN125" s="1017"/>
      <c r="DO125" s="1017"/>
      <c r="DP125" s="1017"/>
      <c r="DQ125" s="1017" t="s">
        <v>128</v>
      </c>
      <c r="DR125" s="1017"/>
      <c r="DS125" s="1017"/>
      <c r="DT125" s="1017"/>
      <c r="DU125" s="1017"/>
      <c r="DV125" s="1018" t="s">
        <v>414</v>
      </c>
      <c r="DW125" s="1018"/>
      <c r="DX125" s="1018"/>
      <c r="DY125" s="1018"/>
      <c r="DZ125" s="1019"/>
    </row>
    <row r="126" spans="1:130" s="246" customFormat="1" ht="26.25" customHeight="1" thickBot="1" x14ac:dyDescent="0.2">
      <c r="A126" s="1149"/>
      <c r="B126" s="1036"/>
      <c r="C126" s="1006" t="s">
        <v>470</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128</v>
      </c>
      <c r="AB126" s="1049"/>
      <c r="AC126" s="1049"/>
      <c r="AD126" s="1049"/>
      <c r="AE126" s="1050"/>
      <c r="AF126" s="1051">
        <v>3549</v>
      </c>
      <c r="AG126" s="1049"/>
      <c r="AH126" s="1049"/>
      <c r="AI126" s="1049"/>
      <c r="AJ126" s="1050"/>
      <c r="AK126" s="1051">
        <v>4900</v>
      </c>
      <c r="AL126" s="1049"/>
      <c r="AM126" s="1049"/>
      <c r="AN126" s="1049"/>
      <c r="AO126" s="1050"/>
      <c r="AP126" s="1052">
        <v>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484</v>
      </c>
      <c r="CQ126" s="1040"/>
      <c r="CR126" s="1040"/>
      <c r="CS126" s="1040"/>
      <c r="CT126" s="1040"/>
      <c r="CU126" s="1040"/>
      <c r="CV126" s="1040"/>
      <c r="CW126" s="1040"/>
      <c r="CX126" s="1040"/>
      <c r="CY126" s="1040"/>
      <c r="CZ126" s="1040"/>
      <c r="DA126" s="1040"/>
      <c r="DB126" s="1040"/>
      <c r="DC126" s="1040"/>
      <c r="DD126" s="1040"/>
      <c r="DE126" s="1040"/>
      <c r="DF126" s="1041"/>
      <c r="DG126" s="1009" t="s">
        <v>414</v>
      </c>
      <c r="DH126" s="1010"/>
      <c r="DI126" s="1010"/>
      <c r="DJ126" s="1010"/>
      <c r="DK126" s="1010"/>
      <c r="DL126" s="1010" t="s">
        <v>414</v>
      </c>
      <c r="DM126" s="1010"/>
      <c r="DN126" s="1010"/>
      <c r="DO126" s="1010"/>
      <c r="DP126" s="1010"/>
      <c r="DQ126" s="1010" t="s">
        <v>414</v>
      </c>
      <c r="DR126" s="1010"/>
      <c r="DS126" s="1010"/>
      <c r="DT126" s="1010"/>
      <c r="DU126" s="1010"/>
      <c r="DV126" s="1011" t="s">
        <v>414</v>
      </c>
      <c r="DW126" s="1011"/>
      <c r="DX126" s="1011"/>
      <c r="DY126" s="1011"/>
      <c r="DZ126" s="1012"/>
    </row>
    <row r="127" spans="1:130" s="246" customFormat="1" ht="26.25" customHeight="1" x14ac:dyDescent="0.15">
      <c r="A127" s="1150"/>
      <c r="B127" s="1038"/>
      <c r="C127" s="1092" t="s">
        <v>485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414</v>
      </c>
      <c r="AB127" s="1049"/>
      <c r="AC127" s="1049"/>
      <c r="AD127" s="1049"/>
      <c r="AE127" s="1050"/>
      <c r="AF127" s="1051" t="s">
        <v>414</v>
      </c>
      <c r="AG127" s="1049"/>
      <c r="AH127" s="1049"/>
      <c r="AI127" s="1049"/>
      <c r="AJ127" s="1050"/>
      <c r="AK127" s="1051" t="s">
        <v>414</v>
      </c>
      <c r="AL127" s="1049"/>
      <c r="AM127" s="1049"/>
      <c r="AN127" s="1049"/>
      <c r="AO127" s="1050"/>
      <c r="AP127" s="1052" t="s">
        <v>414</v>
      </c>
      <c r="AQ127" s="1053"/>
      <c r="AR127" s="1053"/>
      <c r="AS127" s="1053"/>
      <c r="AT127" s="1054"/>
      <c r="AU127" s="282"/>
      <c r="AV127" s="282"/>
      <c r="AW127" s="282"/>
      <c r="AX127" s="1122" t="s">
        <v>486</v>
      </c>
      <c r="AY127" s="1123"/>
      <c r="AZ127" s="1123"/>
      <c r="BA127" s="1123"/>
      <c r="BB127" s="1123"/>
      <c r="BC127" s="1123"/>
      <c r="BD127" s="1123"/>
      <c r="BE127" s="1124"/>
      <c r="BF127" s="1125" t="s">
        <v>487</v>
      </c>
      <c r="BG127" s="1123"/>
      <c r="BH127" s="1123"/>
      <c r="BI127" s="1123"/>
      <c r="BJ127" s="1123"/>
      <c r="BK127" s="1123"/>
      <c r="BL127" s="1124"/>
      <c r="BM127" s="1125" t="s">
        <v>488</v>
      </c>
      <c r="BN127" s="1123"/>
      <c r="BO127" s="1123"/>
      <c r="BP127" s="1123"/>
      <c r="BQ127" s="1123"/>
      <c r="BR127" s="1123"/>
      <c r="BS127" s="1124"/>
      <c r="BT127" s="1125" t="s">
        <v>489</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490</v>
      </c>
      <c r="CQ127" s="1040"/>
      <c r="CR127" s="1040"/>
      <c r="CS127" s="1040"/>
      <c r="CT127" s="1040"/>
      <c r="CU127" s="1040"/>
      <c r="CV127" s="1040"/>
      <c r="CW127" s="1040"/>
      <c r="CX127" s="1040"/>
      <c r="CY127" s="1040"/>
      <c r="CZ127" s="1040"/>
      <c r="DA127" s="1040"/>
      <c r="DB127" s="1040"/>
      <c r="DC127" s="1040"/>
      <c r="DD127" s="1040"/>
      <c r="DE127" s="1040"/>
      <c r="DF127" s="1041"/>
      <c r="DG127" s="1009" t="s">
        <v>414</v>
      </c>
      <c r="DH127" s="1010"/>
      <c r="DI127" s="1010"/>
      <c r="DJ127" s="1010"/>
      <c r="DK127" s="1010"/>
      <c r="DL127" s="1010" t="s">
        <v>414</v>
      </c>
      <c r="DM127" s="1010"/>
      <c r="DN127" s="1010"/>
      <c r="DO127" s="1010"/>
      <c r="DP127" s="1010"/>
      <c r="DQ127" s="1010" t="s">
        <v>414</v>
      </c>
      <c r="DR127" s="1010"/>
      <c r="DS127" s="1010"/>
      <c r="DT127" s="1010"/>
      <c r="DU127" s="1010"/>
      <c r="DV127" s="1011" t="s">
        <v>128</v>
      </c>
      <c r="DW127" s="1011"/>
      <c r="DX127" s="1011"/>
      <c r="DY127" s="1011"/>
      <c r="DZ127" s="1012"/>
    </row>
    <row r="128" spans="1:130" s="246" customFormat="1" ht="26.25" customHeight="1" thickBot="1" x14ac:dyDescent="0.2">
      <c r="A128" s="1133" t="s">
        <v>491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492</v>
      </c>
      <c r="X128" s="1135"/>
      <c r="Y128" s="1135"/>
      <c r="Z128" s="1136"/>
      <c r="AA128" s="1137">
        <v>2697276</v>
      </c>
      <c r="AB128" s="1138"/>
      <c r="AC128" s="1138"/>
      <c r="AD128" s="1138"/>
      <c r="AE128" s="1139"/>
      <c r="AF128" s="1140">
        <v>2601758</v>
      </c>
      <c r="AG128" s="1138"/>
      <c r="AH128" s="1138"/>
      <c r="AI128" s="1138"/>
      <c r="AJ128" s="1139"/>
      <c r="AK128" s="1140">
        <v>2576955</v>
      </c>
      <c r="AL128" s="1138"/>
      <c r="AM128" s="1138"/>
      <c r="AN128" s="1138"/>
      <c r="AO128" s="1139"/>
      <c r="AP128" s="1141"/>
      <c r="AQ128" s="1142"/>
      <c r="AR128" s="1142"/>
      <c r="AS128" s="1142"/>
      <c r="AT128" s="1143"/>
      <c r="AU128" s="282"/>
      <c r="AV128" s="282"/>
      <c r="AW128" s="282"/>
      <c r="AX128" s="978" t="s">
        <v>493</v>
      </c>
      <c r="AY128" s="979"/>
      <c r="AZ128" s="979"/>
      <c r="BA128" s="979"/>
      <c r="BB128" s="979"/>
      <c r="BC128" s="979"/>
      <c r="BD128" s="979"/>
      <c r="BE128" s="980"/>
      <c r="BF128" s="1144" t="s">
        <v>128</v>
      </c>
      <c r="BG128" s="1145"/>
      <c r="BH128" s="1145"/>
      <c r="BI128" s="1145"/>
      <c r="BJ128" s="1145"/>
      <c r="BK128" s="1145"/>
      <c r="BL128" s="1146"/>
      <c r="BM128" s="1144">
        <v>11.25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494</v>
      </c>
      <c r="CQ128" s="1127"/>
      <c r="CR128" s="1127"/>
      <c r="CS128" s="1127"/>
      <c r="CT128" s="1127"/>
      <c r="CU128" s="1127"/>
      <c r="CV128" s="1127"/>
      <c r="CW128" s="1127"/>
      <c r="CX128" s="1127"/>
      <c r="CY128" s="1127"/>
      <c r="CZ128" s="1127"/>
      <c r="DA128" s="1127"/>
      <c r="DB128" s="1127"/>
      <c r="DC128" s="1127"/>
      <c r="DD128" s="1127"/>
      <c r="DE128" s="1127"/>
      <c r="DF128" s="1128"/>
      <c r="DG128" s="1129" t="s">
        <v>414</v>
      </c>
      <c r="DH128" s="1130"/>
      <c r="DI128" s="1130"/>
      <c r="DJ128" s="1130"/>
      <c r="DK128" s="1130"/>
      <c r="DL128" s="1130" t="s">
        <v>414</v>
      </c>
      <c r="DM128" s="1130"/>
      <c r="DN128" s="1130"/>
      <c r="DO128" s="1130"/>
      <c r="DP128" s="1130"/>
      <c r="DQ128" s="1130" t="s">
        <v>414</v>
      </c>
      <c r="DR128" s="1130"/>
      <c r="DS128" s="1130"/>
      <c r="DT128" s="1130"/>
      <c r="DU128" s="1130"/>
      <c r="DV128" s="1131" t="s">
        <v>128</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495</v>
      </c>
      <c r="X129" s="1164"/>
      <c r="Y129" s="1164"/>
      <c r="Z129" s="1165"/>
      <c r="AA129" s="1048">
        <v>83122024</v>
      </c>
      <c r="AB129" s="1049"/>
      <c r="AC129" s="1049"/>
      <c r="AD129" s="1049"/>
      <c r="AE129" s="1050"/>
      <c r="AF129" s="1051">
        <v>83164555</v>
      </c>
      <c r="AG129" s="1049"/>
      <c r="AH129" s="1049"/>
      <c r="AI129" s="1049"/>
      <c r="AJ129" s="1050"/>
      <c r="AK129" s="1051">
        <v>83510824</v>
      </c>
      <c r="AL129" s="1049"/>
      <c r="AM129" s="1049"/>
      <c r="AN129" s="1049"/>
      <c r="AO129" s="1050"/>
      <c r="AP129" s="1166"/>
      <c r="AQ129" s="1167"/>
      <c r="AR129" s="1167"/>
      <c r="AS129" s="1167"/>
      <c r="AT129" s="1168"/>
      <c r="AU129" s="284"/>
      <c r="AV129" s="284"/>
      <c r="AW129" s="284"/>
      <c r="AX129" s="1157" t="s">
        <v>496</v>
      </c>
      <c r="AY129" s="1040"/>
      <c r="AZ129" s="1040"/>
      <c r="BA129" s="1040"/>
      <c r="BB129" s="1040"/>
      <c r="BC129" s="1040"/>
      <c r="BD129" s="1040"/>
      <c r="BE129" s="1041"/>
      <c r="BF129" s="1158" t="s">
        <v>128</v>
      </c>
      <c r="BG129" s="1159"/>
      <c r="BH129" s="1159"/>
      <c r="BI129" s="1159"/>
      <c r="BJ129" s="1159"/>
      <c r="BK129" s="1159"/>
      <c r="BL129" s="1160"/>
      <c r="BM129" s="1158">
        <v>16.25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498</v>
      </c>
      <c r="X130" s="1164"/>
      <c r="Y130" s="1164"/>
      <c r="Z130" s="1165"/>
      <c r="AA130" s="1048">
        <v>9824325</v>
      </c>
      <c r="AB130" s="1049"/>
      <c r="AC130" s="1049"/>
      <c r="AD130" s="1049"/>
      <c r="AE130" s="1050"/>
      <c r="AF130" s="1051">
        <v>9786083</v>
      </c>
      <c r="AG130" s="1049"/>
      <c r="AH130" s="1049"/>
      <c r="AI130" s="1049"/>
      <c r="AJ130" s="1050"/>
      <c r="AK130" s="1051">
        <v>9834019</v>
      </c>
      <c r="AL130" s="1049"/>
      <c r="AM130" s="1049"/>
      <c r="AN130" s="1049"/>
      <c r="AO130" s="1050"/>
      <c r="AP130" s="1166"/>
      <c r="AQ130" s="1167"/>
      <c r="AR130" s="1167"/>
      <c r="AS130" s="1167"/>
      <c r="AT130" s="1168"/>
      <c r="AU130" s="284"/>
      <c r="AV130" s="284"/>
      <c r="AW130" s="284"/>
      <c r="AX130" s="1157" t="s">
        <v>499</v>
      </c>
      <c r="AY130" s="1040"/>
      <c r="AZ130" s="1040"/>
      <c r="BA130" s="1040"/>
      <c r="BB130" s="1040"/>
      <c r="BC130" s="1040"/>
      <c r="BD130" s="1040"/>
      <c r="BE130" s="1041"/>
      <c r="BF130" s="1194">
        <v>4.7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500</v>
      </c>
      <c r="X131" s="1202"/>
      <c r="Y131" s="1202"/>
      <c r="Z131" s="1203"/>
      <c r="AA131" s="1095">
        <v>73297699</v>
      </c>
      <c r="AB131" s="1074"/>
      <c r="AC131" s="1074"/>
      <c r="AD131" s="1074"/>
      <c r="AE131" s="1075"/>
      <c r="AF131" s="1073">
        <v>73378472</v>
      </c>
      <c r="AG131" s="1074"/>
      <c r="AH131" s="1074"/>
      <c r="AI131" s="1074"/>
      <c r="AJ131" s="1075"/>
      <c r="AK131" s="1073">
        <v>73676805</v>
      </c>
      <c r="AL131" s="1074"/>
      <c r="AM131" s="1074"/>
      <c r="AN131" s="1074"/>
      <c r="AO131" s="1075"/>
      <c r="AP131" s="1204"/>
      <c r="AQ131" s="1205"/>
      <c r="AR131" s="1205"/>
      <c r="AS131" s="1205"/>
      <c r="AT131" s="1206"/>
      <c r="AU131" s="284"/>
      <c r="AV131" s="284"/>
      <c r="AW131" s="284"/>
      <c r="AX131" s="1176" t="s">
        <v>501</v>
      </c>
      <c r="AY131" s="1127"/>
      <c r="AZ131" s="1127"/>
      <c r="BA131" s="1127"/>
      <c r="BB131" s="1127"/>
      <c r="BC131" s="1127"/>
      <c r="BD131" s="1127"/>
      <c r="BE131" s="1128"/>
      <c r="BF131" s="1177" t="s">
        <v>414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503</v>
      </c>
      <c r="W132" s="1187"/>
      <c r="X132" s="1187"/>
      <c r="Y132" s="1187"/>
      <c r="Z132" s="1188"/>
      <c r="AA132" s="1189">
        <v>4.8732975920000001</v>
      </c>
      <c r="AB132" s="1190"/>
      <c r="AC132" s="1190"/>
      <c r="AD132" s="1190"/>
      <c r="AE132" s="1191"/>
      <c r="AF132" s="1192">
        <v>4.8215517490000002</v>
      </c>
      <c r="AG132" s="1190"/>
      <c r="AH132" s="1190"/>
      <c r="AI132" s="1190"/>
      <c r="AJ132" s="1191"/>
      <c r="AK132" s="1192">
        <v>4.5802637610000003</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504</v>
      </c>
      <c r="W133" s="1170"/>
      <c r="X133" s="1170"/>
      <c r="Y133" s="1170"/>
      <c r="Z133" s="1171"/>
      <c r="AA133" s="1172">
        <v>4.5999999999999996</v>
      </c>
      <c r="AB133" s="1173"/>
      <c r="AC133" s="1173"/>
      <c r="AD133" s="1173"/>
      <c r="AE133" s="1174"/>
      <c r="AF133" s="1172">
        <v>4.5999999999999996</v>
      </c>
      <c r="AG133" s="1173"/>
      <c r="AH133" s="1173"/>
      <c r="AI133" s="1173"/>
      <c r="AJ133" s="1174"/>
      <c r="AK133" s="1172">
        <v>4.7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LnlfCtOGBUOm+nEc63HymGJBzWeG8UGt9BrLG6AxVqqSFgsy2lgVITcnRlvbeAUx+t9cGrBJ9uQZoB5ymrvQag==" saltValue="v3IBU8da5cU/0US6mU2qng==" spinCount="100000" sheet="1" objects="1" scenarios="1" formatRows="0"/>
  <customSheetViews>
    <customSheetView guid="{C4ADEE5C-4427-489B-BB54-63E5B2906DB2}" scale="70" fitToPage="1" hiddenRows="1" hiddenColumns="1">
      <selection activeCell="B7" sqref="B7:P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j5NVI/0JJb/nO/b3GpJMCCTA0ZWbTrIpbEljAZptD9iHcI4GG1PSgb1Gh8UJ+4OXgsDTm+kjJeWLAwfmPdeVg==" saltValue="HUvo5a9h6XaqjZahPiC+pA==" spinCount="100000" sheet="1" objects="1" scenarios="1"/>
  <dataConsolidate/>
  <customSheetViews>
    <customSheetView guid="{C4ADEE5C-4427-489B-BB54-63E5B2906DB2}" showPageBreaks="1" showGridLines="0" fitToPage="1" hiddenRows="1" hiddenColumns="1" view="pageBreakPreview" topLeftCell="BM4">
      <selection activeCell="CM50" sqref="CM50"/>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ZK6aEC3sM+BoKmvJqvPLpmHvjfHgUKWwXWU0AHzW8lV82Zr839elpOflQEGfbcWuFP1uVlELxc50DJaMAJQyA==" saltValue="Vm6IPGPFrMjesE9Scvy34w==" spinCount="100000" sheet="1" objects="1" scenarios="1"/>
  <dataConsolidate/>
  <customSheetViews>
    <customSheetView guid="{C4ADEE5C-4427-489B-BB54-63E5B2906DB2}" showGridLines="0" fitToPage="1" hiddenRows="1" hiddenColumns="1" topLeftCell="BG49">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508</v>
      </c>
      <c r="AP7" s="303"/>
      <c r="AQ7" s="304" t="s">
        <v>509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510</v>
      </c>
      <c r="AQ8" s="310" t="s">
        <v>511</v>
      </c>
      <c r="AR8" s="311" t="s">
        <v>512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513</v>
      </c>
      <c r="AL9" s="1213"/>
      <c r="AM9" s="1213"/>
      <c r="AN9" s="1214"/>
      <c r="AO9" s="312">
        <v>25341735</v>
      </c>
      <c r="AP9" s="312">
        <v>61824</v>
      </c>
      <c r="AQ9" s="313">
        <v>57923</v>
      </c>
      <c r="AR9" s="314">
        <v>6.7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514</v>
      </c>
      <c r="AL10" s="1213"/>
      <c r="AM10" s="1213"/>
      <c r="AN10" s="1214"/>
      <c r="AO10" s="315">
        <v>1087027</v>
      </c>
      <c r="AP10" s="315">
        <v>2652</v>
      </c>
      <c r="AQ10" s="316">
        <v>2689</v>
      </c>
      <c r="AR10" s="317">
        <v>-1.4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515</v>
      </c>
      <c r="AL11" s="1213"/>
      <c r="AM11" s="1213"/>
      <c r="AN11" s="1214"/>
      <c r="AO11" s="315">
        <v>88404</v>
      </c>
      <c r="AP11" s="315">
        <v>216</v>
      </c>
      <c r="AQ11" s="316">
        <v>1561</v>
      </c>
      <c r="AR11" s="317">
        <v>-86.2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516</v>
      </c>
      <c r="AL12" s="1213"/>
      <c r="AM12" s="1213"/>
      <c r="AN12" s="1214"/>
      <c r="AO12" s="315">
        <v>671129</v>
      </c>
      <c r="AP12" s="315">
        <v>1637</v>
      </c>
      <c r="AQ12" s="316">
        <v>539</v>
      </c>
      <c r="AR12" s="317">
        <v>203.7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517</v>
      </c>
      <c r="AL13" s="1213"/>
      <c r="AM13" s="1213"/>
      <c r="AN13" s="1214"/>
      <c r="AO13" s="315" t="s">
        <v>518</v>
      </c>
      <c r="AP13" s="315" t="s">
        <v>518</v>
      </c>
      <c r="AQ13" s="316">
        <v>13</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519</v>
      </c>
      <c r="AL14" s="1213"/>
      <c r="AM14" s="1213"/>
      <c r="AN14" s="1214"/>
      <c r="AO14" s="315">
        <v>780992</v>
      </c>
      <c r="AP14" s="315">
        <v>1905</v>
      </c>
      <c r="AQ14" s="316">
        <v>1886</v>
      </c>
      <c r="AR14" s="317">
        <v>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520</v>
      </c>
      <c r="AL15" s="1213"/>
      <c r="AM15" s="1213"/>
      <c r="AN15" s="1214"/>
      <c r="AO15" s="315">
        <v>1071887</v>
      </c>
      <c r="AP15" s="315">
        <v>2615</v>
      </c>
      <c r="AQ15" s="316">
        <v>1251</v>
      </c>
      <c r="AR15" s="317">
        <v>109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521</v>
      </c>
      <c r="AL16" s="1216"/>
      <c r="AM16" s="1216"/>
      <c r="AN16" s="1217"/>
      <c r="AO16" s="315">
        <v>-1600839</v>
      </c>
      <c r="AP16" s="315">
        <v>-3905</v>
      </c>
      <c r="AQ16" s="316">
        <v>-4255</v>
      </c>
      <c r="AR16" s="317">
        <v>-8.1999999999999993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27440335</v>
      </c>
      <c r="AP17" s="315">
        <v>66944</v>
      </c>
      <c r="AQ17" s="316">
        <v>61607</v>
      </c>
      <c r="AR17" s="317">
        <v>8.6999999999999993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526</v>
      </c>
      <c r="AL21" s="1208"/>
      <c r="AM21" s="1208"/>
      <c r="AN21" s="1209"/>
      <c r="AO21" s="327">
        <v>6.95</v>
      </c>
      <c r="AP21" s="328">
        <v>6.25</v>
      </c>
      <c r="AQ21" s="329">
        <v>0.7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527</v>
      </c>
      <c r="AL22" s="1208"/>
      <c r="AM22" s="1208"/>
      <c r="AN22" s="1209"/>
      <c r="AO22" s="332">
        <v>101.1</v>
      </c>
      <c r="AP22" s="333">
        <v>100</v>
      </c>
      <c r="AQ22" s="334">
        <v>1.1000000000000001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508</v>
      </c>
      <c r="AP30" s="303"/>
      <c r="AQ30" s="304" t="s">
        <v>509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510</v>
      </c>
      <c r="AQ31" s="310" t="s">
        <v>511</v>
      </c>
      <c r="AR31" s="311" t="s">
        <v>512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531</v>
      </c>
      <c r="AL32" s="1224"/>
      <c r="AM32" s="1224"/>
      <c r="AN32" s="1225"/>
      <c r="AO32" s="342">
        <v>12955343</v>
      </c>
      <c r="AP32" s="342">
        <v>31606</v>
      </c>
      <c r="AQ32" s="343">
        <v>37305</v>
      </c>
      <c r="AR32" s="344">
        <v>-15.3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532</v>
      </c>
      <c r="AL33" s="1224"/>
      <c r="AM33" s="1224"/>
      <c r="AN33" s="1225"/>
      <c r="AO33" s="342" t="s">
        <v>518</v>
      </c>
      <c r="AP33" s="342" t="s">
        <v>518</v>
      </c>
      <c r="AQ33" s="343">
        <v>4</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533</v>
      </c>
      <c r="AL34" s="1224"/>
      <c r="AM34" s="1224"/>
      <c r="AN34" s="1225"/>
      <c r="AO34" s="342" t="s">
        <v>518</v>
      </c>
      <c r="AP34" s="342" t="s">
        <v>518</v>
      </c>
      <c r="AQ34" s="343">
        <v>89</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534</v>
      </c>
      <c r="AL35" s="1224"/>
      <c r="AM35" s="1224"/>
      <c r="AN35" s="1225"/>
      <c r="AO35" s="342">
        <v>2812180</v>
      </c>
      <c r="AP35" s="342">
        <v>6861</v>
      </c>
      <c r="AQ35" s="343">
        <v>9317</v>
      </c>
      <c r="AR35" s="344">
        <v>-26.4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535</v>
      </c>
      <c r="AL36" s="1224"/>
      <c r="AM36" s="1224"/>
      <c r="AN36" s="1225"/>
      <c r="AO36" s="342">
        <v>12530</v>
      </c>
      <c r="AP36" s="342">
        <v>31</v>
      </c>
      <c r="AQ36" s="343">
        <v>337</v>
      </c>
      <c r="AR36" s="344">
        <v>-90.8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536</v>
      </c>
      <c r="AL37" s="1224"/>
      <c r="AM37" s="1224"/>
      <c r="AN37" s="1225"/>
      <c r="AO37" s="342">
        <v>4900</v>
      </c>
      <c r="AP37" s="342">
        <v>12</v>
      </c>
      <c r="AQ37" s="343">
        <v>969</v>
      </c>
      <c r="AR37" s="344">
        <v>-98.8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537</v>
      </c>
      <c r="AL38" s="1227"/>
      <c r="AM38" s="1227"/>
      <c r="AN38" s="1228"/>
      <c r="AO38" s="345">
        <v>613</v>
      </c>
      <c r="AP38" s="345">
        <v>1</v>
      </c>
      <c r="AQ38" s="346">
        <v>1</v>
      </c>
      <c r="AR38" s="334">
        <v>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538</v>
      </c>
      <c r="AL39" s="1227"/>
      <c r="AM39" s="1227"/>
      <c r="AN39" s="1228"/>
      <c r="AO39" s="342">
        <v>-2576955</v>
      </c>
      <c r="AP39" s="342">
        <v>-6287</v>
      </c>
      <c r="AQ39" s="343">
        <v>-8362</v>
      </c>
      <c r="AR39" s="344">
        <v>-24.8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539</v>
      </c>
      <c r="AL40" s="1224"/>
      <c r="AM40" s="1224"/>
      <c r="AN40" s="1225"/>
      <c r="AO40" s="342">
        <v>-9834019</v>
      </c>
      <c r="AP40" s="342">
        <v>-23991</v>
      </c>
      <c r="AQ40" s="343">
        <v>-29125</v>
      </c>
      <c r="AR40" s="344">
        <v>-17.600000000000001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3374592</v>
      </c>
      <c r="AP41" s="342">
        <v>8233</v>
      </c>
      <c r="AQ41" s="343">
        <v>10534</v>
      </c>
      <c r="AR41" s="344">
        <v>-21.8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508</v>
      </c>
      <c r="AN49" s="1220" t="s">
        <v>543</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544</v>
      </c>
      <c r="AO50" s="359" t="s">
        <v>545</v>
      </c>
      <c r="AP50" s="360" t="s">
        <v>546</v>
      </c>
      <c r="AQ50" s="361" t="s">
        <v>547</v>
      </c>
      <c r="AR50" s="362" t="s">
        <v>548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23136780</v>
      </c>
      <c r="AN51" s="364">
        <v>55682</v>
      </c>
      <c r="AO51" s="365">
        <v>18.5</v>
      </c>
      <c r="AP51" s="366">
        <v>51613</v>
      </c>
      <c r="AQ51" s="367">
        <v>8.3000000000000007</v>
      </c>
      <c r="AR51" s="368">
        <v>10.199999999999999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9616091</v>
      </c>
      <c r="AN52" s="372">
        <v>23142</v>
      </c>
      <c r="AO52" s="373">
        <v>16</v>
      </c>
      <c r="AP52" s="374">
        <v>25872</v>
      </c>
      <c r="AQ52" s="375">
        <v>10.8</v>
      </c>
      <c r="AR52" s="376">
        <v>5.2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16838318</v>
      </c>
      <c r="AN53" s="364">
        <v>40673</v>
      </c>
      <c r="AO53" s="365">
        <v>-27</v>
      </c>
      <c r="AP53" s="366">
        <v>50880</v>
      </c>
      <c r="AQ53" s="367">
        <v>-1.4</v>
      </c>
      <c r="AR53" s="368">
        <v>-25.6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9131906</v>
      </c>
      <c r="AN54" s="372">
        <v>22058</v>
      </c>
      <c r="AO54" s="373">
        <v>-4.7</v>
      </c>
      <c r="AP54" s="374">
        <v>27819</v>
      </c>
      <c r="AQ54" s="375">
        <v>7.5</v>
      </c>
      <c r="AR54" s="376">
        <v>-12.2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18345552</v>
      </c>
      <c r="AN55" s="364">
        <v>44408</v>
      </c>
      <c r="AO55" s="365">
        <v>9.1999999999999993</v>
      </c>
      <c r="AP55" s="366">
        <v>46395</v>
      </c>
      <c r="AQ55" s="367">
        <v>-8.8000000000000007</v>
      </c>
      <c r="AR55" s="368">
        <v>18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11104098</v>
      </c>
      <c r="AN56" s="372">
        <v>26879</v>
      </c>
      <c r="AO56" s="373">
        <v>21.9</v>
      </c>
      <c r="AP56" s="374">
        <v>26304</v>
      </c>
      <c r="AQ56" s="375">
        <v>-5.4</v>
      </c>
      <c r="AR56" s="376">
        <v>27.3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19481243</v>
      </c>
      <c r="AN57" s="364">
        <v>47336</v>
      </c>
      <c r="AO57" s="365">
        <v>6.6</v>
      </c>
      <c r="AP57" s="366">
        <v>48088</v>
      </c>
      <c r="AQ57" s="367">
        <v>3.6</v>
      </c>
      <c r="AR57" s="368">
        <v>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9779260</v>
      </c>
      <c r="AN58" s="372">
        <v>23762</v>
      </c>
      <c r="AO58" s="373">
        <v>-11.6</v>
      </c>
      <c r="AP58" s="374">
        <v>25183</v>
      </c>
      <c r="AQ58" s="375">
        <v>-4.3</v>
      </c>
      <c r="AR58" s="376">
        <v>-7.3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18155605</v>
      </c>
      <c r="AN59" s="364">
        <v>44293</v>
      </c>
      <c r="AO59" s="365">
        <v>-6.4</v>
      </c>
      <c r="AP59" s="366">
        <v>46457</v>
      </c>
      <c r="AQ59" s="367">
        <v>-3.4</v>
      </c>
      <c r="AR59" s="368">
        <v>-3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9413088</v>
      </c>
      <c r="AN60" s="372">
        <v>22964</v>
      </c>
      <c r="AO60" s="373">
        <v>-3.4</v>
      </c>
      <c r="AP60" s="374">
        <v>24020</v>
      </c>
      <c r="AQ60" s="375">
        <v>-4.5999999999999996</v>
      </c>
      <c r="AR60" s="376">
        <v>1.2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19191500</v>
      </c>
      <c r="AN61" s="379">
        <v>46478</v>
      </c>
      <c r="AO61" s="380">
        <v>0.2</v>
      </c>
      <c r="AP61" s="381">
        <v>48687</v>
      </c>
      <c r="AQ61" s="382">
        <v>-0.3</v>
      </c>
      <c r="AR61" s="368">
        <v>0.5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9808889</v>
      </c>
      <c r="AN62" s="372">
        <v>23761</v>
      </c>
      <c r="AO62" s="373">
        <v>3.6</v>
      </c>
      <c r="AP62" s="374">
        <v>25840</v>
      </c>
      <c r="AQ62" s="375">
        <v>0.8</v>
      </c>
      <c r="AR62" s="376">
        <v>2.8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5XUGiqSOZ6IrLcTwobRYPVlNngJidsUoeIk9L/rZ2ALqhRFixsvI/Pduaqn1i58k0ZupziU1Q8iktja2OPbT0w==" saltValue="F96c7Hk5aHhAEUd5Q4AgxQ==" spinCount="100000" sheet="1" objects="1" scenarios="1"/>
  <customSheetViews>
    <customSheetView guid="{C4ADEE5C-4427-489B-BB54-63E5B2906DB2}" showPageBreaks="1" showGridLines="0" fitToPage="1" hiddenRows="1" hiddenColumns="1" view="pageBreakPreview" topLeftCell="AC58">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OwVyqv7xGgZB40sIsW6HmHrNBT2buXiWDETOTI5RiNLHrMqzkEC5gsEpNoC/LO7rGBcAhLKh8u7H0cTNJOzmA==" saltValue="pBU5u/vK87qU4MDQ1dPdjw==" spinCount="100000" sheet="1" objects="1" scenarios="1"/>
  <dataConsolidate/>
  <customSheetViews>
    <customSheetView guid="{C4ADEE5C-4427-489B-BB54-63E5B2906DB2}" showGridLines="0" fitToPage="1" hiddenRows="1" hiddenColumns="1" topLeftCell="A94">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bLYsXCmeMBWCqn+XWQjkjnO/aIjupbgngYTP+pEoznMUU3B8VkBBn7dekWbUjcsJZj7cPAk14KFf9MWshhhLw==" saltValue="jtb8p3tuhoYZ06g18gaP0g==" spinCount="100000" sheet="1" objects="1" scenarios="1"/>
  <dataConsolidate/>
  <customSheetViews>
    <customSheetView guid="{C4ADEE5C-4427-489B-BB54-63E5B2906DB2}" showGridLines="0" fitToPage="1" hiddenRows="1" hiddenColumns="1" topLeftCell="A10">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2" t="s">
        <v>3</v>
      </c>
      <c r="D47" s="1232"/>
      <c r="E47" s="1233"/>
      <c r="F47" s="11">
        <v>17.62</v>
      </c>
      <c r="G47" s="12">
        <v>17.170000000000002</v>
      </c>
      <c r="H47" s="12">
        <v>14.89</v>
      </c>
      <c r="I47" s="12">
        <v>12.48</v>
      </c>
      <c r="J47" s="13">
        <v>12.44</v>
      </c>
    </row>
    <row r="48" spans="2:10" ht="57.75" customHeight="1" x14ac:dyDescent="0.15">
      <c r="B48" s="14"/>
      <c r="C48" s="1234" t="s">
        <v>4</v>
      </c>
      <c r="D48" s="1234"/>
      <c r="E48" s="1235"/>
      <c r="F48" s="15">
        <v>8.7799999999999994</v>
      </c>
      <c r="G48" s="16">
        <v>9</v>
      </c>
      <c r="H48" s="16">
        <v>8.81</v>
      </c>
      <c r="I48" s="16">
        <v>8.34</v>
      </c>
      <c r="J48" s="17">
        <v>8.11</v>
      </c>
    </row>
    <row r="49" spans="2:10" ht="57.75" customHeight="1" thickBot="1" x14ac:dyDescent="0.2">
      <c r="B49" s="18"/>
      <c r="C49" s="1236" t="s">
        <v>5</v>
      </c>
      <c r="D49" s="1236"/>
      <c r="E49" s="1237"/>
      <c r="F49" s="19" t="s">
        <v>564</v>
      </c>
      <c r="G49" s="20" t="s">
        <v>565</v>
      </c>
      <c r="H49" s="20" t="s">
        <v>566</v>
      </c>
      <c r="I49" s="20" t="s">
        <v>567</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zPTZ9Isu8cprGoA0S+Gl3N7xb4tjcZ4WSGwcdWHU/EHGI/ghDvsJgSTSspQlG2C0H9KYbZ9EIPomS17aqW9/g==" saltValue="QhGYSM7hinKPO1/UB4niyw==" spinCount="100000" sheet="1" objects="1" scenarios="1"/>
  <customSheetViews>
    <customSheetView guid="{C4ADEE5C-4427-489B-BB54-63E5B2906DB2}" showGridLines="0" fitToPage="1" hiddenRows="1" hiddenColumns="1" topLeftCell="F40">
      <selection activeCell="J49" sqref="J49"/>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4" t="s">
        <v>569</v>
      </c>
      <c r="D34" s="1244"/>
      <c r="E34" s="1245"/>
      <c r="F34" s="32">
        <v>8.5500000000000007</v>
      </c>
      <c r="G34" s="33">
        <v>8.83</v>
      </c>
      <c r="H34" s="33">
        <v>8.6</v>
      </c>
      <c r="I34" s="33">
        <v>8.01</v>
      </c>
      <c r="J34" s="34">
        <v>7.74</v>
      </c>
      <c r="K34" s="22"/>
      <c r="L34" s="22"/>
      <c r="M34" s="22"/>
      <c r="N34" s="22"/>
      <c r="O34" s="22"/>
      <c r="P34" s="22"/>
    </row>
    <row r="35" spans="1:16" ht="39" customHeight="1" x14ac:dyDescent="0.15">
      <c r="A35" s="22"/>
      <c r="B35" s="35"/>
      <c r="C35" s="1238" t="s">
        <v>570</v>
      </c>
      <c r="D35" s="1239"/>
      <c r="E35" s="1240"/>
      <c r="F35" s="36">
        <v>7.43</v>
      </c>
      <c r="G35" s="37">
        <v>7.41</v>
      </c>
      <c r="H35" s="37">
        <v>8.11</v>
      </c>
      <c r="I35" s="37">
        <v>7.4</v>
      </c>
      <c r="J35" s="38">
        <v>6.56</v>
      </c>
      <c r="K35" s="22"/>
      <c r="L35" s="22"/>
      <c r="M35" s="22"/>
      <c r="N35" s="22"/>
      <c r="O35" s="22"/>
      <c r="P35" s="22"/>
    </row>
    <row r="36" spans="1:16" ht="39" customHeight="1" x14ac:dyDescent="0.15">
      <c r="A36" s="22"/>
      <c r="B36" s="35"/>
      <c r="C36" s="1238" t="s">
        <v>571</v>
      </c>
      <c r="D36" s="1239"/>
      <c r="E36" s="1240"/>
      <c r="F36" s="36">
        <v>3.2</v>
      </c>
      <c r="G36" s="37">
        <v>3.51</v>
      </c>
      <c r="H36" s="37">
        <v>3.74</v>
      </c>
      <c r="I36" s="37">
        <v>3.72</v>
      </c>
      <c r="J36" s="38">
        <v>3.72</v>
      </c>
      <c r="K36" s="22"/>
      <c r="L36" s="22"/>
      <c r="M36" s="22"/>
      <c r="N36" s="22"/>
      <c r="O36" s="22"/>
      <c r="P36" s="22"/>
    </row>
    <row r="37" spans="1:16" ht="39" customHeight="1" x14ac:dyDescent="0.15">
      <c r="A37" s="22"/>
      <c r="B37" s="35"/>
      <c r="C37" s="1238" t="s">
        <v>572</v>
      </c>
      <c r="D37" s="1239"/>
      <c r="E37" s="1240"/>
      <c r="F37" s="36">
        <v>2.2999999999999998</v>
      </c>
      <c r="G37" s="37">
        <v>2.35</v>
      </c>
      <c r="H37" s="37">
        <v>2.88</v>
      </c>
      <c r="I37" s="37">
        <v>3.04</v>
      </c>
      <c r="J37" s="38">
        <v>3.13</v>
      </c>
      <c r="K37" s="22"/>
      <c r="L37" s="22"/>
      <c r="M37" s="22"/>
      <c r="N37" s="22"/>
      <c r="O37" s="22"/>
      <c r="P37" s="22"/>
    </row>
    <row r="38" spans="1:16" ht="39" customHeight="1" x14ac:dyDescent="0.15">
      <c r="A38" s="22"/>
      <c r="B38" s="35"/>
      <c r="C38" s="1238" t="s">
        <v>573</v>
      </c>
      <c r="D38" s="1239"/>
      <c r="E38" s="1240"/>
      <c r="F38" s="36">
        <v>0.56000000000000005</v>
      </c>
      <c r="G38" s="37">
        <v>0.77</v>
      </c>
      <c r="H38" s="37">
        <v>1.28</v>
      </c>
      <c r="I38" s="37">
        <v>1.61</v>
      </c>
      <c r="J38" s="38">
        <v>1.66</v>
      </c>
      <c r="K38" s="22"/>
      <c r="L38" s="22"/>
      <c r="M38" s="22"/>
      <c r="N38" s="22"/>
      <c r="O38" s="22"/>
      <c r="P38" s="22"/>
    </row>
    <row r="39" spans="1:16" ht="39" customHeight="1" x14ac:dyDescent="0.15">
      <c r="A39" s="22"/>
      <c r="B39" s="35"/>
      <c r="C39" s="1238" t="s">
        <v>574</v>
      </c>
      <c r="D39" s="1239"/>
      <c r="E39" s="1240"/>
      <c r="F39" s="36">
        <v>0.2</v>
      </c>
      <c r="G39" s="37">
        <v>0.28999999999999998</v>
      </c>
      <c r="H39" s="37">
        <v>0.93</v>
      </c>
      <c r="I39" s="37">
        <v>0.71</v>
      </c>
      <c r="J39" s="38">
        <v>1.41</v>
      </c>
      <c r="K39" s="22"/>
      <c r="L39" s="22"/>
      <c r="M39" s="22"/>
      <c r="N39" s="22"/>
      <c r="O39" s="22"/>
      <c r="P39" s="22"/>
    </row>
    <row r="40" spans="1:16" ht="39" customHeight="1" x14ac:dyDescent="0.15">
      <c r="A40" s="22"/>
      <c r="B40" s="35"/>
      <c r="C40" s="1238" t="s">
        <v>575</v>
      </c>
      <c r="D40" s="1239"/>
      <c r="E40" s="1240"/>
      <c r="F40" s="36">
        <v>1.88</v>
      </c>
      <c r="G40" s="37">
        <v>1.75</v>
      </c>
      <c r="H40" s="37">
        <v>1.64</v>
      </c>
      <c r="I40" s="37">
        <v>1.42</v>
      </c>
      <c r="J40" s="38">
        <v>1.4</v>
      </c>
      <c r="K40" s="22"/>
      <c r="L40" s="22"/>
      <c r="M40" s="22"/>
      <c r="N40" s="22"/>
      <c r="O40" s="22"/>
      <c r="P40" s="22"/>
    </row>
    <row r="41" spans="1:16" ht="39" customHeight="1" x14ac:dyDescent="0.15">
      <c r="A41" s="22"/>
      <c r="B41" s="35"/>
      <c r="C41" s="1238" t="s">
        <v>576</v>
      </c>
      <c r="D41" s="1239"/>
      <c r="E41" s="1240"/>
      <c r="F41" s="36">
        <v>0.59</v>
      </c>
      <c r="G41" s="37">
        <v>0.61</v>
      </c>
      <c r="H41" s="37">
        <v>0.65</v>
      </c>
      <c r="I41" s="37">
        <v>0.79</v>
      </c>
      <c r="J41" s="38">
        <v>0.96</v>
      </c>
      <c r="K41" s="22"/>
      <c r="L41" s="22"/>
      <c r="M41" s="22"/>
      <c r="N41" s="22"/>
      <c r="O41" s="22"/>
      <c r="P41" s="22"/>
    </row>
    <row r="42" spans="1:16" ht="39" customHeight="1" x14ac:dyDescent="0.15">
      <c r="A42" s="22"/>
      <c r="B42" s="39"/>
      <c r="C42" s="1238" t="s">
        <v>577</v>
      </c>
      <c r="D42" s="1239"/>
      <c r="E42" s="1240"/>
      <c r="F42" s="36" t="s">
        <v>518</v>
      </c>
      <c r="G42" s="37" t="s">
        <v>518</v>
      </c>
      <c r="H42" s="37" t="s">
        <v>518</v>
      </c>
      <c r="I42" s="37" t="s">
        <v>518</v>
      </c>
      <c r="J42" s="38" t="s">
        <v>518</v>
      </c>
      <c r="K42" s="22"/>
      <c r="L42" s="22"/>
      <c r="M42" s="22"/>
      <c r="N42" s="22"/>
      <c r="O42" s="22"/>
      <c r="P42" s="22"/>
    </row>
    <row r="43" spans="1:16" ht="39" customHeight="1" thickBot="1" x14ac:dyDescent="0.2">
      <c r="A43" s="22"/>
      <c r="B43" s="40"/>
      <c r="C43" s="1241" t="s">
        <v>578</v>
      </c>
      <c r="D43" s="1242"/>
      <c r="E43" s="1243"/>
      <c r="F43" s="41">
        <v>0.42</v>
      </c>
      <c r="G43" s="42">
        <v>0.37</v>
      </c>
      <c r="H43" s="42">
        <v>0.46</v>
      </c>
      <c r="I43" s="42">
        <v>0.61</v>
      </c>
      <c r="J43" s="43">
        <v>0.63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kyLOitF1x3A9tR/uuB5E+G7kNovttTMINK/AAFrlfmtW1G9jSTCh22DVzh02FykyXjz5hUu8Wie+Jgof1Q8eQ==" saltValue="bzonfIJmYLskQ8aaejcmqg==" spinCount="100000" sheet="1" objects="1" scenarios="1"/>
  <customSheetViews>
    <customSheetView guid="{C4ADEE5C-4427-489B-BB54-63E5B2906DB2}" showGridLines="0" fitToPage="1" hiddenRows="1" hiddenColumns="1" topLeftCell="H28">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13911</v>
      </c>
      <c r="L45" s="60">
        <v>12769</v>
      </c>
      <c r="M45" s="60">
        <v>13240</v>
      </c>
      <c r="N45" s="60">
        <v>13287</v>
      </c>
      <c r="O45" s="61">
        <v>12955</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x14ac:dyDescent="0.15">
      <c r="A48" s="48"/>
      <c r="B48" s="1248"/>
      <c r="C48" s="1249"/>
      <c r="D48" s="62"/>
      <c r="E48" s="1254" t="s">
        <v>15</v>
      </c>
      <c r="F48" s="1254"/>
      <c r="G48" s="1254"/>
      <c r="H48" s="1254"/>
      <c r="I48" s="1254"/>
      <c r="J48" s="1255"/>
      <c r="K48" s="63">
        <v>2837</v>
      </c>
      <c r="L48" s="64">
        <v>2908</v>
      </c>
      <c r="M48" s="64">
        <v>2840</v>
      </c>
      <c r="N48" s="64">
        <v>2622</v>
      </c>
      <c r="O48" s="65">
        <v>2812</v>
      </c>
      <c r="P48" s="48"/>
      <c r="Q48" s="48"/>
      <c r="R48" s="48"/>
      <c r="S48" s="48"/>
      <c r="T48" s="48"/>
      <c r="U48" s="48"/>
    </row>
    <row r="49" spans="1:21" ht="30.75" customHeight="1" x14ac:dyDescent="0.15">
      <c r="A49" s="48"/>
      <c r="B49" s="1248"/>
      <c r="C49" s="1249"/>
      <c r="D49" s="62"/>
      <c r="E49" s="1254" t="s">
        <v>16</v>
      </c>
      <c r="F49" s="1254"/>
      <c r="G49" s="1254"/>
      <c r="H49" s="1254"/>
      <c r="I49" s="1254"/>
      <c r="J49" s="1255"/>
      <c r="K49" s="63" t="s">
        <v>518</v>
      </c>
      <c r="L49" s="64" t="s">
        <v>518</v>
      </c>
      <c r="M49" s="64">
        <v>13</v>
      </c>
      <c r="N49" s="64">
        <v>13</v>
      </c>
      <c r="O49" s="65">
        <v>13</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518</v>
      </c>
      <c r="L50" s="64" t="s">
        <v>518</v>
      </c>
      <c r="M50" s="64" t="s">
        <v>518</v>
      </c>
      <c r="N50" s="64">
        <v>4</v>
      </c>
      <c r="O50" s="65">
        <v>5</v>
      </c>
      <c r="P50" s="48"/>
      <c r="Q50" s="48"/>
      <c r="R50" s="48"/>
      <c r="S50" s="48"/>
      <c r="T50" s="48"/>
      <c r="U50" s="48"/>
    </row>
    <row r="51" spans="1:21" ht="30.75" customHeight="1" x14ac:dyDescent="0.15">
      <c r="A51" s="48"/>
      <c r="B51" s="1250"/>
      <c r="C51" s="1251"/>
      <c r="D51" s="66"/>
      <c r="E51" s="1254" t="s">
        <v>18</v>
      </c>
      <c r="F51" s="1254"/>
      <c r="G51" s="1254"/>
      <c r="H51" s="1254"/>
      <c r="I51" s="1254"/>
      <c r="J51" s="1255"/>
      <c r="K51" s="63">
        <v>1</v>
      </c>
      <c r="L51" s="64">
        <v>1</v>
      </c>
      <c r="M51" s="64">
        <v>1</v>
      </c>
      <c r="N51" s="64">
        <v>1</v>
      </c>
      <c r="O51" s="65">
        <v>1</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13147</v>
      </c>
      <c r="L52" s="64">
        <v>12393</v>
      </c>
      <c r="M52" s="64">
        <v>12522</v>
      </c>
      <c r="N52" s="64">
        <v>12389</v>
      </c>
      <c r="O52" s="65">
        <v>12411</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3602</v>
      </c>
      <c r="L53" s="69">
        <v>3285</v>
      </c>
      <c r="M53" s="69">
        <v>3572</v>
      </c>
      <c r="N53" s="69">
        <v>3538</v>
      </c>
      <c r="O53" s="70">
        <v>3375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619</v>
      </c>
      <c r="L57" s="83" t="s">
        <v>620</v>
      </c>
      <c r="M57" s="83" t="s">
        <v>620</v>
      </c>
      <c r="N57" s="83" t="s">
        <v>620</v>
      </c>
      <c r="O57" s="84" t="s">
        <v>620</v>
      </c>
    </row>
    <row r="58" spans="1:21" ht="31.5" customHeight="1" thickBot="1" x14ac:dyDescent="0.2">
      <c r="B58" s="1264"/>
      <c r="C58" s="1265"/>
      <c r="D58" s="1269" t="s">
        <v>27</v>
      </c>
      <c r="E58" s="1270"/>
      <c r="F58" s="1270"/>
      <c r="G58" s="1270"/>
      <c r="H58" s="1270"/>
      <c r="I58" s="1270"/>
      <c r="J58" s="1271"/>
      <c r="K58" s="85" t="s">
        <v>620</v>
      </c>
      <c r="L58" s="86" t="s">
        <v>620</v>
      </c>
      <c r="M58" s="86" t="s">
        <v>620</v>
      </c>
      <c r="N58" s="86" t="s">
        <v>620</v>
      </c>
      <c r="O58" s="87" t="s">
        <v>620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mY2ADYByPK16pPCK3LmRq8iMtbxBZ4RaoxYVMgmNpmaS6yPJjOnNNbCoH3lY16y0aHWqf1Q09+LZ/V1QIAjnA==" saltValue="ao9TbEGUzdUeIQqWJ3ZtTQ==" spinCount="100000" sheet="1" objects="1" scenarios="1"/>
  <customSheetViews>
    <customSheetView guid="{C4ADEE5C-4427-489B-BB54-63E5B2906DB2}" showGridLines="0" fitToPage="1" hiddenRows="1" hiddenColumns="1" topLeftCell="J43">
      <rowBreaks count="1" manualBreakCount="1">
        <brk id="62" max="15" man="1"/>
      </rowBreaks>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2"/>
  <headerFooter alignWithMargins="0">
    <oddFooter>&amp;C&amp;P/&amp;N</oddFooter>
  </headerFooter>
  <rowBreaks count="1" manualBreakCount="1">
    <brk id="62"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559</v>
      </c>
      <c r="J40" s="99" t="s">
        <v>560</v>
      </c>
      <c r="K40" s="99" t="s">
        <v>561</v>
      </c>
      <c r="L40" s="99" t="s">
        <v>562</v>
      </c>
      <c r="M40" s="100" t="s">
        <v>563</v>
      </c>
    </row>
    <row r="41" spans="2:13" ht="27.75" customHeight="1" x14ac:dyDescent="0.15">
      <c r="B41" s="1272" t="s">
        <v>30</v>
      </c>
      <c r="C41" s="1273"/>
      <c r="D41" s="101"/>
      <c r="E41" s="1278" t="s">
        <v>31</v>
      </c>
      <c r="F41" s="1278"/>
      <c r="G41" s="1278"/>
      <c r="H41" s="1279"/>
      <c r="I41" s="102">
        <v>135849</v>
      </c>
      <c r="J41" s="103">
        <v>134011</v>
      </c>
      <c r="K41" s="103">
        <v>133433</v>
      </c>
      <c r="L41" s="103">
        <v>134047</v>
      </c>
      <c r="M41" s="104">
        <v>135427</v>
      </c>
    </row>
    <row r="42" spans="2:13" ht="27.75" customHeight="1" x14ac:dyDescent="0.15">
      <c r="B42" s="1274"/>
      <c r="C42" s="1275"/>
      <c r="D42" s="105"/>
      <c r="E42" s="1280" t="s">
        <v>32</v>
      </c>
      <c r="F42" s="1280"/>
      <c r="G42" s="1280"/>
      <c r="H42" s="1281"/>
      <c r="I42" s="106">
        <v>2306</v>
      </c>
      <c r="J42" s="107">
        <v>2307</v>
      </c>
      <c r="K42" s="107">
        <v>2418</v>
      </c>
      <c r="L42" s="107">
        <v>1635</v>
      </c>
      <c r="M42" s="108">
        <v>1584</v>
      </c>
    </row>
    <row r="43" spans="2:13" ht="27.75" customHeight="1" x14ac:dyDescent="0.15">
      <c r="B43" s="1274"/>
      <c r="C43" s="1275"/>
      <c r="D43" s="105"/>
      <c r="E43" s="1280" t="s">
        <v>33</v>
      </c>
      <c r="F43" s="1280"/>
      <c r="G43" s="1280"/>
      <c r="H43" s="1281"/>
      <c r="I43" s="106">
        <v>34614</v>
      </c>
      <c r="J43" s="107">
        <v>32060</v>
      </c>
      <c r="K43" s="107">
        <v>30886</v>
      </c>
      <c r="L43" s="107">
        <v>29693</v>
      </c>
      <c r="M43" s="108">
        <v>27782</v>
      </c>
    </row>
    <row r="44" spans="2:13" ht="27.75" customHeight="1" x14ac:dyDescent="0.15">
      <c r="B44" s="1274"/>
      <c r="C44" s="1275"/>
      <c r="D44" s="105"/>
      <c r="E44" s="1280" t="s">
        <v>34</v>
      </c>
      <c r="F44" s="1280"/>
      <c r="G44" s="1280"/>
      <c r="H44" s="1281"/>
      <c r="I44" s="106" t="s">
        <v>518</v>
      </c>
      <c r="J44" s="107">
        <v>125</v>
      </c>
      <c r="K44" s="107">
        <v>113</v>
      </c>
      <c r="L44" s="107">
        <v>101</v>
      </c>
      <c r="M44" s="108">
        <v>128</v>
      </c>
    </row>
    <row r="45" spans="2:13" ht="27.75" customHeight="1" x14ac:dyDescent="0.15">
      <c r="B45" s="1274"/>
      <c r="C45" s="1275"/>
      <c r="D45" s="105"/>
      <c r="E45" s="1280" t="s">
        <v>35</v>
      </c>
      <c r="F45" s="1280"/>
      <c r="G45" s="1280"/>
      <c r="H45" s="1281"/>
      <c r="I45" s="106">
        <v>18129</v>
      </c>
      <c r="J45" s="107">
        <v>17568</v>
      </c>
      <c r="K45" s="107">
        <v>16601</v>
      </c>
      <c r="L45" s="107">
        <v>16182</v>
      </c>
      <c r="M45" s="108">
        <v>15620</v>
      </c>
    </row>
    <row r="46" spans="2:13" ht="27.75" customHeight="1" x14ac:dyDescent="0.15">
      <c r="B46" s="1274"/>
      <c r="C46" s="1275"/>
      <c r="D46" s="109"/>
      <c r="E46" s="1280" t="s">
        <v>36</v>
      </c>
      <c r="F46" s="1280"/>
      <c r="G46" s="1280"/>
      <c r="H46" s="1281"/>
      <c r="I46" s="106" t="s">
        <v>518</v>
      </c>
      <c r="J46" s="107" t="s">
        <v>518</v>
      </c>
      <c r="K46" s="107" t="s">
        <v>518</v>
      </c>
      <c r="L46" s="107" t="s">
        <v>518</v>
      </c>
      <c r="M46" s="108" t="s">
        <v>518</v>
      </c>
    </row>
    <row r="47" spans="2:13" ht="27.75" customHeight="1" x14ac:dyDescent="0.15">
      <c r="B47" s="1274"/>
      <c r="C47" s="1275"/>
      <c r="D47" s="110"/>
      <c r="E47" s="1282" t="s">
        <v>37</v>
      </c>
      <c r="F47" s="1283"/>
      <c r="G47" s="1283"/>
      <c r="H47" s="1284"/>
      <c r="I47" s="106" t="s">
        <v>518</v>
      </c>
      <c r="J47" s="107" t="s">
        <v>518</v>
      </c>
      <c r="K47" s="107" t="s">
        <v>518</v>
      </c>
      <c r="L47" s="107" t="s">
        <v>518</v>
      </c>
      <c r="M47" s="108" t="s">
        <v>518</v>
      </c>
    </row>
    <row r="48" spans="2:13" ht="27.75" customHeight="1" x14ac:dyDescent="0.15">
      <c r="B48" s="1274"/>
      <c r="C48" s="1275"/>
      <c r="D48" s="105"/>
      <c r="E48" s="1280" t="s">
        <v>38</v>
      </c>
      <c r="F48" s="1280"/>
      <c r="G48" s="1280"/>
      <c r="H48" s="1281"/>
      <c r="I48" s="106" t="s">
        <v>518</v>
      </c>
      <c r="J48" s="107" t="s">
        <v>518</v>
      </c>
      <c r="K48" s="107" t="s">
        <v>518</v>
      </c>
      <c r="L48" s="107" t="s">
        <v>518</v>
      </c>
      <c r="M48" s="108" t="s">
        <v>518</v>
      </c>
    </row>
    <row r="49" spans="2:13" ht="27.75" customHeight="1" x14ac:dyDescent="0.15">
      <c r="B49" s="1276"/>
      <c r="C49" s="1277"/>
      <c r="D49" s="105"/>
      <c r="E49" s="1280" t="s">
        <v>39</v>
      </c>
      <c r="F49" s="1280"/>
      <c r="G49" s="1280"/>
      <c r="H49" s="1281"/>
      <c r="I49" s="106" t="s">
        <v>518</v>
      </c>
      <c r="J49" s="107" t="s">
        <v>518</v>
      </c>
      <c r="K49" s="107" t="s">
        <v>518</v>
      </c>
      <c r="L49" s="107" t="s">
        <v>518</v>
      </c>
      <c r="M49" s="108" t="s">
        <v>518</v>
      </c>
    </row>
    <row r="50" spans="2:13" ht="27.75" customHeight="1" x14ac:dyDescent="0.15">
      <c r="B50" s="1285" t="s">
        <v>40</v>
      </c>
      <c r="C50" s="1286"/>
      <c r="D50" s="111"/>
      <c r="E50" s="1280" t="s">
        <v>41</v>
      </c>
      <c r="F50" s="1280"/>
      <c r="G50" s="1280"/>
      <c r="H50" s="1281"/>
      <c r="I50" s="106">
        <v>39810</v>
      </c>
      <c r="J50" s="107">
        <v>40857</v>
      </c>
      <c r="K50" s="107">
        <v>36762</v>
      </c>
      <c r="L50" s="107">
        <v>37143</v>
      </c>
      <c r="M50" s="108">
        <v>38124</v>
      </c>
    </row>
    <row r="51" spans="2:13" ht="27.75" customHeight="1" x14ac:dyDescent="0.15">
      <c r="B51" s="1274"/>
      <c r="C51" s="1275"/>
      <c r="D51" s="105"/>
      <c r="E51" s="1280" t="s">
        <v>42</v>
      </c>
      <c r="F51" s="1280"/>
      <c r="G51" s="1280"/>
      <c r="H51" s="1281"/>
      <c r="I51" s="106">
        <v>33522</v>
      </c>
      <c r="J51" s="107">
        <v>34039</v>
      </c>
      <c r="K51" s="107">
        <v>32956</v>
      </c>
      <c r="L51" s="107">
        <v>32649</v>
      </c>
      <c r="M51" s="108">
        <v>33061</v>
      </c>
    </row>
    <row r="52" spans="2:13" ht="27.75" customHeight="1" x14ac:dyDescent="0.15">
      <c r="B52" s="1276"/>
      <c r="C52" s="1277"/>
      <c r="D52" s="105"/>
      <c r="E52" s="1280" t="s">
        <v>43</v>
      </c>
      <c r="F52" s="1280"/>
      <c r="G52" s="1280"/>
      <c r="H52" s="1281"/>
      <c r="I52" s="106">
        <v>126235</v>
      </c>
      <c r="J52" s="107">
        <v>127113</v>
      </c>
      <c r="K52" s="107">
        <v>128960</v>
      </c>
      <c r="L52" s="107">
        <v>130224</v>
      </c>
      <c r="M52" s="108">
        <v>131072</v>
      </c>
    </row>
    <row r="53" spans="2:13" ht="27.75" customHeight="1" thickBot="1" x14ac:dyDescent="0.2">
      <c r="B53" s="1287" t="s">
        <v>44</v>
      </c>
      <c r="C53" s="1288"/>
      <c r="D53" s="112"/>
      <c r="E53" s="1289" t="s">
        <v>45</v>
      </c>
      <c r="F53" s="1289"/>
      <c r="G53" s="1289"/>
      <c r="H53" s="1290"/>
      <c r="I53" s="113">
        <v>-8670</v>
      </c>
      <c r="J53" s="114">
        <v>-15937</v>
      </c>
      <c r="K53" s="114">
        <v>-15227</v>
      </c>
      <c r="L53" s="114">
        <v>-18359</v>
      </c>
      <c r="M53" s="115">
        <v>-21717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txqUBkqV5CPAagt0ey1ToK7Kqj3Cqp+zv/Rjb8B1uLLhKDLw/TEoPbXx7ot02tZQyU01Hl21ma7tu4MTANXiw==" saltValue="FOK4Ep8fZSGIz8gsiAD5LA==" spinCount="100000" sheet="1" objects="1" scenarios="1"/>
  <customSheetViews>
    <customSheetView guid="{C4ADEE5C-4427-489B-BB54-63E5B2906DB2}" showGridLines="0" fitToPage="1" hiddenRows="1" hiddenColumns="1" topLeftCell="J37">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561</v>
      </c>
      <c r="G54" s="124" t="s">
        <v>562</v>
      </c>
      <c r="H54" s="125" t="s">
        <v>563</v>
      </c>
    </row>
    <row r="55" spans="2:8" ht="52.5" customHeight="1" x14ac:dyDescent="0.15">
      <c r="B55" s="126"/>
      <c r="C55" s="1299" t="s">
        <v>48</v>
      </c>
      <c r="D55" s="1299"/>
      <c r="E55" s="1300"/>
      <c r="F55" s="127">
        <v>12377</v>
      </c>
      <c r="G55" s="127">
        <v>10382</v>
      </c>
      <c r="H55" s="128">
        <v>10385</v>
      </c>
    </row>
    <row r="56" spans="2:8" ht="52.5" customHeight="1" x14ac:dyDescent="0.15">
      <c r="B56" s="129"/>
      <c r="C56" s="1301" t="s">
        <v>49</v>
      </c>
      <c r="D56" s="1301"/>
      <c r="E56" s="1302"/>
      <c r="F56" s="130" t="s">
        <v>518</v>
      </c>
      <c r="G56" s="130" t="s">
        <v>518</v>
      </c>
      <c r="H56" s="131" t="s">
        <v>518</v>
      </c>
    </row>
    <row r="57" spans="2:8" ht="53.25" customHeight="1" x14ac:dyDescent="0.15">
      <c r="B57" s="129"/>
      <c r="C57" s="1303" t="s">
        <v>50</v>
      </c>
      <c r="D57" s="1303"/>
      <c r="E57" s="1304"/>
      <c r="F57" s="132">
        <v>21281</v>
      </c>
      <c r="G57" s="132">
        <v>22550</v>
      </c>
      <c r="H57" s="133">
        <v>23042</v>
      </c>
    </row>
    <row r="58" spans="2:8" ht="45.75" customHeight="1" x14ac:dyDescent="0.15">
      <c r="B58" s="134"/>
      <c r="C58" s="1291" t="s">
        <v>601</v>
      </c>
      <c r="D58" s="1292"/>
      <c r="E58" s="1293"/>
      <c r="F58" s="135">
        <v>7273</v>
      </c>
      <c r="G58" s="135">
        <v>7754</v>
      </c>
      <c r="H58" s="136">
        <v>8256</v>
      </c>
    </row>
    <row r="59" spans="2:8" ht="45.75" customHeight="1" x14ac:dyDescent="0.15">
      <c r="B59" s="134"/>
      <c r="C59" s="1291" t="s">
        <v>603</v>
      </c>
      <c r="D59" s="1292"/>
      <c r="E59" s="1293"/>
      <c r="F59" s="135">
        <v>3375</v>
      </c>
      <c r="G59" s="135">
        <v>3876</v>
      </c>
      <c r="H59" s="136">
        <v>4377</v>
      </c>
    </row>
    <row r="60" spans="2:8" ht="45.75" customHeight="1" x14ac:dyDescent="0.15">
      <c r="B60" s="134"/>
      <c r="C60" s="1291" t="s">
        <v>604</v>
      </c>
      <c r="D60" s="1292"/>
      <c r="E60" s="1293"/>
      <c r="F60" s="135">
        <v>3848</v>
      </c>
      <c r="G60" s="135">
        <v>3796</v>
      </c>
      <c r="H60" s="136">
        <v>3741</v>
      </c>
    </row>
    <row r="61" spans="2:8" ht="45.75" customHeight="1" x14ac:dyDescent="0.15">
      <c r="B61" s="134"/>
      <c r="C61" s="1291" t="s">
        <v>602</v>
      </c>
      <c r="D61" s="1292"/>
      <c r="E61" s="1293"/>
      <c r="F61" s="135">
        <v>4681</v>
      </c>
      <c r="G61" s="135">
        <v>4561</v>
      </c>
      <c r="H61" s="136">
        <v>3730</v>
      </c>
    </row>
    <row r="62" spans="2:8" ht="45.75" customHeight="1" thickBot="1" x14ac:dyDescent="0.2">
      <c r="B62" s="137"/>
      <c r="C62" s="1294" t="s">
        <v>605</v>
      </c>
      <c r="D62" s="1295"/>
      <c r="E62" s="1296"/>
      <c r="F62" s="138">
        <v>1309</v>
      </c>
      <c r="G62" s="138">
        <v>1637</v>
      </c>
      <c r="H62" s="139">
        <v>1837</v>
      </c>
    </row>
    <row r="63" spans="2:8" ht="52.5" customHeight="1" thickBot="1" x14ac:dyDescent="0.2">
      <c r="B63" s="140"/>
      <c r="C63" s="1297" t="s">
        <v>51</v>
      </c>
      <c r="D63" s="1297"/>
      <c r="E63" s="1298"/>
      <c r="F63" s="141">
        <v>33659</v>
      </c>
      <c r="G63" s="141">
        <v>32932</v>
      </c>
      <c r="H63" s="142">
        <v>33427</v>
      </c>
    </row>
    <row r="64" spans="2:8" ht="15" customHeight="1" x14ac:dyDescent="0.15"/>
    <row r="65" ht="0" hidden="1" customHeight="1" x14ac:dyDescent="0.15"/>
    <row r="66" ht="0" hidden="1" customHeight="1" x14ac:dyDescent="0.15"/>
  </sheetData>
  <sheetProtection algorithmName="SHA-512" hashValue="tVgfdN3wLZg/QD77CWN0y6F2FiWyLx7UPVeaQj35z2IE5W0IpapkPSk7F8WLouIVF9MpheLGN2AeiJcLXWcJ0A==" saltValue="++rru2KCmZpa6uILNeVD8w==" spinCount="100000" sheet="1" objects="1" scenarios="1"/>
  <customSheetViews>
    <customSheetView guid="{C4ADEE5C-4427-489B-BB54-63E5B2906DB2}" scale="70" showGridLines="0" fitToPage="1" hiddenRows="1" hiddenColumns="1" topLeftCell="F1">
      <selection activeCell="H59" sqref="H59"/>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BF39" sqref="BF39"/>
    </sheetView>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632</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632</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631</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627</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17" t="s">
        <v>630</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5" x14ac:dyDescent="0.15">
      <c r="B44" s="386"/>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5" x14ac:dyDescent="0.15">
      <c r="B45" s="386"/>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5" x14ac:dyDescent="0.15">
      <c r="B46" s="386"/>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5" x14ac:dyDescent="0.15">
      <c r="B47" s="386"/>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625</v>
      </c>
    </row>
    <row r="50" spans="1:109" ht="13.5" x14ac:dyDescent="0.15">
      <c r="B50" s="386"/>
      <c r="G50" s="1311"/>
      <c r="H50" s="1311"/>
      <c r="I50" s="1311"/>
      <c r="J50" s="1311"/>
      <c r="K50" s="395"/>
      <c r="L50" s="395"/>
      <c r="M50" s="394"/>
      <c r="N50" s="39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7" t="s">
        <v>559</v>
      </c>
      <c r="BQ50" s="1307"/>
      <c r="BR50" s="1307"/>
      <c r="BS50" s="1307"/>
      <c r="BT50" s="1307"/>
      <c r="BU50" s="1307"/>
      <c r="BV50" s="1307"/>
      <c r="BW50" s="1307"/>
      <c r="BX50" s="1307" t="s">
        <v>560</v>
      </c>
      <c r="BY50" s="1307"/>
      <c r="BZ50" s="1307"/>
      <c r="CA50" s="1307"/>
      <c r="CB50" s="1307"/>
      <c r="CC50" s="1307"/>
      <c r="CD50" s="1307"/>
      <c r="CE50" s="1307"/>
      <c r="CF50" s="1307" t="s">
        <v>561</v>
      </c>
      <c r="CG50" s="1307"/>
      <c r="CH50" s="1307"/>
      <c r="CI50" s="1307"/>
      <c r="CJ50" s="1307"/>
      <c r="CK50" s="1307"/>
      <c r="CL50" s="1307"/>
      <c r="CM50" s="1307"/>
      <c r="CN50" s="1307" t="s">
        <v>562</v>
      </c>
      <c r="CO50" s="1307"/>
      <c r="CP50" s="1307"/>
      <c r="CQ50" s="1307"/>
      <c r="CR50" s="1307"/>
      <c r="CS50" s="1307"/>
      <c r="CT50" s="1307"/>
      <c r="CU50" s="1307"/>
      <c r="CV50" s="1307" t="s">
        <v>563</v>
      </c>
      <c r="CW50" s="1307"/>
      <c r="CX50" s="1307"/>
      <c r="CY50" s="1307"/>
      <c r="CZ50" s="1307"/>
      <c r="DA50" s="1307"/>
      <c r="DB50" s="1307"/>
      <c r="DC50" s="1307"/>
    </row>
    <row r="51" spans="1:109" ht="13.5" customHeight="1" x14ac:dyDescent="0.15">
      <c r="B51" s="386"/>
      <c r="G51" s="1316"/>
      <c r="H51" s="1316"/>
      <c r="I51" s="1326"/>
      <c r="J51" s="1326"/>
      <c r="K51" s="1312"/>
      <c r="L51" s="1312"/>
      <c r="M51" s="1312"/>
      <c r="N51" s="1312"/>
      <c r="AM51" s="393"/>
      <c r="AN51" s="1308" t="s">
        <v>624</v>
      </c>
      <c r="AO51" s="1308"/>
      <c r="AP51" s="1308"/>
      <c r="AQ51" s="1308"/>
      <c r="AR51" s="1308"/>
      <c r="AS51" s="1308"/>
      <c r="AT51" s="1308"/>
      <c r="AU51" s="1308"/>
      <c r="AV51" s="1308"/>
      <c r="AW51" s="1308"/>
      <c r="AX51" s="1308"/>
      <c r="AY51" s="1308"/>
      <c r="AZ51" s="1308"/>
      <c r="BA51" s="1308"/>
      <c r="BB51" s="1308" t="s">
        <v>622</v>
      </c>
      <c r="BC51" s="1308"/>
      <c r="BD51" s="1308"/>
      <c r="BE51" s="1308"/>
      <c r="BF51" s="1308"/>
      <c r="BG51" s="1308"/>
      <c r="BH51" s="1308"/>
      <c r="BI51" s="1308"/>
      <c r="BJ51" s="1308"/>
      <c r="BK51" s="1308"/>
      <c r="BL51" s="1308"/>
      <c r="BM51" s="1308"/>
      <c r="BN51" s="1308"/>
      <c r="BO51" s="1308"/>
      <c r="BP51" s="132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ht="13.5" x14ac:dyDescent="0.15">
      <c r="B52" s="386"/>
      <c r="G52" s="1316"/>
      <c r="H52" s="1316"/>
      <c r="I52" s="1326"/>
      <c r="J52" s="1326"/>
      <c r="K52" s="1312"/>
      <c r="L52" s="1312"/>
      <c r="M52" s="1312"/>
      <c r="N52" s="1312"/>
      <c r="AM52" s="39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5" x14ac:dyDescent="0.15">
      <c r="A53" s="401"/>
      <c r="B53" s="386"/>
      <c r="G53" s="1316"/>
      <c r="H53" s="1316"/>
      <c r="I53" s="1311"/>
      <c r="J53" s="1311"/>
      <c r="K53" s="1312"/>
      <c r="L53" s="1312"/>
      <c r="M53" s="1312"/>
      <c r="N53" s="1312"/>
      <c r="AM53" s="393"/>
      <c r="AN53" s="1308"/>
      <c r="AO53" s="1308"/>
      <c r="AP53" s="1308"/>
      <c r="AQ53" s="1308"/>
      <c r="AR53" s="1308"/>
      <c r="AS53" s="1308"/>
      <c r="AT53" s="1308"/>
      <c r="AU53" s="1308"/>
      <c r="AV53" s="1308"/>
      <c r="AW53" s="1308"/>
      <c r="AX53" s="1308"/>
      <c r="AY53" s="1308"/>
      <c r="AZ53" s="1308"/>
      <c r="BA53" s="1308"/>
      <c r="BB53" s="1308" t="s">
        <v>629</v>
      </c>
      <c r="BC53" s="1308"/>
      <c r="BD53" s="1308"/>
      <c r="BE53" s="1308"/>
      <c r="BF53" s="1308"/>
      <c r="BG53" s="1308"/>
      <c r="BH53" s="1308"/>
      <c r="BI53" s="1308"/>
      <c r="BJ53" s="1308"/>
      <c r="BK53" s="1308"/>
      <c r="BL53" s="1308"/>
      <c r="BM53" s="1308"/>
      <c r="BN53" s="1308"/>
      <c r="BO53" s="1308"/>
      <c r="BP53" s="1327"/>
      <c r="BQ53" s="1305"/>
      <c r="BR53" s="1305"/>
      <c r="BS53" s="1305"/>
      <c r="BT53" s="1305"/>
      <c r="BU53" s="1305"/>
      <c r="BV53" s="1305"/>
      <c r="BW53" s="1305"/>
      <c r="BX53" s="1305">
        <v>54.9</v>
      </c>
      <c r="BY53" s="1305"/>
      <c r="BZ53" s="1305"/>
      <c r="CA53" s="1305"/>
      <c r="CB53" s="1305"/>
      <c r="CC53" s="1305"/>
      <c r="CD53" s="1305"/>
      <c r="CE53" s="1305"/>
      <c r="CF53" s="1305">
        <v>56.6</v>
      </c>
      <c r="CG53" s="1305"/>
      <c r="CH53" s="1305"/>
      <c r="CI53" s="1305"/>
      <c r="CJ53" s="1305"/>
      <c r="CK53" s="1305"/>
      <c r="CL53" s="1305"/>
      <c r="CM53" s="1305"/>
      <c r="CN53" s="1305">
        <v>57.7</v>
      </c>
      <c r="CO53" s="1305"/>
      <c r="CP53" s="1305"/>
      <c r="CQ53" s="1305"/>
      <c r="CR53" s="1305"/>
      <c r="CS53" s="1305"/>
      <c r="CT53" s="1305"/>
      <c r="CU53" s="1305"/>
      <c r="CV53" s="1305">
        <v>59</v>
      </c>
      <c r="CW53" s="1305"/>
      <c r="CX53" s="1305"/>
      <c r="CY53" s="1305"/>
      <c r="CZ53" s="1305"/>
      <c r="DA53" s="1305"/>
      <c r="DB53" s="1305"/>
      <c r="DC53" s="1305"/>
    </row>
    <row r="54" spans="1:109" ht="13.5" x14ac:dyDescent="0.15">
      <c r="A54" s="401"/>
      <c r="B54" s="386"/>
      <c r="G54" s="1316"/>
      <c r="H54" s="1316"/>
      <c r="I54" s="1311"/>
      <c r="J54" s="1311"/>
      <c r="K54" s="1312"/>
      <c r="L54" s="1312"/>
      <c r="M54" s="1312"/>
      <c r="N54" s="1312"/>
      <c r="AM54" s="39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5" x14ac:dyDescent="0.15">
      <c r="A55" s="401"/>
      <c r="B55" s="386"/>
      <c r="G55" s="1311"/>
      <c r="H55" s="1311"/>
      <c r="I55" s="1311"/>
      <c r="J55" s="1311"/>
      <c r="K55" s="1312"/>
      <c r="L55" s="1312"/>
      <c r="M55" s="1312"/>
      <c r="N55" s="1312"/>
      <c r="AN55" s="1307" t="s">
        <v>623</v>
      </c>
      <c r="AO55" s="1307"/>
      <c r="AP55" s="1307"/>
      <c r="AQ55" s="1307"/>
      <c r="AR55" s="1307"/>
      <c r="AS55" s="1307"/>
      <c r="AT55" s="1307"/>
      <c r="AU55" s="1307"/>
      <c r="AV55" s="1307"/>
      <c r="AW55" s="1307"/>
      <c r="AX55" s="1307"/>
      <c r="AY55" s="1307"/>
      <c r="AZ55" s="1307"/>
      <c r="BA55" s="1307"/>
      <c r="BB55" s="1308" t="s">
        <v>622</v>
      </c>
      <c r="BC55" s="1308"/>
      <c r="BD55" s="1308"/>
      <c r="BE55" s="1308"/>
      <c r="BF55" s="1308"/>
      <c r="BG55" s="1308"/>
      <c r="BH55" s="1308"/>
      <c r="BI55" s="1308"/>
      <c r="BJ55" s="1308"/>
      <c r="BK55" s="1308"/>
      <c r="BL55" s="1308"/>
      <c r="BM55" s="1308"/>
      <c r="BN55" s="1308"/>
      <c r="BO55" s="1308"/>
      <c r="BP55" s="1327"/>
      <c r="BQ55" s="1305"/>
      <c r="BR55" s="1305"/>
      <c r="BS55" s="1305"/>
      <c r="BT55" s="1305"/>
      <c r="BU55" s="1305"/>
      <c r="BV55" s="1305"/>
      <c r="BW55" s="1305"/>
      <c r="BX55" s="1305">
        <v>41.4</v>
      </c>
      <c r="BY55" s="1305"/>
      <c r="BZ55" s="1305"/>
      <c r="CA55" s="1305"/>
      <c r="CB55" s="1305"/>
      <c r="CC55" s="1305"/>
      <c r="CD55" s="1305"/>
      <c r="CE55" s="1305"/>
      <c r="CF55" s="1305">
        <v>38.9</v>
      </c>
      <c r="CG55" s="1305"/>
      <c r="CH55" s="1305"/>
      <c r="CI55" s="1305"/>
      <c r="CJ55" s="1305"/>
      <c r="CK55" s="1305"/>
      <c r="CL55" s="1305"/>
      <c r="CM55" s="1305"/>
      <c r="CN55" s="1305">
        <v>37.6</v>
      </c>
      <c r="CO55" s="1305"/>
      <c r="CP55" s="1305"/>
      <c r="CQ55" s="1305"/>
      <c r="CR55" s="1305"/>
      <c r="CS55" s="1305"/>
      <c r="CT55" s="1305"/>
      <c r="CU55" s="1305"/>
      <c r="CV55" s="1305">
        <v>34</v>
      </c>
      <c r="CW55" s="1305"/>
      <c r="CX55" s="1305"/>
      <c r="CY55" s="1305"/>
      <c r="CZ55" s="1305"/>
      <c r="DA55" s="1305"/>
      <c r="DB55" s="1305"/>
      <c r="DC55" s="1305"/>
    </row>
    <row r="56" spans="1:109" ht="13.5" x14ac:dyDescent="0.15">
      <c r="A56" s="401"/>
      <c r="B56" s="386"/>
      <c r="G56" s="1311"/>
      <c r="H56" s="1311"/>
      <c r="I56" s="1311"/>
      <c r="J56" s="1311"/>
      <c r="K56" s="1312"/>
      <c r="L56" s="1312"/>
      <c r="M56" s="1312"/>
      <c r="N56" s="1312"/>
      <c r="AN56" s="1307"/>
      <c r="AO56" s="1307"/>
      <c r="AP56" s="1307"/>
      <c r="AQ56" s="1307"/>
      <c r="AR56" s="1307"/>
      <c r="AS56" s="1307"/>
      <c r="AT56" s="1307"/>
      <c r="AU56" s="1307"/>
      <c r="AV56" s="1307"/>
      <c r="AW56" s="1307"/>
      <c r="AX56" s="1307"/>
      <c r="AY56" s="1307"/>
      <c r="AZ56" s="1307"/>
      <c r="BA56" s="1307"/>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5" x14ac:dyDescent="0.15">
      <c r="B57" s="407"/>
      <c r="G57" s="1311"/>
      <c r="H57" s="1311"/>
      <c r="I57" s="1309"/>
      <c r="J57" s="1309"/>
      <c r="K57" s="1312"/>
      <c r="L57" s="1312"/>
      <c r="M57" s="1312"/>
      <c r="N57" s="1312"/>
      <c r="AM57" s="385"/>
      <c r="AN57" s="1307"/>
      <c r="AO57" s="1307"/>
      <c r="AP57" s="1307"/>
      <c r="AQ57" s="1307"/>
      <c r="AR57" s="1307"/>
      <c r="AS57" s="1307"/>
      <c r="AT57" s="1307"/>
      <c r="AU57" s="1307"/>
      <c r="AV57" s="1307"/>
      <c r="AW57" s="1307"/>
      <c r="AX57" s="1307"/>
      <c r="AY57" s="1307"/>
      <c r="AZ57" s="1307"/>
      <c r="BA57" s="1307"/>
      <c r="BB57" s="1308" t="s">
        <v>629</v>
      </c>
      <c r="BC57" s="1308"/>
      <c r="BD57" s="1308"/>
      <c r="BE57" s="1308"/>
      <c r="BF57" s="1308"/>
      <c r="BG57" s="1308"/>
      <c r="BH57" s="1308"/>
      <c r="BI57" s="1308"/>
      <c r="BJ57" s="1308"/>
      <c r="BK57" s="1308"/>
      <c r="BL57" s="1308"/>
      <c r="BM57" s="1308"/>
      <c r="BN57" s="1308"/>
      <c r="BO57" s="1308"/>
      <c r="BP57" s="1327"/>
      <c r="BQ57" s="1305"/>
      <c r="BR57" s="1305"/>
      <c r="BS57" s="1305"/>
      <c r="BT57" s="1305"/>
      <c r="BU57" s="1305"/>
      <c r="BV57" s="1305"/>
      <c r="BW57" s="1305"/>
      <c r="BX57" s="1305">
        <v>60.2</v>
      </c>
      <c r="BY57" s="1305"/>
      <c r="BZ57" s="1305"/>
      <c r="CA57" s="1305"/>
      <c r="CB57" s="1305"/>
      <c r="CC57" s="1305"/>
      <c r="CD57" s="1305"/>
      <c r="CE57" s="1305"/>
      <c r="CF57" s="1305">
        <v>59.3</v>
      </c>
      <c r="CG57" s="1305"/>
      <c r="CH57" s="1305"/>
      <c r="CI57" s="1305"/>
      <c r="CJ57" s="1305"/>
      <c r="CK57" s="1305"/>
      <c r="CL57" s="1305"/>
      <c r="CM57" s="1305"/>
      <c r="CN57" s="1305">
        <v>60</v>
      </c>
      <c r="CO57" s="1305"/>
      <c r="CP57" s="1305"/>
      <c r="CQ57" s="1305"/>
      <c r="CR57" s="1305"/>
      <c r="CS57" s="1305"/>
      <c r="CT57" s="1305"/>
      <c r="CU57" s="1305"/>
      <c r="CV57" s="1305">
        <v>60.8</v>
      </c>
      <c r="CW57" s="1305"/>
      <c r="CX57" s="1305"/>
      <c r="CY57" s="1305"/>
      <c r="CZ57" s="1305"/>
      <c r="DA57" s="1305"/>
      <c r="DB57" s="1305"/>
      <c r="DC57" s="1305"/>
      <c r="DD57" s="412"/>
      <c r="DE57" s="407"/>
    </row>
    <row r="58" spans="1:109" s="401" customFormat="1" ht="13.5" x14ac:dyDescent="0.15">
      <c r="A58" s="385"/>
      <c r="B58" s="407"/>
      <c r="G58" s="1311"/>
      <c r="H58" s="1311"/>
      <c r="I58" s="1309"/>
      <c r="J58" s="1309"/>
      <c r="K58" s="1312"/>
      <c r="L58" s="1312"/>
      <c r="M58" s="1312"/>
      <c r="N58" s="1312"/>
      <c r="AM58" s="385"/>
      <c r="AN58" s="1307"/>
      <c r="AO58" s="1307"/>
      <c r="AP58" s="1307"/>
      <c r="AQ58" s="1307"/>
      <c r="AR58" s="1307"/>
      <c r="AS58" s="1307"/>
      <c r="AT58" s="1307"/>
      <c r="AU58" s="1307"/>
      <c r="AV58" s="1307"/>
      <c r="AW58" s="1307"/>
      <c r="AX58" s="1307"/>
      <c r="AY58" s="1307"/>
      <c r="AZ58" s="1307"/>
      <c r="BA58" s="1307"/>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628</v>
      </c>
    </row>
    <row r="64" spans="1:109" ht="13.5" x14ac:dyDescent="0.15">
      <c r="B64" s="386"/>
      <c r="G64" s="402"/>
      <c r="I64" s="404"/>
      <c r="J64" s="404"/>
      <c r="K64" s="404"/>
      <c r="L64" s="404"/>
      <c r="M64" s="404"/>
      <c r="N64" s="403"/>
      <c r="AM64" s="402"/>
      <c r="AN64" s="402" t="s">
        <v>627</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17" t="s">
        <v>626</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5" x14ac:dyDescent="0.15">
      <c r="B66" s="386"/>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5" x14ac:dyDescent="0.15">
      <c r="B67" s="386"/>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5" x14ac:dyDescent="0.15">
      <c r="B68" s="386"/>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5" x14ac:dyDescent="0.15">
      <c r="B69" s="386"/>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625</v>
      </c>
    </row>
    <row r="72" spans="2:107" ht="13.5" x14ac:dyDescent="0.15">
      <c r="B72" s="386"/>
      <c r="G72" s="1311"/>
      <c r="H72" s="1311"/>
      <c r="I72" s="1311"/>
      <c r="J72" s="1311"/>
      <c r="K72" s="395"/>
      <c r="L72" s="395"/>
      <c r="M72" s="394"/>
      <c r="N72" s="39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7" t="s">
        <v>559</v>
      </c>
      <c r="BQ72" s="1307"/>
      <c r="BR72" s="1307"/>
      <c r="BS72" s="1307"/>
      <c r="BT72" s="1307"/>
      <c r="BU72" s="1307"/>
      <c r="BV72" s="1307"/>
      <c r="BW72" s="1307"/>
      <c r="BX72" s="1307" t="s">
        <v>560</v>
      </c>
      <c r="BY72" s="1307"/>
      <c r="BZ72" s="1307"/>
      <c r="CA72" s="1307"/>
      <c r="CB72" s="1307"/>
      <c r="CC72" s="1307"/>
      <c r="CD72" s="1307"/>
      <c r="CE72" s="1307"/>
      <c r="CF72" s="1307" t="s">
        <v>561</v>
      </c>
      <c r="CG72" s="1307"/>
      <c r="CH72" s="1307"/>
      <c r="CI72" s="1307"/>
      <c r="CJ72" s="1307"/>
      <c r="CK72" s="1307"/>
      <c r="CL72" s="1307"/>
      <c r="CM72" s="1307"/>
      <c r="CN72" s="1307" t="s">
        <v>562</v>
      </c>
      <c r="CO72" s="1307"/>
      <c r="CP72" s="1307"/>
      <c r="CQ72" s="1307"/>
      <c r="CR72" s="1307"/>
      <c r="CS72" s="1307"/>
      <c r="CT72" s="1307"/>
      <c r="CU72" s="1307"/>
      <c r="CV72" s="1307" t="s">
        <v>563</v>
      </c>
      <c r="CW72" s="1307"/>
      <c r="CX72" s="1307"/>
      <c r="CY72" s="1307"/>
      <c r="CZ72" s="1307"/>
      <c r="DA72" s="1307"/>
      <c r="DB72" s="1307"/>
      <c r="DC72" s="1307"/>
    </row>
    <row r="73" spans="2:107" ht="13.5" x14ac:dyDescent="0.15">
      <c r="B73" s="386"/>
      <c r="G73" s="1316"/>
      <c r="H73" s="1316"/>
      <c r="I73" s="1316"/>
      <c r="J73" s="1316"/>
      <c r="K73" s="1306"/>
      <c r="L73" s="1306"/>
      <c r="M73" s="1306"/>
      <c r="N73" s="1306"/>
      <c r="AM73" s="393"/>
      <c r="AN73" s="1308" t="s">
        <v>624</v>
      </c>
      <c r="AO73" s="1308"/>
      <c r="AP73" s="1308"/>
      <c r="AQ73" s="1308"/>
      <c r="AR73" s="1308"/>
      <c r="AS73" s="1308"/>
      <c r="AT73" s="1308"/>
      <c r="AU73" s="1308"/>
      <c r="AV73" s="1308"/>
      <c r="AW73" s="1308"/>
      <c r="AX73" s="1308"/>
      <c r="AY73" s="1308"/>
      <c r="AZ73" s="1308"/>
      <c r="BA73" s="1308"/>
      <c r="BB73" s="1308" t="s">
        <v>622</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5" x14ac:dyDescent="0.15">
      <c r="B74" s="386"/>
      <c r="G74" s="1316"/>
      <c r="H74" s="1316"/>
      <c r="I74" s="1316"/>
      <c r="J74" s="1316"/>
      <c r="K74" s="1306"/>
      <c r="L74" s="1306"/>
      <c r="M74" s="1306"/>
      <c r="N74" s="1306"/>
      <c r="AM74" s="39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5" x14ac:dyDescent="0.15">
      <c r="B75" s="386"/>
      <c r="G75" s="1316"/>
      <c r="H75" s="1316"/>
      <c r="I75" s="1311"/>
      <c r="J75" s="1311"/>
      <c r="K75" s="1312"/>
      <c r="L75" s="1312"/>
      <c r="M75" s="1312"/>
      <c r="N75" s="1312"/>
      <c r="AM75" s="393"/>
      <c r="AN75" s="1308"/>
      <c r="AO75" s="1308"/>
      <c r="AP75" s="1308"/>
      <c r="AQ75" s="1308"/>
      <c r="AR75" s="1308"/>
      <c r="AS75" s="1308"/>
      <c r="AT75" s="1308"/>
      <c r="AU75" s="1308"/>
      <c r="AV75" s="1308"/>
      <c r="AW75" s="1308"/>
      <c r="AX75" s="1308"/>
      <c r="AY75" s="1308"/>
      <c r="AZ75" s="1308"/>
      <c r="BA75" s="1308"/>
      <c r="BB75" s="1308" t="s">
        <v>621</v>
      </c>
      <c r="BC75" s="1308"/>
      <c r="BD75" s="1308"/>
      <c r="BE75" s="1308"/>
      <c r="BF75" s="1308"/>
      <c r="BG75" s="1308"/>
      <c r="BH75" s="1308"/>
      <c r="BI75" s="1308"/>
      <c r="BJ75" s="1308"/>
      <c r="BK75" s="1308"/>
      <c r="BL75" s="1308"/>
      <c r="BM75" s="1308"/>
      <c r="BN75" s="1308"/>
      <c r="BO75" s="1308"/>
      <c r="BP75" s="1305">
        <v>4.3</v>
      </c>
      <c r="BQ75" s="1305"/>
      <c r="BR75" s="1305"/>
      <c r="BS75" s="1305"/>
      <c r="BT75" s="1305"/>
      <c r="BU75" s="1305"/>
      <c r="BV75" s="1305"/>
      <c r="BW75" s="1305"/>
      <c r="BX75" s="1305">
        <v>4.4000000000000004</v>
      </c>
      <c r="BY75" s="1305"/>
      <c r="BZ75" s="1305"/>
      <c r="CA75" s="1305"/>
      <c r="CB75" s="1305"/>
      <c r="CC75" s="1305"/>
      <c r="CD75" s="1305"/>
      <c r="CE75" s="1305"/>
      <c r="CF75" s="1305">
        <v>4.5999999999999996</v>
      </c>
      <c r="CG75" s="1305"/>
      <c r="CH75" s="1305"/>
      <c r="CI75" s="1305"/>
      <c r="CJ75" s="1305"/>
      <c r="CK75" s="1305"/>
      <c r="CL75" s="1305"/>
      <c r="CM75" s="1305"/>
      <c r="CN75" s="1305">
        <v>4.5999999999999996</v>
      </c>
      <c r="CO75" s="1305"/>
      <c r="CP75" s="1305"/>
      <c r="CQ75" s="1305"/>
      <c r="CR75" s="1305"/>
      <c r="CS75" s="1305"/>
      <c r="CT75" s="1305"/>
      <c r="CU75" s="1305"/>
      <c r="CV75" s="1305">
        <v>4.7</v>
      </c>
      <c r="CW75" s="1305"/>
      <c r="CX75" s="1305"/>
      <c r="CY75" s="1305"/>
      <c r="CZ75" s="1305"/>
      <c r="DA75" s="1305"/>
      <c r="DB75" s="1305"/>
      <c r="DC75" s="1305"/>
    </row>
    <row r="76" spans="2:107" ht="13.5" x14ac:dyDescent="0.15">
      <c r="B76" s="386"/>
      <c r="G76" s="1316"/>
      <c r="H76" s="1316"/>
      <c r="I76" s="1311"/>
      <c r="J76" s="1311"/>
      <c r="K76" s="1312"/>
      <c r="L76" s="1312"/>
      <c r="M76" s="1312"/>
      <c r="N76" s="1312"/>
      <c r="AM76" s="39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5" x14ac:dyDescent="0.15">
      <c r="B77" s="386"/>
      <c r="G77" s="1311"/>
      <c r="H77" s="1311"/>
      <c r="I77" s="1311"/>
      <c r="J77" s="1311"/>
      <c r="K77" s="1306"/>
      <c r="L77" s="1306"/>
      <c r="M77" s="1306"/>
      <c r="N77" s="1306"/>
      <c r="AN77" s="1307" t="s">
        <v>623</v>
      </c>
      <c r="AO77" s="1307"/>
      <c r="AP77" s="1307"/>
      <c r="AQ77" s="1307"/>
      <c r="AR77" s="1307"/>
      <c r="AS77" s="1307"/>
      <c r="AT77" s="1307"/>
      <c r="AU77" s="1307"/>
      <c r="AV77" s="1307"/>
      <c r="AW77" s="1307"/>
      <c r="AX77" s="1307"/>
      <c r="AY77" s="1307"/>
      <c r="AZ77" s="1307"/>
      <c r="BA77" s="1307"/>
      <c r="BB77" s="1308" t="s">
        <v>622</v>
      </c>
      <c r="BC77" s="1308"/>
      <c r="BD77" s="1308"/>
      <c r="BE77" s="1308"/>
      <c r="BF77" s="1308"/>
      <c r="BG77" s="1308"/>
      <c r="BH77" s="1308"/>
      <c r="BI77" s="1308"/>
      <c r="BJ77" s="1308"/>
      <c r="BK77" s="1308"/>
      <c r="BL77" s="1308"/>
      <c r="BM77" s="1308"/>
      <c r="BN77" s="1308"/>
      <c r="BO77" s="1308"/>
      <c r="BP77" s="1305">
        <v>47</v>
      </c>
      <c r="BQ77" s="1305"/>
      <c r="BR77" s="1305"/>
      <c r="BS77" s="1305"/>
      <c r="BT77" s="1305"/>
      <c r="BU77" s="1305"/>
      <c r="BV77" s="1305"/>
      <c r="BW77" s="1305"/>
      <c r="BX77" s="1305">
        <v>41.4</v>
      </c>
      <c r="BY77" s="1305"/>
      <c r="BZ77" s="1305"/>
      <c r="CA77" s="1305"/>
      <c r="CB77" s="1305"/>
      <c r="CC77" s="1305"/>
      <c r="CD77" s="1305"/>
      <c r="CE77" s="1305"/>
      <c r="CF77" s="1305">
        <v>38.9</v>
      </c>
      <c r="CG77" s="1305"/>
      <c r="CH77" s="1305"/>
      <c r="CI77" s="1305"/>
      <c r="CJ77" s="1305"/>
      <c r="CK77" s="1305"/>
      <c r="CL77" s="1305"/>
      <c r="CM77" s="1305"/>
      <c r="CN77" s="1305">
        <v>37.6</v>
      </c>
      <c r="CO77" s="1305"/>
      <c r="CP77" s="1305"/>
      <c r="CQ77" s="1305"/>
      <c r="CR77" s="1305"/>
      <c r="CS77" s="1305"/>
      <c r="CT77" s="1305"/>
      <c r="CU77" s="1305"/>
      <c r="CV77" s="1305">
        <v>34</v>
      </c>
      <c r="CW77" s="1305"/>
      <c r="CX77" s="1305"/>
      <c r="CY77" s="1305"/>
      <c r="CZ77" s="1305"/>
      <c r="DA77" s="1305"/>
      <c r="DB77" s="1305"/>
      <c r="DC77" s="1305"/>
    </row>
    <row r="78" spans="2:107" ht="13.5" x14ac:dyDescent="0.15">
      <c r="B78" s="386"/>
      <c r="G78" s="1311"/>
      <c r="H78" s="1311"/>
      <c r="I78" s="1311"/>
      <c r="J78" s="1311"/>
      <c r="K78" s="1306"/>
      <c r="L78" s="1306"/>
      <c r="M78" s="1306"/>
      <c r="N78" s="1306"/>
      <c r="AN78" s="1307"/>
      <c r="AO78" s="1307"/>
      <c r="AP78" s="1307"/>
      <c r="AQ78" s="1307"/>
      <c r="AR78" s="1307"/>
      <c r="AS78" s="1307"/>
      <c r="AT78" s="1307"/>
      <c r="AU78" s="1307"/>
      <c r="AV78" s="1307"/>
      <c r="AW78" s="1307"/>
      <c r="AX78" s="1307"/>
      <c r="AY78" s="1307"/>
      <c r="AZ78" s="1307"/>
      <c r="BA78" s="1307"/>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5" x14ac:dyDescent="0.15">
      <c r="B79" s="386"/>
      <c r="G79" s="1311"/>
      <c r="H79" s="1311"/>
      <c r="I79" s="1309"/>
      <c r="J79" s="1309"/>
      <c r="K79" s="1310"/>
      <c r="L79" s="1310"/>
      <c r="M79" s="1310"/>
      <c r="N79" s="1310"/>
      <c r="AN79" s="1307"/>
      <c r="AO79" s="1307"/>
      <c r="AP79" s="1307"/>
      <c r="AQ79" s="1307"/>
      <c r="AR79" s="1307"/>
      <c r="AS79" s="1307"/>
      <c r="AT79" s="1307"/>
      <c r="AU79" s="1307"/>
      <c r="AV79" s="1307"/>
      <c r="AW79" s="1307"/>
      <c r="AX79" s="1307"/>
      <c r="AY79" s="1307"/>
      <c r="AZ79" s="1307"/>
      <c r="BA79" s="1307"/>
      <c r="BB79" s="1308" t="s">
        <v>621</v>
      </c>
      <c r="BC79" s="1308"/>
      <c r="BD79" s="1308"/>
      <c r="BE79" s="1308"/>
      <c r="BF79" s="1308"/>
      <c r="BG79" s="1308"/>
      <c r="BH79" s="1308"/>
      <c r="BI79" s="1308"/>
      <c r="BJ79" s="1308"/>
      <c r="BK79" s="1308"/>
      <c r="BL79" s="1308"/>
      <c r="BM79" s="1308"/>
      <c r="BN79" s="1308"/>
      <c r="BO79" s="1308"/>
      <c r="BP79" s="1305">
        <v>7.3</v>
      </c>
      <c r="BQ79" s="1305"/>
      <c r="BR79" s="1305"/>
      <c r="BS79" s="1305"/>
      <c r="BT79" s="1305"/>
      <c r="BU79" s="1305"/>
      <c r="BV79" s="1305"/>
      <c r="BW79" s="1305"/>
      <c r="BX79" s="1305">
        <v>6.7</v>
      </c>
      <c r="BY79" s="1305"/>
      <c r="BZ79" s="1305"/>
      <c r="CA79" s="1305"/>
      <c r="CB79" s="1305"/>
      <c r="CC79" s="1305"/>
      <c r="CD79" s="1305"/>
      <c r="CE79" s="1305"/>
      <c r="CF79" s="1305">
        <v>6.4</v>
      </c>
      <c r="CG79" s="1305"/>
      <c r="CH79" s="1305"/>
      <c r="CI79" s="1305"/>
      <c r="CJ79" s="1305"/>
      <c r="CK79" s="1305"/>
      <c r="CL79" s="1305"/>
      <c r="CM79" s="1305"/>
      <c r="CN79" s="1305">
        <v>6.1</v>
      </c>
      <c r="CO79" s="1305"/>
      <c r="CP79" s="1305"/>
      <c r="CQ79" s="1305"/>
      <c r="CR79" s="1305"/>
      <c r="CS79" s="1305"/>
      <c r="CT79" s="1305"/>
      <c r="CU79" s="1305"/>
      <c r="CV79" s="1305">
        <v>5.9</v>
      </c>
      <c r="CW79" s="1305"/>
      <c r="CX79" s="1305"/>
      <c r="CY79" s="1305"/>
      <c r="CZ79" s="1305"/>
      <c r="DA79" s="1305"/>
      <c r="DB79" s="1305"/>
      <c r="DC79" s="1305"/>
    </row>
    <row r="80" spans="2:107" ht="13.5" x14ac:dyDescent="0.15">
      <c r="B80" s="386"/>
      <c r="G80" s="1311"/>
      <c r="H80" s="1311"/>
      <c r="I80" s="1309"/>
      <c r="J80" s="1309"/>
      <c r="K80" s="1310"/>
      <c r="L80" s="1310"/>
      <c r="M80" s="1310"/>
      <c r="N80" s="1310"/>
      <c r="AN80" s="1307"/>
      <c r="AO80" s="1307"/>
      <c r="AP80" s="1307"/>
      <c r="AQ80" s="1307"/>
      <c r="AR80" s="1307"/>
      <c r="AS80" s="1307"/>
      <c r="AT80" s="1307"/>
      <c r="AU80" s="1307"/>
      <c r="AV80" s="1307"/>
      <c r="AW80" s="1307"/>
      <c r="AX80" s="1307"/>
      <c r="AY80" s="1307"/>
      <c r="AZ80" s="1307"/>
      <c r="BA80" s="1307"/>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riv1yNbJPI3YWVTrDB2dok9EEP5Exldtwx5KYty1yO7rddzfgH0ugzKIPK9IPPgN8gxbK/gzJHQeFmwALdNAw==" saltValue="zh3R+TcAmMVSRsHvbE9lwA=="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AY60" sqref="AY6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FhX6UPsHCa8vDMOnExk6KaneAxA5yQ5VIQl6Q2hgIkpTAmKor5V+fPRzmfBfDkBTX+pR2N6cYgLc/OyMLxhfg==" saltValue="W4wjNsKTFsltjijaPc6hc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Y60" sqref="AY6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RTeFDiSOxCp+oxLm8Y6PtwCR3ykjXw3tZ08w9Yu7p74CuLoBNH9SW5030tHA83QD57zEggthGaqhz27Rb/bjg==" saltValue="1v4iw2gC7Bu3Mvzx7Mj7Q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556</v>
      </c>
      <c r="G2" s="156"/>
      <c r="H2" s="157"/>
    </row>
    <row r="3" spans="1:8" x14ac:dyDescent="0.15">
      <c r="A3" s="153" t="s">
        <v>549</v>
      </c>
      <c r="B3" s="158"/>
      <c r="C3" s="159"/>
      <c r="D3" s="160">
        <v>55682</v>
      </c>
      <c r="E3" s="161"/>
      <c r="F3" s="162">
        <v>51613</v>
      </c>
      <c r="G3" s="163"/>
      <c r="H3" s="164"/>
    </row>
    <row r="4" spans="1:8" x14ac:dyDescent="0.15">
      <c r="A4" s="165"/>
      <c r="B4" s="166"/>
      <c r="C4" s="167"/>
      <c r="D4" s="168">
        <v>23142</v>
      </c>
      <c r="E4" s="169"/>
      <c r="F4" s="170">
        <v>25872</v>
      </c>
      <c r="G4" s="171"/>
      <c r="H4" s="172"/>
    </row>
    <row r="5" spans="1:8" x14ac:dyDescent="0.15">
      <c r="A5" s="153" t="s">
        <v>551</v>
      </c>
      <c r="B5" s="158"/>
      <c r="C5" s="159"/>
      <c r="D5" s="160">
        <v>40673</v>
      </c>
      <c r="E5" s="161"/>
      <c r="F5" s="162">
        <v>50880</v>
      </c>
      <c r="G5" s="163"/>
      <c r="H5" s="164"/>
    </row>
    <row r="6" spans="1:8" x14ac:dyDescent="0.15">
      <c r="A6" s="165"/>
      <c r="B6" s="166"/>
      <c r="C6" s="167"/>
      <c r="D6" s="168">
        <v>22058</v>
      </c>
      <c r="E6" s="169"/>
      <c r="F6" s="170">
        <v>27819</v>
      </c>
      <c r="G6" s="171"/>
      <c r="H6" s="172"/>
    </row>
    <row r="7" spans="1:8" x14ac:dyDescent="0.15">
      <c r="A7" s="153" t="s">
        <v>552</v>
      </c>
      <c r="B7" s="158"/>
      <c r="C7" s="159"/>
      <c r="D7" s="160">
        <v>44408</v>
      </c>
      <c r="E7" s="161"/>
      <c r="F7" s="162">
        <v>46395</v>
      </c>
      <c r="G7" s="163"/>
      <c r="H7" s="164"/>
    </row>
    <row r="8" spans="1:8" x14ac:dyDescent="0.15">
      <c r="A8" s="165"/>
      <c r="B8" s="166"/>
      <c r="C8" s="167"/>
      <c r="D8" s="168">
        <v>26879</v>
      </c>
      <c r="E8" s="169"/>
      <c r="F8" s="170">
        <v>26304</v>
      </c>
      <c r="G8" s="171"/>
      <c r="H8" s="172"/>
    </row>
    <row r="9" spans="1:8" x14ac:dyDescent="0.15">
      <c r="A9" s="153" t="s">
        <v>553</v>
      </c>
      <c r="B9" s="158"/>
      <c r="C9" s="159"/>
      <c r="D9" s="160">
        <v>47336</v>
      </c>
      <c r="E9" s="161"/>
      <c r="F9" s="162">
        <v>48088</v>
      </c>
      <c r="G9" s="163"/>
      <c r="H9" s="164"/>
    </row>
    <row r="10" spans="1:8" x14ac:dyDescent="0.15">
      <c r="A10" s="165"/>
      <c r="B10" s="166"/>
      <c r="C10" s="167"/>
      <c r="D10" s="168">
        <v>23762</v>
      </c>
      <c r="E10" s="169"/>
      <c r="F10" s="170">
        <v>25183</v>
      </c>
      <c r="G10" s="171"/>
      <c r="H10" s="172"/>
    </row>
    <row r="11" spans="1:8" x14ac:dyDescent="0.15">
      <c r="A11" s="153" t="s">
        <v>554</v>
      </c>
      <c r="B11" s="158"/>
      <c r="C11" s="159"/>
      <c r="D11" s="160">
        <v>44293</v>
      </c>
      <c r="E11" s="161"/>
      <c r="F11" s="162">
        <v>46457</v>
      </c>
      <c r="G11" s="163"/>
      <c r="H11" s="164"/>
    </row>
    <row r="12" spans="1:8" x14ac:dyDescent="0.15">
      <c r="A12" s="165"/>
      <c r="B12" s="166"/>
      <c r="C12" s="173"/>
      <c r="D12" s="168">
        <v>22964</v>
      </c>
      <c r="E12" s="169"/>
      <c r="F12" s="170">
        <v>24020</v>
      </c>
      <c r="G12" s="171"/>
      <c r="H12" s="172"/>
    </row>
    <row r="13" spans="1:8" x14ac:dyDescent="0.15">
      <c r="A13" s="153"/>
      <c r="B13" s="158"/>
      <c r="C13" s="174"/>
      <c r="D13" s="175">
        <v>46478</v>
      </c>
      <c r="E13" s="176"/>
      <c r="F13" s="177">
        <v>48687</v>
      </c>
      <c r="G13" s="178"/>
      <c r="H13" s="164"/>
    </row>
    <row r="14" spans="1:8" x14ac:dyDescent="0.15">
      <c r="A14" s="165"/>
      <c r="B14" s="166"/>
      <c r="C14" s="167"/>
      <c r="D14" s="168">
        <v>23761</v>
      </c>
      <c r="E14" s="169"/>
      <c r="F14" s="170">
        <v>25840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8.7799999999999994</v>
      </c>
      <c r="C19" s="179">
        <f>ROUND(VALUE(SUBSTITUTE(実質収支比率等に係る経年分析!G$48,"▲","-")),2)</f>
        <v>9</v>
      </c>
      <c r="D19" s="179">
        <f>ROUND(VALUE(SUBSTITUTE(実質収支比率等に係る経年分析!H$48,"▲","-")),2)</f>
        <v>8.81</v>
      </c>
      <c r="E19" s="179">
        <f>ROUND(VALUE(SUBSTITUTE(実質収支比率等に係る経年分析!I$48,"▲","-")),2)</f>
        <v>8.34</v>
      </c>
      <c r="F19" s="179">
        <f>ROUND(VALUE(SUBSTITUTE(実質収支比率等に係る経年分析!J$48,"▲","-")),2)</f>
        <v>8.11</v>
      </c>
    </row>
    <row r="20" spans="1:11" x14ac:dyDescent="0.15">
      <c r="A20" s="179" t="s">
        <v>55</v>
      </c>
      <c r="B20" s="179">
        <f>ROUND(VALUE(SUBSTITUTE(実質収支比率等に係る経年分析!F$47,"▲","-")),2)</f>
        <v>17.62</v>
      </c>
      <c r="C20" s="179">
        <f>ROUND(VALUE(SUBSTITUTE(実質収支比率等に係る経年分析!G$47,"▲","-")),2)</f>
        <v>17.170000000000002</v>
      </c>
      <c r="D20" s="179">
        <f>ROUND(VALUE(SUBSTITUTE(実質収支比率等に係る経年分析!H$47,"▲","-")),2)</f>
        <v>14.89</v>
      </c>
      <c r="E20" s="179">
        <f>ROUND(VALUE(SUBSTITUTE(実質収支比率等に係る経年分析!I$47,"▲","-")),2)</f>
        <v>12.48</v>
      </c>
      <c r="F20" s="179">
        <f>ROUND(VALUE(SUBSTITUTE(実質収支比率等に係る経年分析!J$47,"▲","-")),2)</f>
        <v>12.44</v>
      </c>
    </row>
    <row r="21" spans="1:11" x14ac:dyDescent="0.15">
      <c r="A21" s="179" t="s">
        <v>56</v>
      </c>
      <c r="B21" s="179">
        <f>IF(ISNUMBER(VALUE(SUBSTITUTE(実質収支比率等に係る経年分析!F$49,"▲","-"))),ROUND(VALUE(SUBSTITUTE(実質収支比率等に係る経年分析!F$49,"▲","-")),2),NA())</f>
        <v>-1.98</v>
      </c>
      <c r="C21" s="179">
        <f>IF(ISNUMBER(VALUE(SUBSTITUTE(実質収支比率等に係る経年分析!G$49,"▲","-"))),ROUND(VALUE(SUBSTITUTE(実質収支比率等に係る経年分析!G$49,"▲","-")),2),NA())</f>
        <v>-0.42</v>
      </c>
      <c r="D21" s="179">
        <f>IF(ISNUMBER(VALUE(SUBSTITUTE(実質収支比率等に係る経年分析!H$49,"▲","-"))),ROUND(VALUE(SUBSTITUTE(実質収支比率等に係る経年分析!H$49,"▲","-")),2),NA())</f>
        <v>-3.2</v>
      </c>
      <c r="E21" s="179">
        <f>IF(ISNUMBER(VALUE(SUBSTITUTE(実質収支比率等に係る経年分析!I$49,"▲","-"))),ROUND(VALUE(SUBSTITUTE(実質収支比率等に係る経年分析!I$49,"▲","-")),2),NA())</f>
        <v>-2.87</v>
      </c>
      <c r="F21" s="179">
        <f>IF(ISNUMBER(VALUE(SUBSTITUTE(実質収支比率等に係る経年分析!J$49,"▲","-"))),ROUND(VALUE(SUBSTITUTE(実質収支比率等に係る経年分析!J$49,"▲","-")),2),NA())</f>
        <v>-0.2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0.37</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0.46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0.61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0.63</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中央卸売市場事業会計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0.59</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0.61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0.65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0.79</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0.96</v>
      </c>
    </row>
    <row r="30" spans="1:11" x14ac:dyDescent="0.15">
      <c r="A30" s="180" t="str">
        <f>IF(連結実質赤字比率に係る赤字・黒字の構成分析!C$40="",NA(),連結実質赤字比率に係る赤字・黒字の構成分析!C$40)</f>
        <v>競輪事業特別会計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1.88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1.75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1.64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1.42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1.4</v>
      </c>
    </row>
    <row r="31" spans="1:11" x14ac:dyDescent="0.15">
      <c r="A31" s="180" t="str">
        <f>IF(連結実質赤字比率に係る赤字・黒字の構成分析!C$39="",NA(),連結実質赤字比率に係る赤字・黒字の構成分析!C$39)</f>
        <v>介護保険事業特別会計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0.28999999999999998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0.93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0.71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1.41</v>
      </c>
    </row>
    <row r="32" spans="1:11" x14ac:dyDescent="0.15">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0.56000000000000005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1.28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1.61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1.66</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2.2999999999999998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2.35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2.88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3.13</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3.51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3.74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3.72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3.72</v>
      </c>
    </row>
    <row r="35" spans="1:16" x14ac:dyDescent="0.15">
      <c r="A35" s="180" t="str">
        <f>IF(連結実質赤字比率に係る赤字・黒字の構成分析!C$35="",NA(),連結実質赤字比率に係る赤字・黒字の構成分析!C$35)</f>
        <v>市民病院事業会計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7.43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7.41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8.11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6.56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8.5500000000000007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8.83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8.01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7.74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13147</v>
      </c>
      <c r="E42" s="181"/>
      <c r="F42" s="181"/>
      <c r="G42" s="181">
        <f>'実質公債費比率（分子）の構造'!L$52</f>
        <v>12393</v>
      </c>
      <c r="H42" s="181"/>
      <c r="I42" s="181"/>
      <c r="J42" s="181">
        <f>'実質公債費比率（分子）の構造'!M$52</f>
        <v>12522</v>
      </c>
      <c r="K42" s="181"/>
      <c r="L42" s="181"/>
      <c r="M42" s="181">
        <f>'実質公債費比率（分子）の構造'!N$52</f>
        <v>12389</v>
      </c>
      <c r="N42" s="181"/>
      <c r="O42" s="181"/>
      <c r="P42" s="181">
        <f>'実質公債費比率（分子）の構造'!O$52</f>
        <v>12411</v>
      </c>
    </row>
    <row r="43" spans="1:16" x14ac:dyDescent="0.15">
      <c r="A43" s="181" t="s">
        <v>64</v>
      </c>
      <c r="B43" s="181">
        <f>'実質公債費比率（分子）の構造'!K$51</f>
        <v>1</v>
      </c>
      <c r="C43" s="181"/>
      <c r="D43" s="181"/>
      <c r="E43" s="181">
        <f>'実質公債費比率（分子）の構造'!L$51</f>
        <v>1</v>
      </c>
      <c r="F43" s="181"/>
      <c r="G43" s="181"/>
      <c r="H43" s="181">
        <f>'実質公債費比率（分子）の構造'!M$51</f>
        <v>1</v>
      </c>
      <c r="I43" s="181"/>
      <c r="J43" s="181"/>
      <c r="K43" s="181">
        <f>'実質公債費比率（分子）の構造'!N$51</f>
        <v>1</v>
      </c>
      <c r="L43" s="181"/>
      <c r="M43" s="181"/>
      <c r="N43" s="181">
        <f>'実質公債費比率（分子）の構造'!O$51</f>
        <v>1</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f>'実質公債費比率（分子）の構造'!N$50</f>
        <v>4</v>
      </c>
      <c r="L44" s="181"/>
      <c r="M44" s="181"/>
      <c r="N44" s="181">
        <f>'実質公債費比率（分子）の構造'!O$50</f>
        <v>5</v>
      </c>
      <c r="O44" s="181"/>
      <c r="P44" s="181"/>
    </row>
    <row r="45" spans="1:16" x14ac:dyDescent="0.15">
      <c r="A45" s="181" t="s">
        <v>66</v>
      </c>
      <c r="B45" s="181" t="str">
        <f>'実質公債費比率（分子）の構造'!K$49</f>
        <v>-</v>
      </c>
      <c r="C45" s="181"/>
      <c r="D45" s="181"/>
      <c r="E45" s="181" t="str">
        <f>'実質公債費比率（分子）の構造'!L$49</f>
        <v>-</v>
      </c>
      <c r="F45" s="181"/>
      <c r="G45" s="181"/>
      <c r="H45" s="181">
        <f>'実質公債費比率（分子）の構造'!M$49</f>
        <v>13</v>
      </c>
      <c r="I45" s="181"/>
      <c r="J45" s="181"/>
      <c r="K45" s="181">
        <f>'実質公債費比率（分子）の構造'!N$49</f>
        <v>13</v>
      </c>
      <c r="L45" s="181"/>
      <c r="M45" s="181"/>
      <c r="N45" s="181">
        <f>'実質公債費比率（分子）の構造'!O$49</f>
        <v>13</v>
      </c>
      <c r="O45" s="181"/>
      <c r="P45" s="181"/>
    </row>
    <row r="46" spans="1:16" x14ac:dyDescent="0.15">
      <c r="A46" s="181" t="s">
        <v>67</v>
      </c>
      <c r="B46" s="181">
        <f>'実質公債費比率（分子）の構造'!K$48</f>
        <v>2837</v>
      </c>
      <c r="C46" s="181"/>
      <c r="D46" s="181"/>
      <c r="E46" s="181">
        <f>'実質公債費比率（分子）の構造'!L$48</f>
        <v>2908</v>
      </c>
      <c r="F46" s="181"/>
      <c r="G46" s="181"/>
      <c r="H46" s="181">
        <f>'実質公債費比率（分子）の構造'!M$48</f>
        <v>2840</v>
      </c>
      <c r="I46" s="181"/>
      <c r="J46" s="181"/>
      <c r="K46" s="181">
        <f>'実質公債費比率（分子）の構造'!N$48</f>
        <v>2622</v>
      </c>
      <c r="L46" s="181"/>
      <c r="M46" s="181"/>
      <c r="N46" s="181">
        <f>'実質公債費比率（分子）の構造'!O$48</f>
        <v>2812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13911</v>
      </c>
      <c r="C49" s="181"/>
      <c r="D49" s="181"/>
      <c r="E49" s="181">
        <f>'実質公債費比率（分子）の構造'!L$45</f>
        <v>12769</v>
      </c>
      <c r="F49" s="181"/>
      <c r="G49" s="181"/>
      <c r="H49" s="181">
        <f>'実質公債費比率（分子）の構造'!M$45</f>
        <v>13240</v>
      </c>
      <c r="I49" s="181"/>
      <c r="J49" s="181"/>
      <c r="K49" s="181">
        <f>'実質公債費比率（分子）の構造'!N$45</f>
        <v>13287</v>
      </c>
      <c r="L49" s="181"/>
      <c r="M49" s="181"/>
      <c r="N49" s="181">
        <f>'実質公債費比率（分子）の構造'!O$45</f>
        <v>12955</v>
      </c>
      <c r="O49" s="181"/>
      <c r="P49" s="181"/>
    </row>
    <row r="50" spans="1:16" x14ac:dyDescent="0.15">
      <c r="A50" s="181" t="s">
        <v>71</v>
      </c>
      <c r="B50" s="181" t="e">
        <f>NA()</f>
        <v>#N/A</v>
      </c>
      <c r="C50" s="181">
        <f>IF(ISNUMBER('実質公債費比率（分子）の構造'!K$53),'実質公債費比率（分子）の構造'!K$53,NA())</f>
        <v>3602</v>
      </c>
      <c r="D50" s="181" t="e">
        <f>NA()</f>
        <v>#N/A</v>
      </c>
      <c r="E50" s="181" t="e">
        <f>NA()</f>
        <v>#N/A</v>
      </c>
      <c r="F50" s="181">
        <f>IF(ISNUMBER('実質公債費比率（分子）の構造'!L$53),'実質公債費比率（分子）の構造'!L$53,NA())</f>
        <v>3285</v>
      </c>
      <c r="G50" s="181" t="e">
        <f>NA()</f>
        <v>#N/A</v>
      </c>
      <c r="H50" s="181" t="e">
        <f>NA()</f>
        <v>#N/A</v>
      </c>
      <c r="I50" s="181">
        <f>IF(ISNUMBER('実質公債費比率（分子）の構造'!M$53),'実質公債費比率（分子）の構造'!M$53,NA())</f>
        <v>3572</v>
      </c>
      <c r="J50" s="181" t="e">
        <f>NA()</f>
        <v>#N/A</v>
      </c>
      <c r="K50" s="181" t="e">
        <f>NA()</f>
        <v>#N/A</v>
      </c>
      <c r="L50" s="181">
        <f>IF(ISNUMBER('実質公債費比率（分子）の構造'!N$53),'実質公債費比率（分子）の構造'!N$53,NA())</f>
        <v>3538</v>
      </c>
      <c r="M50" s="181" t="e">
        <f>NA()</f>
        <v>#N/A</v>
      </c>
      <c r="N50" s="181" t="e">
        <f>NA()</f>
        <v>#N/A</v>
      </c>
      <c r="O50" s="181">
        <f>IF(ISNUMBER('実質公債費比率（分子）の構造'!O$53),'実質公債費比率（分子）の構造'!O$53,NA())</f>
        <v>3375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126235</v>
      </c>
      <c r="E56" s="180"/>
      <c r="F56" s="180"/>
      <c r="G56" s="180">
        <f>'将来負担比率（分子）の構造'!J$52</f>
        <v>127113</v>
      </c>
      <c r="H56" s="180"/>
      <c r="I56" s="180"/>
      <c r="J56" s="180">
        <f>'将来負担比率（分子）の構造'!K$52</f>
        <v>128960</v>
      </c>
      <c r="K56" s="180"/>
      <c r="L56" s="180"/>
      <c r="M56" s="180">
        <f>'将来負担比率（分子）の構造'!L$52</f>
        <v>130224</v>
      </c>
      <c r="N56" s="180"/>
      <c r="O56" s="180"/>
      <c r="P56" s="180">
        <f>'将来負担比率（分子）の構造'!M$52</f>
        <v>131072</v>
      </c>
    </row>
    <row r="57" spans="1:16" x14ac:dyDescent="0.15">
      <c r="A57" s="180" t="s">
        <v>42</v>
      </c>
      <c r="B57" s="180"/>
      <c r="C57" s="180"/>
      <c r="D57" s="180">
        <f>'将来負担比率（分子）の構造'!I$51</f>
        <v>33522</v>
      </c>
      <c r="E57" s="180"/>
      <c r="F57" s="180"/>
      <c r="G57" s="180">
        <f>'将来負担比率（分子）の構造'!J$51</f>
        <v>34039</v>
      </c>
      <c r="H57" s="180"/>
      <c r="I57" s="180"/>
      <c r="J57" s="180">
        <f>'将来負担比率（分子）の構造'!K$51</f>
        <v>32956</v>
      </c>
      <c r="K57" s="180"/>
      <c r="L57" s="180"/>
      <c r="M57" s="180">
        <f>'将来負担比率（分子）の構造'!L$51</f>
        <v>32649</v>
      </c>
      <c r="N57" s="180"/>
      <c r="O57" s="180"/>
      <c r="P57" s="180">
        <f>'将来負担比率（分子）の構造'!M$51</f>
        <v>33061</v>
      </c>
    </row>
    <row r="58" spans="1:16" x14ac:dyDescent="0.15">
      <c r="A58" s="180" t="s">
        <v>41</v>
      </c>
      <c r="B58" s="180"/>
      <c r="C58" s="180"/>
      <c r="D58" s="180">
        <f>'将来負担比率（分子）の構造'!I$50</f>
        <v>39810</v>
      </c>
      <c r="E58" s="180"/>
      <c r="F58" s="180"/>
      <c r="G58" s="180">
        <f>'将来負担比率（分子）の構造'!J$50</f>
        <v>40857</v>
      </c>
      <c r="H58" s="180"/>
      <c r="I58" s="180"/>
      <c r="J58" s="180">
        <f>'将来負担比率（分子）の構造'!K$50</f>
        <v>36762</v>
      </c>
      <c r="K58" s="180"/>
      <c r="L58" s="180"/>
      <c r="M58" s="180">
        <f>'将来負担比率（分子）の構造'!L$50</f>
        <v>37143</v>
      </c>
      <c r="N58" s="180"/>
      <c r="O58" s="180"/>
      <c r="P58" s="180">
        <f>'将来負担比率（分子）の構造'!M$50</f>
        <v>38124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18129</v>
      </c>
      <c r="C62" s="180"/>
      <c r="D62" s="180"/>
      <c r="E62" s="180">
        <f>'将来負担比率（分子）の構造'!J$45</f>
        <v>17568</v>
      </c>
      <c r="F62" s="180"/>
      <c r="G62" s="180"/>
      <c r="H62" s="180">
        <f>'将来負担比率（分子）の構造'!K$45</f>
        <v>16601</v>
      </c>
      <c r="I62" s="180"/>
      <c r="J62" s="180"/>
      <c r="K62" s="180">
        <f>'将来負担比率（分子）の構造'!L$45</f>
        <v>16182</v>
      </c>
      <c r="L62" s="180"/>
      <c r="M62" s="180"/>
      <c r="N62" s="180">
        <f>'将来負担比率（分子）の構造'!M$45</f>
        <v>15620</v>
      </c>
      <c r="O62" s="180"/>
      <c r="P62" s="180"/>
    </row>
    <row r="63" spans="1:16" x14ac:dyDescent="0.15">
      <c r="A63" s="180" t="s">
        <v>34</v>
      </c>
      <c r="B63" s="180" t="str">
        <f>'将来負担比率（分子）の構造'!I$44</f>
        <v>-</v>
      </c>
      <c r="C63" s="180"/>
      <c r="D63" s="180"/>
      <c r="E63" s="180">
        <f>'将来負担比率（分子）の構造'!J$44</f>
        <v>125</v>
      </c>
      <c r="F63" s="180"/>
      <c r="G63" s="180"/>
      <c r="H63" s="180">
        <f>'将来負担比率（分子）の構造'!K$44</f>
        <v>113</v>
      </c>
      <c r="I63" s="180"/>
      <c r="J63" s="180"/>
      <c r="K63" s="180">
        <f>'将来負担比率（分子）の構造'!L$44</f>
        <v>101</v>
      </c>
      <c r="L63" s="180"/>
      <c r="M63" s="180"/>
      <c r="N63" s="180">
        <f>'将来負担比率（分子）の構造'!M$44</f>
        <v>128</v>
      </c>
      <c r="O63" s="180"/>
      <c r="P63" s="180"/>
    </row>
    <row r="64" spans="1:16" x14ac:dyDescent="0.15">
      <c r="A64" s="180" t="s">
        <v>33</v>
      </c>
      <c r="B64" s="180">
        <f>'将来負担比率（分子）の構造'!I$43</f>
        <v>34614</v>
      </c>
      <c r="C64" s="180"/>
      <c r="D64" s="180"/>
      <c r="E64" s="180">
        <f>'将来負担比率（分子）の構造'!J$43</f>
        <v>32060</v>
      </c>
      <c r="F64" s="180"/>
      <c r="G64" s="180"/>
      <c r="H64" s="180">
        <f>'将来負担比率（分子）の構造'!K$43</f>
        <v>30886</v>
      </c>
      <c r="I64" s="180"/>
      <c r="J64" s="180"/>
      <c r="K64" s="180">
        <f>'将来負担比率（分子）の構造'!L$43</f>
        <v>29693</v>
      </c>
      <c r="L64" s="180"/>
      <c r="M64" s="180"/>
      <c r="N64" s="180">
        <f>'将来負担比率（分子）の構造'!M$43</f>
        <v>27782</v>
      </c>
      <c r="O64" s="180"/>
      <c r="P64" s="180"/>
    </row>
    <row r="65" spans="1:16" x14ac:dyDescent="0.15">
      <c r="A65" s="180" t="s">
        <v>32</v>
      </c>
      <c r="B65" s="180">
        <f>'将来負担比率（分子）の構造'!I$42</f>
        <v>2306</v>
      </c>
      <c r="C65" s="180"/>
      <c r="D65" s="180"/>
      <c r="E65" s="180">
        <f>'将来負担比率（分子）の構造'!J$42</f>
        <v>2307</v>
      </c>
      <c r="F65" s="180"/>
      <c r="G65" s="180"/>
      <c r="H65" s="180">
        <f>'将来負担比率（分子）の構造'!K$42</f>
        <v>2418</v>
      </c>
      <c r="I65" s="180"/>
      <c r="J65" s="180"/>
      <c r="K65" s="180">
        <f>'将来負担比率（分子）の構造'!L$42</f>
        <v>1635</v>
      </c>
      <c r="L65" s="180"/>
      <c r="M65" s="180"/>
      <c r="N65" s="180">
        <f>'将来負担比率（分子）の構造'!M$42</f>
        <v>1584</v>
      </c>
      <c r="O65" s="180"/>
      <c r="P65" s="180"/>
    </row>
    <row r="66" spans="1:16" x14ac:dyDescent="0.15">
      <c r="A66" s="180" t="s">
        <v>31</v>
      </c>
      <c r="B66" s="180">
        <f>'将来負担比率（分子）の構造'!I$41</f>
        <v>135849</v>
      </c>
      <c r="C66" s="180"/>
      <c r="D66" s="180"/>
      <c r="E66" s="180">
        <f>'将来負担比率（分子）の構造'!J$41</f>
        <v>134011</v>
      </c>
      <c r="F66" s="180"/>
      <c r="G66" s="180"/>
      <c r="H66" s="180">
        <f>'将来負担比率（分子）の構造'!K$41</f>
        <v>133433</v>
      </c>
      <c r="I66" s="180"/>
      <c r="J66" s="180"/>
      <c r="K66" s="180">
        <f>'将来負担比率（分子）の構造'!L$41</f>
        <v>134047</v>
      </c>
      <c r="L66" s="180"/>
      <c r="M66" s="180"/>
      <c r="N66" s="180">
        <f>'将来負担比率（分子）の構造'!M$41</f>
        <v>135427</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12377</v>
      </c>
      <c r="C72" s="184">
        <f>基金残高に係る経年分析!G55</f>
        <v>10382</v>
      </c>
      <c r="D72" s="184">
        <f>基金残高に係る経年分析!H55</f>
        <v>10385</v>
      </c>
    </row>
    <row r="73" spans="1:16" x14ac:dyDescent="0.15">
      <c r="A73" s="183" t="s">
        <v>78</v>
      </c>
      <c r="B73" s="184" t="str">
        <f>基金残高に係る経年分析!F56</f>
        <v>-</v>
      </c>
      <c r="C73" s="184" t="str">
        <f>基金残高に係る経年分析!G56</f>
        <v>-</v>
      </c>
      <c r="D73" s="184" t="str">
        <f>基金残高に係る経年分析!H56</f>
        <v>-</v>
      </c>
    </row>
    <row r="74" spans="1:16" x14ac:dyDescent="0.15">
      <c r="A74" s="183" t="s">
        <v>79</v>
      </c>
      <c r="B74" s="184">
        <f>基金残高に係る経年分析!F57</f>
        <v>21281</v>
      </c>
      <c r="C74" s="184">
        <f>基金残高に係る経年分析!G57</f>
        <v>22550</v>
      </c>
      <c r="D74" s="184">
        <f>基金残高に係る経年分析!H57</f>
        <v>23042</v>
      </c>
    </row>
  </sheetData>
  <sheetProtection algorithmName="SHA-512" hashValue="73vHb8cBW3fh8XZ4PvYpaDnWJ7VYWQ4REH1NRcy2x/fKFAKI9HHwpnHizMs1oZUBCBQnK5IOmg9sGkwTzZjNtg==" saltValue="6dborj0HWTr9ImE+aLErWA==" spinCount="100000" sheet="1" objects="1" scenarios="1"/>
  <customSheetViews>
    <customSheetView guid="{C4ADEE5C-4427-489B-BB54-63E5B2906DB2}"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2020-03-09T01:00:26Z</cp:lastPrinted>
  <dcterms:created xsi:type="dcterms:W3CDTF">2020-02-10T04:04:08Z</dcterms:created>
  <dcterms:modified xsi:type="dcterms:W3CDTF">2020-09-30T06:35:42Z</dcterms:modified>
  <cp:category/>
</cp:coreProperties>
</file>