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725" activeTab="0"/>
  </bookViews>
  <sheets>
    <sheet name="01岐阜市" sheetId="1" r:id="rId1"/>
    <sheet name="02大垣市" sheetId="2" r:id="rId2"/>
    <sheet name="03高山市" sheetId="3" r:id="rId3"/>
    <sheet name="04多治見市" sheetId="4" r:id="rId4"/>
    <sheet name="05関市" sheetId="5" r:id="rId5"/>
    <sheet name="06中津川市" sheetId="6" r:id="rId6"/>
    <sheet name="07美濃市" sheetId="7" r:id="rId7"/>
    <sheet name="08瑞浪市" sheetId="8" r:id="rId8"/>
    <sheet name="09羽島市" sheetId="9" r:id="rId9"/>
    <sheet name="10恵那市" sheetId="10" r:id="rId10"/>
    <sheet name="11美濃加茂市" sheetId="11" r:id="rId11"/>
    <sheet name="12土岐市" sheetId="12" r:id="rId12"/>
    <sheet name="13各務原市" sheetId="13" r:id="rId13"/>
    <sheet name="14可児市" sheetId="14" r:id="rId14"/>
    <sheet name="15山県市" sheetId="15" r:id="rId15"/>
    <sheet name="16瑞穂市" sheetId="16" r:id="rId16"/>
    <sheet name="17飛騨市" sheetId="17" r:id="rId17"/>
    <sheet name="18本巣市" sheetId="18" r:id="rId18"/>
    <sheet name="19郡上市" sheetId="19" r:id="rId19"/>
    <sheet name="20下呂市" sheetId="20" r:id="rId20"/>
    <sheet name="21海津市" sheetId="21" r:id="rId21"/>
    <sheet name="22岐南町" sheetId="22" r:id="rId22"/>
    <sheet name="23笠松町" sheetId="23" r:id="rId23"/>
    <sheet name="24養老町" sheetId="24" r:id="rId24"/>
    <sheet name="25垂井町" sheetId="25" r:id="rId25"/>
    <sheet name="26関ヶ原町" sheetId="26" r:id="rId26"/>
    <sheet name="27神戸町" sheetId="27" r:id="rId27"/>
    <sheet name="28輪之内町" sheetId="28" r:id="rId28"/>
    <sheet name="29安八町" sheetId="29" r:id="rId29"/>
    <sheet name="30揖斐川町" sheetId="30" r:id="rId30"/>
    <sheet name="31大野町" sheetId="31" r:id="rId31"/>
    <sheet name="32池田町" sheetId="32" r:id="rId32"/>
    <sheet name="33北方町" sheetId="33" r:id="rId33"/>
    <sheet name="34坂祝町" sheetId="34" r:id="rId34"/>
    <sheet name="35富加町" sheetId="35" r:id="rId35"/>
    <sheet name="36川辺町" sheetId="36" r:id="rId36"/>
    <sheet name="37七宗町" sheetId="37" r:id="rId37"/>
    <sheet name="38八百津町" sheetId="38" r:id="rId38"/>
    <sheet name="39白川町" sheetId="39" r:id="rId39"/>
    <sheet name="40東白川村" sheetId="40" r:id="rId40"/>
    <sheet name="41御嵩町" sheetId="41" r:id="rId41"/>
    <sheet name="42白川村" sheetId="42" r:id="rId42"/>
  </sheets>
  <definedNames>
    <definedName name="_xlnm.Print_Area" localSheetId="0">'01岐阜市'!$A$1:$K$96</definedName>
    <definedName name="_xlnm.Print_Area" localSheetId="1">'02大垣市'!$A$1:$K$95</definedName>
    <definedName name="_xlnm.Print_Area" localSheetId="2">'03高山市'!$A$1:$K$100</definedName>
    <definedName name="_xlnm.Print_Area" localSheetId="3">'04多治見市'!$A$1:$K$99</definedName>
    <definedName name="_xlnm.Print_Area" localSheetId="4">'05関市'!$A$1:$K$86</definedName>
    <definedName name="_xlnm.Print_Area" localSheetId="5">'06中津川市'!$A$1:$K$91</definedName>
    <definedName name="_xlnm.Print_Area" localSheetId="6">'07美濃市'!$A$1:$K$85</definedName>
    <definedName name="_xlnm.Print_Area" localSheetId="7">'08瑞浪市'!$A$1:$K$89</definedName>
    <definedName name="_xlnm.Print_Area" localSheetId="8">'09羽島市'!$A$1:$K$78</definedName>
    <definedName name="_xlnm.Print_Area" localSheetId="9">'10恵那市'!$A$1:$K$95</definedName>
    <definedName name="_xlnm.Print_Area" localSheetId="10">'11美濃加茂市'!$A$1:$K$78</definedName>
    <definedName name="_xlnm.Print_Area" localSheetId="11">'12土岐市'!$A$1:$K$90</definedName>
    <definedName name="_xlnm.Print_Area" localSheetId="12">'13各務原市'!$A$1:$K$73</definedName>
    <definedName name="_xlnm.Print_Area" localSheetId="13">'14可児市'!$A$1:$K$86</definedName>
    <definedName name="_xlnm.Print_Area" localSheetId="14">'15山県市'!$A$1:$K$73</definedName>
    <definedName name="_xlnm.Print_Area" localSheetId="15">'16瑞穂市'!$A$1:$K$82</definedName>
    <definedName name="_xlnm.Print_Area" localSheetId="16">'17飛騨市'!$A$1:$K$91</definedName>
    <definedName name="_xlnm.Print_Area" localSheetId="17">'18本巣市'!$A$1:$K$84</definedName>
    <definedName name="_xlnm.Print_Area" localSheetId="18">'19郡上市'!$A$1:$K$93</definedName>
    <definedName name="_xlnm.Print_Area" localSheetId="19">'20下呂市'!$A$1:$K$81</definedName>
    <definedName name="_xlnm.Print_Area" localSheetId="20">'21海津市'!$A$1:$K$83</definedName>
    <definedName name="_xlnm.Print_Area" localSheetId="21">'22岐南町'!$A$1:$K$75</definedName>
    <definedName name="_xlnm.Print_Area" localSheetId="22">'23笠松町'!$A$1:$K$75</definedName>
    <definedName name="_xlnm.Print_Area" localSheetId="23">'24養老町'!$A$1:$K$78</definedName>
    <definedName name="_xlnm.Print_Area" localSheetId="24">'25垂井町'!$A$1:$K$79</definedName>
    <definedName name="_xlnm.Print_Area" localSheetId="25">'26関ヶ原町'!$A$1:$K$78</definedName>
    <definedName name="_xlnm.Print_Area" localSheetId="26">'27神戸町'!$A$1:$K$78</definedName>
    <definedName name="_xlnm.Print_Area" localSheetId="27">'28輪之内町'!$A$1:$K$81</definedName>
    <definedName name="_xlnm.Print_Area" localSheetId="28">'29安八町'!$A$1:$K$83</definedName>
    <definedName name="_xlnm.Print_Area" localSheetId="29">'30揖斐川町'!$A$1:$K$100</definedName>
    <definedName name="_xlnm.Print_Area" localSheetId="30">'31大野町'!$A$1:$K$77</definedName>
    <definedName name="_xlnm.Print_Area" localSheetId="31">'32池田町'!$A$1:$K$84</definedName>
    <definedName name="_xlnm.Print_Area" localSheetId="32">'33北方町'!$A$1:$K$78</definedName>
    <definedName name="_xlnm.Print_Area" localSheetId="33">'34坂祝町'!$A$1:$K$78</definedName>
    <definedName name="_xlnm.Print_Area" localSheetId="34">'35富加町'!$A$1:$K$77</definedName>
    <definedName name="_xlnm.Print_Area" localSheetId="35">'36川辺町'!$A$1:$K$76</definedName>
    <definedName name="_xlnm.Print_Area" localSheetId="36">'37七宗町'!$A$1:$K$74</definedName>
    <definedName name="_xlnm.Print_Area" localSheetId="37">'38八百津町'!$A$1:$K$78</definedName>
    <definedName name="_xlnm.Print_Area" localSheetId="38">'39白川町'!$A$1:$K$80</definedName>
    <definedName name="_xlnm.Print_Area" localSheetId="39">'40東白川村'!$A$1:$K$78</definedName>
    <definedName name="_xlnm.Print_Area" localSheetId="40">'41御嵩町'!$A$1:$K$76</definedName>
    <definedName name="_xlnm.Print_Area" localSheetId="41">'42白川村'!$A$1:$K$77</definedName>
  </definedNames>
  <calcPr fullCalcOnLoad="1"/>
</workbook>
</file>

<file path=xl/comments9.xml><?xml version="1.0" encoding="utf-8"?>
<comments xmlns="http://schemas.openxmlformats.org/spreadsheetml/2006/main">
  <authors>
    <author> </author>
  </authors>
  <commentList>
    <comment ref="B24" authorId="0">
      <text>
        <r>
          <rPr>
            <sz val="9"/>
            <rFont val="ＭＳ Ｐゴシック"/>
            <family val="3"/>
          </rPr>
          <t>繰越金含む</t>
        </r>
      </text>
    </comment>
  </commentList>
</comments>
</file>

<file path=xl/sharedStrings.xml><?xml version="1.0" encoding="utf-8"?>
<sst xmlns="http://schemas.openxmlformats.org/spreadsheetml/2006/main" count="8208" uniqueCount="966">
  <si>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</si>
  <si>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</si>
  <si>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</si>
  <si>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</si>
  <si>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</si>
  <si>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</si>
  <si>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</si>
  <si>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</si>
  <si>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</si>
  <si>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</si>
  <si>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</si>
  <si>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</si>
  <si>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</si>
  <si>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</si>
  <si>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</si>
  <si>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</si>
  <si>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</si>
  <si>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</si>
  <si>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</si>
  <si>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</si>
  <si>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</si>
  <si>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</si>
  <si>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</si>
  <si>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</si>
  <si>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</si>
  <si>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</si>
  <si>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</si>
  <si>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</si>
  <si>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</si>
  <si>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</si>
  <si>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</si>
  <si>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</si>
  <si>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</si>
  <si>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</si>
  <si>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</si>
  <si>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</si>
  <si>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</si>
  <si>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</si>
  <si>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</si>
  <si>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</si>
  <si>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</si>
  <si>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</si>
  <si>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</si>
  <si>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</si>
  <si>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</si>
  <si>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</si>
  <si>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</si>
  <si>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</si>
  <si>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</si>
  <si>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</si>
  <si>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</si>
  <si>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</si>
  <si>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</si>
  <si>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</si>
  <si>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</si>
  <si>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</si>
  <si>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</si>
  <si>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</si>
  <si>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</si>
  <si>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</si>
  <si>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南濃温泉水晶の湯運営特別会計</t>
  </si>
  <si>
    <t>クレール平田運営特別会計</t>
  </si>
  <si>
    <t>月見の里南濃運営特別会計</t>
  </si>
  <si>
    <t>住宅新築資金等貸付事業特別会計</t>
  </si>
  <si>
    <t>介護老人保健施設在宅介護支援ｾﾝﾀｰ特別会計</t>
  </si>
  <si>
    <t>水道事業会計</t>
  </si>
  <si>
    <t>水道事業会計</t>
  </si>
  <si>
    <t>介護老人福祉施設事業特別会計</t>
  </si>
  <si>
    <t>介護老人福祉施設事業ﾃﾞｲｻｰﾋﾞｽ特別会計</t>
  </si>
  <si>
    <t>-</t>
  </si>
  <si>
    <t>下水道事業特別会計</t>
  </si>
  <si>
    <t>海津市観光情報センター</t>
  </si>
  <si>
    <t>西南濃老人福祉施設事務組合</t>
  </si>
  <si>
    <t>岐阜県市町村会館組合</t>
  </si>
  <si>
    <t>岐阜県市町村職員退職手当組合</t>
  </si>
  <si>
    <t>岐阜県後期高齢者医療広域連合</t>
  </si>
  <si>
    <t>下水道特別会計</t>
  </si>
  <si>
    <t>国民健康保険特別会計</t>
  </si>
  <si>
    <t>老人保健特別会計</t>
  </si>
  <si>
    <t>介護保険特別会計</t>
  </si>
  <si>
    <t>介護老人福祉施設事業特別会計</t>
  </si>
  <si>
    <t>介護老人福祉施設事業ﾃﾞｲｻｰﾋﾞｽ特別会計</t>
  </si>
  <si>
    <t>介護老人保健施設事業特別会計</t>
  </si>
  <si>
    <t>法適用企業</t>
  </si>
  <si>
    <t>南濃衛生施設利用事務組合</t>
  </si>
  <si>
    <t>西南濃粗大廃棄物処理組合</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</si>
  <si>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</si>
  <si>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</si>
  <si>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</si>
  <si>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</si>
  <si>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</si>
  <si>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</si>
  <si>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</si>
  <si>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△20.00</t>
  </si>
  <si>
    <t>△40.00</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</si>
  <si>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</si>
  <si>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</si>
  <si>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</si>
  <si>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</si>
  <si>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t>
  </si>
  <si>
    <t>基金から419百万円繰入　</t>
  </si>
  <si>
    <t>後期高齢者医療特別会計</t>
  </si>
  <si>
    <t>団体名　海津市</t>
  </si>
  <si>
    <t>基金から203百万円繰入　</t>
  </si>
  <si>
    <t>岐阜県後期高齢者医療広域連合（特別会計）</t>
  </si>
  <si>
    <t>-</t>
  </si>
  <si>
    <t>介護老人保健施設事業特別会計</t>
  </si>
  <si>
    <t>団体名　川辺町</t>
  </si>
  <si>
    <t>基金繰入金９９</t>
  </si>
  <si>
    <t>学校給食共同調理場特別会計</t>
  </si>
  <si>
    <t>法適用</t>
  </si>
  <si>
    <t>下水道事業特別会計</t>
  </si>
  <si>
    <t>農業集落排水事業特別会計</t>
  </si>
  <si>
    <t>国民健康保険特別会計</t>
  </si>
  <si>
    <t>-</t>
  </si>
  <si>
    <t>-</t>
  </si>
  <si>
    <t>基金繰入４７</t>
  </si>
  <si>
    <t>老人保健特別会計</t>
  </si>
  <si>
    <t>介護保険特別会計</t>
  </si>
  <si>
    <t>基金繰入１３</t>
  </si>
  <si>
    <t>後期高齢者医療特別会計</t>
  </si>
  <si>
    <t>可茂衛生施設利用組合</t>
  </si>
  <si>
    <t>可茂消防事務組合</t>
  </si>
  <si>
    <t>岐阜県市町村職員退職手当組合</t>
  </si>
  <si>
    <t>岐阜県市町村会館組合</t>
  </si>
  <si>
    <t>可茂広域行政事務組合</t>
  </si>
  <si>
    <t>岐阜県後期高齢者医療広域連合（普通）</t>
  </si>
  <si>
    <t>岐阜県後期高齢者医療広域連合（特別）</t>
  </si>
  <si>
    <t>可茂公設卸売市場組合</t>
  </si>
  <si>
    <t>中濃地域農業共済事務組合</t>
  </si>
  <si>
    <t>川辺町土地開発公社</t>
  </si>
  <si>
    <t>△20.00</t>
  </si>
  <si>
    <t>△40.00</t>
  </si>
  <si>
    <t>団体名　　御嵩町</t>
  </si>
  <si>
    <t>基金から661百万円繰入</t>
  </si>
  <si>
    <t>法適用企業</t>
  </si>
  <si>
    <t>基金から30百万円繰入</t>
  </si>
  <si>
    <t>老人保健特別会計</t>
  </si>
  <si>
    <t>後期高齢者医療特別会計</t>
  </si>
  <si>
    <t>介護保険特別会計</t>
  </si>
  <si>
    <t>基金から32千円繰入</t>
  </si>
  <si>
    <t>下水道特別会計</t>
  </si>
  <si>
    <t>可茂衛生施設利用組合</t>
  </si>
  <si>
    <t>基金から161百万円繰入</t>
  </si>
  <si>
    <t>可児川防災等ため池組合</t>
  </si>
  <si>
    <t>基金から1百万円繰入</t>
  </si>
  <si>
    <t>可児市・御嵩町中学校組合</t>
  </si>
  <si>
    <t>岐阜県市町村会館組合</t>
  </si>
  <si>
    <t>岐阜県市町村職員退職手当組合</t>
  </si>
  <si>
    <t>基金から2,690百万円繰入</t>
  </si>
  <si>
    <t>可茂消防事務組合</t>
  </si>
  <si>
    <t>基金から55百万円繰入</t>
  </si>
  <si>
    <t>可茂広域行政事務組合</t>
  </si>
  <si>
    <t>岐阜県後期高齢者医療広域連合(一般)</t>
  </si>
  <si>
    <t>岐阜県後期高齢者医療広域連合(特別)</t>
  </si>
  <si>
    <t>中濃地域農業共済事務組合</t>
  </si>
  <si>
    <t>可茂公設地方卸売市場組合</t>
  </si>
  <si>
    <t>御嵩町土地開発公社</t>
  </si>
  <si>
    <t>△0</t>
  </si>
  <si>
    <t>下水道特別会計</t>
  </si>
  <si>
    <t>団体名　　多治見市</t>
  </si>
  <si>
    <t>基金から5,192百万円繰入
財産区から11百万円繰入</t>
  </si>
  <si>
    <t>土地取得事業特別会計</t>
  </si>
  <si>
    <t>-</t>
  </si>
  <si>
    <t>基金から244百万円繰入</t>
  </si>
  <si>
    <t>市営住宅敷金等特別会計</t>
  </si>
  <si>
    <t>基金から3百万円繰入</t>
  </si>
  <si>
    <t>多治見駅北土地区画整理事業特別会計</t>
  </si>
  <si>
    <t>病院事業会計</t>
  </si>
  <si>
    <t>△262</t>
  </si>
  <si>
    <t>廃棄物発電事業特別会計</t>
  </si>
  <si>
    <t>国民健康保険事業特別会計</t>
  </si>
  <si>
    <t>基金から300百万円繰入</t>
  </si>
  <si>
    <t>介護保険事業特別会計</t>
  </si>
  <si>
    <t>後期高齢者医療特別会計</t>
  </si>
  <si>
    <t>老人保健事業特別会計</t>
  </si>
  <si>
    <t>駐車場事業特別会計</t>
  </si>
  <si>
    <t>土岐川防災ダム一部事務組合</t>
  </si>
  <si>
    <t>可児川防災等ため池組合</t>
  </si>
  <si>
    <t>岐阜県市町村会館組合</t>
  </si>
  <si>
    <t>-</t>
  </si>
  <si>
    <t>【東濃西部広域行政事務組合】</t>
  </si>
  <si>
    <t>東濃西部視聴覚ライブラリー事業特別会計</t>
  </si>
  <si>
    <t>東濃西部ふるさと活性化基金特別会計</t>
  </si>
  <si>
    <t>東濃看護専門学校事業特別会計</t>
  </si>
  <si>
    <t>東濃西部少年センター事業特別会計</t>
  </si>
  <si>
    <t>東濃地域医師確保奨学資金等貸付事業特別会計</t>
  </si>
  <si>
    <t>[岐阜県後期高齢者医療広域組合]</t>
  </si>
  <si>
    <t>特別会計</t>
  </si>
  <si>
    <t>東濃農業共済事務組合</t>
  </si>
  <si>
    <t>-</t>
  </si>
  <si>
    <t>（財）多治見市文化振興事業団</t>
  </si>
  <si>
    <t>（財）多治見市事業公社</t>
  </si>
  <si>
    <t>多治見市土地開発公社</t>
  </si>
  <si>
    <t>△3</t>
  </si>
  <si>
    <t>（財）多治見市体育協会</t>
  </si>
  <si>
    <t>多治見まちづくり（株）</t>
  </si>
  <si>
    <t>△0</t>
  </si>
  <si>
    <t>（財）セラミックパーク美濃</t>
  </si>
  <si>
    <t>（株）多治見市衛生公社</t>
  </si>
  <si>
    <t>△7</t>
  </si>
  <si>
    <t>（株）エフエムたじみ</t>
  </si>
  <si>
    <t>△572</t>
  </si>
  <si>
    <t>△1,334</t>
  </si>
  <si>
    <t>△1.92</t>
  </si>
  <si>
    <t>△12.45</t>
  </si>
  <si>
    <t>△20.00</t>
  </si>
  <si>
    <t>△2.37</t>
  </si>
  <si>
    <t>△17.45</t>
  </si>
  <si>
    <t>△40.00</t>
  </si>
  <si>
    <t>△0.1</t>
  </si>
  <si>
    <t>団体名　　関市</t>
  </si>
  <si>
    <t>職員退職手当金繰入金1,024
公共施設等整備基金繰入金122</t>
  </si>
  <si>
    <t>中小企業従業員退職金
共済事業特別会計</t>
  </si>
  <si>
    <t>中小企業従業員退職金共済基金繰入金
121</t>
  </si>
  <si>
    <t>有線放送事業特別会計</t>
  </si>
  <si>
    <t>上水道事業会計</t>
  </si>
  <si>
    <t>国民健康保険
基金繰入金252</t>
  </si>
  <si>
    <t>介護保険事業特別会計</t>
  </si>
  <si>
    <t>後期高齢者医療特別会計</t>
  </si>
  <si>
    <t>簡易水道事業特別会計</t>
  </si>
  <si>
    <t>岐北衛生施設利用組合</t>
  </si>
  <si>
    <t>中濃地域広域行政事務組合
(一般会計)</t>
  </si>
  <si>
    <r>
      <t xml:space="preserve">中濃地域広域行政事務組合
</t>
    </r>
    <r>
      <rPr>
        <sz val="6"/>
        <rFont val="ＭＳ Ｐゴシック"/>
        <family val="3"/>
      </rPr>
      <t>(視聴覚ライブラリー運営費特別会計)</t>
    </r>
  </si>
  <si>
    <t>中濃地域広域行政事務組合
(介護保険事業特別会計)</t>
  </si>
  <si>
    <t>中濃地域広域行政事務組合
(造林事業特別会計)</t>
  </si>
  <si>
    <r>
      <t xml:space="preserve">中濃地域広域行政事務組合
</t>
    </r>
    <r>
      <rPr>
        <sz val="6"/>
        <rFont val="ＭＳ Ｐゴシック"/>
        <family val="3"/>
      </rPr>
      <t>(障害者自立支援事業特別会計)</t>
    </r>
  </si>
  <si>
    <t>中濃消防組合</t>
  </si>
  <si>
    <t>岐阜地域肢体不自由児
母子通園施設組合</t>
  </si>
  <si>
    <t>岐阜県後期高齢者医療
広域連合(一般会計)</t>
  </si>
  <si>
    <t>岐阜県後期高齢者医療
広域連合(特別会計)</t>
  </si>
  <si>
    <t>中濃地域農業共済
事務組合</t>
  </si>
  <si>
    <t>関市土地開発公社</t>
  </si>
  <si>
    <t>関市公共施設振興事業団</t>
  </si>
  <si>
    <t>長良川鉄道㈱</t>
  </si>
  <si>
    <t>△186</t>
  </si>
  <si>
    <t>団体名　　美濃市</t>
  </si>
  <si>
    <t>基金から349百万円繰入れ</t>
  </si>
  <si>
    <t>法適用</t>
  </si>
  <si>
    <t>上水道事業会計</t>
  </si>
  <si>
    <t>交通災害共済事業特別会計</t>
  </si>
  <si>
    <t>－</t>
  </si>
  <si>
    <t>基金から25百万円繰入れ</t>
  </si>
  <si>
    <t>簡易水道特別会計</t>
  </si>
  <si>
    <t>基金から4百万円繰入れ</t>
  </si>
  <si>
    <t>(公共)
基金から32百万円繰入れ</t>
  </si>
  <si>
    <t>中濃地域広域行政事務組合
(一般会計)</t>
  </si>
  <si>
    <t>中濃地域広域行政事務組合
(視聴覚ライブラリー運営費特別会計)</t>
  </si>
  <si>
    <t>中濃地域広域行政事務組合
(障害者自立支援事業特別会計)</t>
  </si>
  <si>
    <t>岐阜県市町村職員退職手当組合</t>
  </si>
  <si>
    <t>岐阜県市町村会館組合</t>
  </si>
  <si>
    <t>岐阜地域肢体不自由児母子通園施設組合</t>
  </si>
  <si>
    <t>岐阜県後期高齢者医療広域連合
(一般会計)</t>
  </si>
  <si>
    <t>岐阜県後期高齢者医療広域連合
(特別会計)</t>
  </si>
  <si>
    <t>美濃市土地開発公社</t>
  </si>
  <si>
    <t>㈱美濃にわか茶屋</t>
  </si>
  <si>
    <t>農業集落排水事業特別会計</t>
  </si>
  <si>
    <t>下水道特別会計</t>
  </si>
  <si>
    <t>団体名　　瑞浪市</t>
  </si>
  <si>
    <t>基金から217百万円繰入　　　　財産区から10百万円繰入</t>
  </si>
  <si>
    <t>瑞浪市水道事業会計</t>
  </si>
  <si>
    <t>法適用</t>
  </si>
  <si>
    <t>瑞浪市農業集落排水事業特別会計</t>
  </si>
  <si>
    <t>瑞浪市下水道事業特別会計</t>
  </si>
  <si>
    <t>瑞浪市簡易水道事業特別会計</t>
  </si>
  <si>
    <t>瑞浪中央土地区画整理事業特別会計</t>
  </si>
  <si>
    <t>老人保健事業特別会計</t>
  </si>
  <si>
    <t>基金から170百万円繰入</t>
  </si>
  <si>
    <t>介護サービス事業特別会計</t>
  </si>
  <si>
    <t>駐車場事業特別会計</t>
  </si>
  <si>
    <t>基金から6百万円繰入</t>
  </si>
  <si>
    <t>後期高齢者医療事業特別会計</t>
  </si>
  <si>
    <t>岐阜県市町村職員退職手当組合</t>
  </si>
  <si>
    <t>基金から2,690百万円繰入</t>
  </si>
  <si>
    <t>【東濃西部広域行政組合】　　　　　　　　　　　　　　　　　　　　　　　　　　　　　　　　　　　　　　　　　　　　　　　　　　　　　　　　　　　　　　　　　　　　　　　　　　　　　　　　　　　　　　　　　　　　　　　　　　　　　　　　　　　　　一般会計</t>
  </si>
  <si>
    <t>【東濃西部広域行政組合】　東濃西部視聴覚ライブラリー事業特別会計</t>
  </si>
  <si>
    <t>【東濃西部広域行政組合】　東濃西部ふるさと活性化　　基金特別会計</t>
  </si>
  <si>
    <r>
      <t>【東濃西部広域行政組合】　</t>
    </r>
    <r>
      <rPr>
        <sz val="7"/>
        <rFont val="ＭＳ Ｐゴシック"/>
        <family val="3"/>
      </rPr>
      <t>東濃看護専門学校事業特別会計</t>
    </r>
  </si>
  <si>
    <r>
      <t>【東濃西部広域行政組合】　</t>
    </r>
    <r>
      <rPr>
        <sz val="7"/>
        <rFont val="ＭＳ Ｐゴシック"/>
        <family val="3"/>
      </rPr>
      <t>東濃西部少年センター事業　　　特別会計</t>
    </r>
  </si>
  <si>
    <r>
      <t>【東濃西部広域行政組合】　</t>
    </r>
    <r>
      <rPr>
        <sz val="7"/>
        <rFont val="ＭＳ Ｐゴシック"/>
        <family val="3"/>
      </rPr>
      <t>東濃地域医師確保奨学資金等貸付事業特別会計</t>
    </r>
  </si>
  <si>
    <t>基金から39百万円繰入</t>
  </si>
  <si>
    <t>土岐市及び瑞浪市休日急病診療所組合</t>
  </si>
  <si>
    <r>
      <t>【岐阜県後期高齢者医療広域連合】　　　　</t>
    </r>
    <r>
      <rPr>
        <sz val="6"/>
        <rFont val="ＭＳ Ｐゴシック"/>
        <family val="3"/>
      </rPr>
      <t>一般会計</t>
    </r>
  </si>
  <si>
    <r>
      <t>【岐阜県後期高齢者医療広域連合】　　　　</t>
    </r>
    <r>
      <rPr>
        <sz val="6"/>
        <rFont val="ＭＳ Ｐゴシック"/>
        <family val="3"/>
      </rPr>
      <t>特別会計</t>
    </r>
  </si>
  <si>
    <t>東濃農業共済事務組合</t>
  </si>
  <si>
    <t>瑞浪市施設公社</t>
  </si>
  <si>
    <t>瑞浪市陶磁器会館</t>
  </si>
  <si>
    <t>瑞浪市土地開発公社</t>
  </si>
  <si>
    <t>瑞浪市簡易水道事業特別会計</t>
  </si>
  <si>
    <t>瑞浪中央土地区画整理事業特別会計</t>
  </si>
  <si>
    <t>団体名　　羽島市</t>
  </si>
  <si>
    <t>基金から752百万円繰入</t>
  </si>
  <si>
    <t>インター北土地区画整理事業</t>
  </si>
  <si>
    <t>駅北本郷土地区画整理事業</t>
  </si>
  <si>
    <t>駅東土地区画整理事業</t>
  </si>
  <si>
    <t>上水道事業会計</t>
  </si>
  <si>
    <t>国民健康保険</t>
  </si>
  <si>
    <t>老人保健</t>
  </si>
  <si>
    <t>介護保険</t>
  </si>
  <si>
    <t>羽島市・羽島郡二町介護認定審査会事業</t>
  </si>
  <si>
    <t>後期高齢者医療</t>
  </si>
  <si>
    <t>岐阜羽島衛生施設組合</t>
  </si>
  <si>
    <t>岐阜県地域肢体不自由児母子通園施設組合</t>
  </si>
  <si>
    <t>岐阜県後期高齢者医療広域連合（普通会計）</t>
  </si>
  <si>
    <t>岐阜県後期高齢者医療広域連合（特別会計）</t>
  </si>
  <si>
    <t>羽島市土地開発公社</t>
  </si>
  <si>
    <t>羽島市地域振興公社</t>
  </si>
  <si>
    <t>団体名　　恵那市</t>
  </si>
  <si>
    <t>基金繰入681
財産区繰入54</t>
  </si>
  <si>
    <t>基金繰入20</t>
  </si>
  <si>
    <t>老人保健医療特別会計</t>
  </si>
  <si>
    <t>介護保険特別会計(事業勘定)</t>
  </si>
  <si>
    <t>介護保険特別会計(ｻｰﾋﾞｽ勘定)</t>
  </si>
  <si>
    <t>公共下水道事業特別会計</t>
  </si>
  <si>
    <t>法適用</t>
  </si>
  <si>
    <t>法適用</t>
  </si>
  <si>
    <t>介護老人保健施設事業会計</t>
  </si>
  <si>
    <t>国民健康保険診療所事業会計</t>
  </si>
  <si>
    <t>基金繰入2690</t>
  </si>
  <si>
    <t>土岐川防災ダム一部事務組合</t>
  </si>
  <si>
    <t>岐阜県後期高齢者医療広域連合
一般会計</t>
  </si>
  <si>
    <t>特別会計</t>
  </si>
  <si>
    <t>東濃農業共済事業組合</t>
  </si>
  <si>
    <t>(財)国民宿舎恵那山荘</t>
  </si>
  <si>
    <t>(財)恵那市体育連盟</t>
  </si>
  <si>
    <t>(財)恵那市文化振興会</t>
  </si>
  <si>
    <t>(財)恵那市施設管理公社</t>
  </si>
  <si>
    <t>(財)中山道広重美術館</t>
  </si>
  <si>
    <t>恵那市土地開発公社</t>
  </si>
  <si>
    <t>(財)山岡町観光振興公社</t>
  </si>
  <si>
    <t>(財)日本大正村</t>
  </si>
  <si>
    <t>大正ロマン(株)</t>
  </si>
  <si>
    <t>(有)くしはらの里</t>
  </si>
  <si>
    <t>明知鉄道(株)</t>
  </si>
  <si>
    <t>(財)中津川・恵那地域勤労者
福祉サービスセンター</t>
  </si>
  <si>
    <t>団体名　　飛騨市</t>
  </si>
  <si>
    <t>基金から1,485百万円繰入</t>
  </si>
  <si>
    <t>情報施設特別会計</t>
  </si>
  <si>
    <t>給食費特別会計</t>
  </si>
  <si>
    <t>国民健康保険病院事業会計</t>
  </si>
  <si>
    <t>国民健康保険（事業勘定）</t>
  </si>
  <si>
    <t>国民健康保険（直営診療施設勘定）</t>
  </si>
  <si>
    <t>老人保険特別会計</t>
  </si>
  <si>
    <t>介護保険特別会計（保険勘定）</t>
  </si>
  <si>
    <t>介護保険特別会計（事業勘定）</t>
  </si>
  <si>
    <t>特定環境保全公共下水道事業特別会計</t>
  </si>
  <si>
    <t>農村下水道事業特別会計</t>
  </si>
  <si>
    <t>個別排水処理施設事業特別会計</t>
  </si>
  <si>
    <t>下水道汚泥処理事業特別会計</t>
  </si>
  <si>
    <t>古川国府給食センター利用組合一般会計</t>
  </si>
  <si>
    <t>古川国府給食センター利用組合給食費特別会計</t>
  </si>
  <si>
    <t>岐阜県市町村退職手当組合</t>
  </si>
  <si>
    <t>飛騨農業共済事務組合</t>
  </si>
  <si>
    <t>岐阜県後期高齢者医療広域組合一般会計</t>
  </si>
  <si>
    <t>岐阜県後期高齢者医療広域組合特別会計</t>
  </si>
  <si>
    <t>飛騨市土地開発公社</t>
  </si>
  <si>
    <t>㈱味処飛騨古川</t>
  </si>
  <si>
    <t>㈱季古里</t>
  </si>
  <si>
    <t>㈱ねっとかわい</t>
  </si>
  <si>
    <t>㈱飛騨まんが王国</t>
  </si>
  <si>
    <t>㈱奥飛騨山之村牧場</t>
  </si>
  <si>
    <t>公共下水道事業特別会計</t>
  </si>
  <si>
    <t>特定環境保全公共下水道事業特別会計</t>
  </si>
  <si>
    <t>農村下水道事業特別会計</t>
  </si>
  <si>
    <t>個別排水処理施設事業特別会計</t>
  </si>
  <si>
    <t>下水道汚泥処理事業特別会計</t>
  </si>
  <si>
    <t>団体名　　本巣市</t>
  </si>
  <si>
    <t>基金から22百万円繰入</t>
  </si>
  <si>
    <t>国民健康保険特別会計
（事業勘定）</t>
  </si>
  <si>
    <t>国民健康保険特別会計
（施設勘定）</t>
  </si>
  <si>
    <t>基金から20百万円繰入</t>
  </si>
  <si>
    <t>農業集落排水特別会計</t>
  </si>
  <si>
    <t>公共下水道特別会計</t>
  </si>
  <si>
    <t>岐阜県市町村職
員退職手当組合</t>
  </si>
  <si>
    <t>本巣消防事務組合</t>
  </si>
  <si>
    <t>西濃環境整備組合</t>
  </si>
  <si>
    <t>岐阜地域肢体不自由
児母子通園施設組合</t>
  </si>
  <si>
    <t>岐阜県後期高齢者医療広域連合
（後期高齢者医療特別会計）</t>
  </si>
  <si>
    <t>もとす広域連合
（一般会計）</t>
  </si>
  <si>
    <t>もとす広域連合
（介護保険特別会計）</t>
  </si>
  <si>
    <t>もとす広域連合
（老人福祉施設特別会計）</t>
  </si>
  <si>
    <t>もとす広域連合
（療育医療施設特別会計）</t>
  </si>
  <si>
    <t>もとす広域連合
（衛生施設特別会計）</t>
  </si>
  <si>
    <t>本巣市土地開発公社</t>
  </si>
  <si>
    <t>（財）織部の里もとす</t>
  </si>
  <si>
    <t>（財）NEO桜交流ランド</t>
  </si>
  <si>
    <t>（財）NEOふるさと財団</t>
  </si>
  <si>
    <t>㈱うすずみ特産</t>
  </si>
  <si>
    <t>樽見鉄道㈱</t>
  </si>
  <si>
    <t>団体名　　下呂市</t>
  </si>
  <si>
    <t>基金繰入金　264
財産区繰入金  4</t>
  </si>
  <si>
    <t>下呂温泉合掌村事業会計</t>
  </si>
  <si>
    <t>金山病院事業会計</t>
  </si>
  <si>
    <t>基金繰入金　25</t>
  </si>
  <si>
    <t>国民健康保険（事業勘定）特別会計</t>
  </si>
  <si>
    <t>介護保険（サービス事業勘定)特別会計</t>
  </si>
  <si>
    <t>基金繰入金　260</t>
  </si>
  <si>
    <t>介護保険（保険事業勘定）特別会計</t>
  </si>
  <si>
    <t>国民健康保険（診療施設勘定）特別会計</t>
  </si>
  <si>
    <t>基金繰入金　10</t>
  </si>
  <si>
    <t>岐阜県後期高齢者医療広域連合（一般会計）</t>
  </si>
  <si>
    <t>㈱ホリスティック南飛騨</t>
  </si>
  <si>
    <t>飛騨小坂観光㈱</t>
  </si>
  <si>
    <t>㈱飛騨小坂ぶなしめじ</t>
  </si>
  <si>
    <t>㈱かれん</t>
  </si>
  <si>
    <t>馬瀬総合観光㈱</t>
  </si>
  <si>
    <t>下呂ふるさと文化財団</t>
  </si>
  <si>
    <t>下呂市土地開発公社</t>
  </si>
  <si>
    <t>下呂温泉合掌村事業会計</t>
  </si>
  <si>
    <t>団体名　　大垣市</t>
  </si>
  <si>
    <t>基金から645百万円繰入</t>
  </si>
  <si>
    <t>物品調達会計</t>
  </si>
  <si>
    <t>市行造林事業会計</t>
  </si>
  <si>
    <t>交通災害共済事業会計</t>
  </si>
  <si>
    <t>国民健康保険事業会計</t>
  </si>
  <si>
    <t>国民健康保険直営
診療施設事業会計</t>
  </si>
  <si>
    <t>老人保健医療事業会計</t>
  </si>
  <si>
    <t>後期高齢者医療
事業会計</t>
  </si>
  <si>
    <t>介護保険事業会計</t>
  </si>
  <si>
    <t>簡易水道事業会計</t>
  </si>
  <si>
    <t>公設地方卸売市場
事業会計</t>
  </si>
  <si>
    <t>公共下水道事業会計</t>
  </si>
  <si>
    <t>基金から9百万円繰入</t>
  </si>
  <si>
    <t>特定環境保全
公共下水道事業会計</t>
  </si>
  <si>
    <t>農業集落排水事業会計</t>
  </si>
  <si>
    <t>駐車場事業会計</t>
  </si>
  <si>
    <t>競輪事業会計</t>
  </si>
  <si>
    <t>基金から122百万円繰入</t>
  </si>
  <si>
    <t>大垣輪中水防事務組合</t>
  </si>
  <si>
    <t>大垣消防組合</t>
  </si>
  <si>
    <t>基金から133百万円繰入</t>
  </si>
  <si>
    <t>西南濃粗大廃棄物
処理組合</t>
  </si>
  <si>
    <t>大垣衛生施設組合</t>
  </si>
  <si>
    <t>基金から28百万円繰入</t>
  </si>
  <si>
    <t>基金から19百万円繰入</t>
  </si>
  <si>
    <t>西南濃老人福祉施設
事務組合</t>
  </si>
  <si>
    <t>あすわ苑老人福祉施設
事務組合</t>
  </si>
  <si>
    <t>大垣市・安八郡安八町
東安中学校組合</t>
  </si>
  <si>
    <t>岐阜県後期高齢者医療
広域連合（一般会計）</t>
  </si>
  <si>
    <t>岐阜県後期高齢者医療
広域連合（特別会計）</t>
  </si>
  <si>
    <t>西美濃さくら苑介護老人
保健施設事務組合</t>
  </si>
  <si>
    <t>大垣土地開発公社</t>
  </si>
  <si>
    <t>大垣市住宅協会</t>
  </si>
  <si>
    <t>大垣市勤労者福祉
サービスセンター</t>
  </si>
  <si>
    <t>大垣市文化事業団</t>
  </si>
  <si>
    <t>大垣地方市場冷蔵
株式会社</t>
  </si>
  <si>
    <t>かみいしづ緑の村公社</t>
  </si>
  <si>
    <t>樽見鉄道株式会社</t>
  </si>
  <si>
    <t>公共下水道
事業会計</t>
  </si>
  <si>
    <t>農業集落排水
事業会計</t>
  </si>
  <si>
    <t>団体名　　高山市</t>
  </si>
  <si>
    <t>水道事業会計から100繰入
まちづくり基金から613繰入
交通・火災災害基金から1繰入
福祉健康基金から64繰入
畜産振興基金から36繰入
退職手当基金から428繰入
減債基金から437繰入</t>
  </si>
  <si>
    <t>学校給食特別会計</t>
  </si>
  <si>
    <t>法適</t>
  </si>
  <si>
    <t>地方卸売市場事業会計</t>
  </si>
  <si>
    <t>－</t>
  </si>
  <si>
    <t>観光施設事業特別会計</t>
  </si>
  <si>
    <t>スキー場事業特別会計</t>
  </si>
  <si>
    <t>国民健康保険事業特別会計（事業勘定）</t>
  </si>
  <si>
    <t>国民健康保険事業特別会計（直診勘定）</t>
  </si>
  <si>
    <t>老人保健医療事業特別会計</t>
  </si>
  <si>
    <t>介護保険事業特別会計（保険事業勘定）</t>
  </si>
  <si>
    <t>介護保険事業特別会計（介護サービス事業勘定）</t>
  </si>
  <si>
    <t>古川国府給食センター利用組合</t>
  </si>
  <si>
    <t>飛騨農業共済事務組合</t>
  </si>
  <si>
    <t>岐阜県市町村会館組合</t>
  </si>
  <si>
    <t>岐阜県後期高齢者医療広域連合</t>
  </si>
  <si>
    <t>高山市土地開発公社</t>
  </si>
  <si>
    <t>高山市施設振興公社</t>
  </si>
  <si>
    <t>高山市福祉サービス公社</t>
  </si>
  <si>
    <t>奥飛騨開発公社</t>
  </si>
  <si>
    <t>飛騨高山テレ・エフエム</t>
  </si>
  <si>
    <t>乗鞍国際観光</t>
  </si>
  <si>
    <t>飛騨大鍾乳洞観光</t>
  </si>
  <si>
    <t>ふるさと清見２１</t>
  </si>
  <si>
    <t>荘川観光振興公社</t>
  </si>
  <si>
    <t>位山ふれあいの里</t>
  </si>
  <si>
    <t>ひだ桃源郷</t>
  </si>
  <si>
    <t>サンサンあさひ</t>
  </si>
  <si>
    <t>高根村観光開発公社</t>
  </si>
  <si>
    <t>飛騨森林都市企画</t>
  </si>
  <si>
    <t>飛騨国府観光</t>
  </si>
  <si>
    <t>飛騨地域地場産業振興センター</t>
  </si>
  <si>
    <t>丹生川ダム対策基金</t>
  </si>
  <si>
    <t>高山市体育協会</t>
  </si>
  <si>
    <t>高山市文化協会</t>
  </si>
  <si>
    <t>地方卸売市場事業特別会計</t>
  </si>
  <si>
    <t>団体名　　輪之内町</t>
  </si>
  <si>
    <t>輪之内町一般会計</t>
  </si>
  <si>
    <t>基金繰入 10</t>
  </si>
  <si>
    <t>輪之内町水道事業会計</t>
  </si>
  <si>
    <t>輪之内町特定環境保全公共下水道事業特別会計</t>
  </si>
  <si>
    <t>基金繰入 77</t>
  </si>
  <si>
    <t>輪之内町国民健康保険事業特別会計</t>
  </si>
  <si>
    <t>輪之内町後期高齢者医療特別会計</t>
  </si>
  <si>
    <t>輪之内町老人保健医療特別会計</t>
  </si>
  <si>
    <t>大垣輪中水防事務組合</t>
  </si>
  <si>
    <t>西南濃老人福祉施設事務組合</t>
  </si>
  <si>
    <t>西南濃粗大廃棄物処理組合</t>
  </si>
  <si>
    <t>岐阜県後期高齢者医療広域連合(一般)</t>
  </si>
  <si>
    <t>岐阜県後期高齢者医療広域連合(医療)</t>
  </si>
  <si>
    <t>安八郡広域連合 (一般)</t>
  </si>
  <si>
    <t>安八郡広域連合 (介護)</t>
  </si>
  <si>
    <t>あすわ苑老人福祉施設事務組合</t>
  </si>
  <si>
    <t>輪之内町土地開発公社</t>
  </si>
  <si>
    <t>団体名　　可児市</t>
  </si>
  <si>
    <t>基金から1,302百万円繰入
財産区から12百万円繰入</t>
  </si>
  <si>
    <t>飲料水供給事業会計</t>
  </si>
  <si>
    <t>自家用工業用水道事業会計</t>
  </si>
  <si>
    <t>可児駅東区画整理事業会計</t>
  </si>
  <si>
    <t>基金から46百万円繰入</t>
  </si>
  <si>
    <t>老人保健事業会計</t>
  </si>
  <si>
    <t>農家集落排水事業特別会計</t>
  </si>
  <si>
    <t>可茂衛生施設利用組合</t>
  </si>
  <si>
    <t>基金から161百万円繰入</t>
  </si>
  <si>
    <t>可児川防災ため池組合</t>
  </si>
  <si>
    <t>可児市御嵩町中学校組合</t>
  </si>
  <si>
    <t>可茂消防事務組合</t>
  </si>
  <si>
    <t>基金から55百万円繰入</t>
  </si>
  <si>
    <t>可茂広域行政事務組合</t>
  </si>
  <si>
    <t>基金から2,690百万円繰入</t>
  </si>
  <si>
    <t>岐阜県後期高齢者医療広域連合普通会計</t>
  </si>
  <si>
    <t>-</t>
  </si>
  <si>
    <t>岐阜県後期高齢者医療広域連合特別会計</t>
  </si>
  <si>
    <t>中濃地域農業共済事務組合</t>
  </si>
  <si>
    <t>可茂公設地方卸売市場組合</t>
  </si>
  <si>
    <t>可児市公共施設振興公社</t>
  </si>
  <si>
    <t>可児市体育連盟</t>
  </si>
  <si>
    <t>可児市文化芸術振興財団</t>
  </si>
  <si>
    <t>ケーブルテレビ可児株式会社</t>
  </si>
  <si>
    <t>可児市土地開発公社</t>
  </si>
  <si>
    <t>地方公社・第三セクター　計</t>
  </si>
  <si>
    <t>△20.00</t>
  </si>
  <si>
    <t>△40.00</t>
  </si>
  <si>
    <t>団体名　　山県市</t>
  </si>
  <si>
    <t>基金から137百円編入</t>
  </si>
  <si>
    <t>基金から47百万円編入</t>
  </si>
  <si>
    <t>基金から29百万円編入</t>
  </si>
  <si>
    <t>岐北衛生施設利用組合</t>
  </si>
  <si>
    <t>基金から2,690百万円編入</t>
  </si>
  <si>
    <t>山県市土地開発公社</t>
  </si>
  <si>
    <t>団体名　　岐南町</t>
  </si>
  <si>
    <t>基金からの繰入金４８４百万円</t>
  </si>
  <si>
    <t>羽島郡二町教育委員会特別会計</t>
  </si>
  <si>
    <t>岐南町下水道事業特別会計</t>
  </si>
  <si>
    <t>岐南町水道事業会計</t>
  </si>
  <si>
    <t>岐阜羽島衛生施設組合</t>
  </si>
  <si>
    <t>木曽川右岸地帯水防事務組合</t>
  </si>
  <si>
    <t>岐阜地域肢体不自由児母子通園施設組合</t>
  </si>
  <si>
    <t>羽島郡広域連合</t>
  </si>
  <si>
    <t>岐阜県地方競馬組合</t>
  </si>
  <si>
    <t>岐南町土地開発公社</t>
  </si>
  <si>
    <t>団体名　　岐阜市</t>
  </si>
  <si>
    <t>基金から1,178百万円繰入</t>
  </si>
  <si>
    <t>母子寡婦福祉資金貸付事業特別会計</t>
  </si>
  <si>
    <t>土地区画整理事業特別会計</t>
  </si>
  <si>
    <t>育英資金貸付事業特別会計</t>
  </si>
  <si>
    <t>基金から6百万円繰入</t>
  </si>
  <si>
    <t>薬科大学附属薬局事業特別会計</t>
  </si>
  <si>
    <t>基金から1,184百万円繰入</t>
  </si>
  <si>
    <t>中央卸売市場事業会計</t>
  </si>
  <si>
    <t>下水道事業会計</t>
  </si>
  <si>
    <t>廃棄物発電事業特別会計</t>
  </si>
  <si>
    <t>食肉地方卸売市場事業特別会計</t>
  </si>
  <si>
    <t>観光事業特別会計</t>
  </si>
  <si>
    <t>ものづくり産業集積地整備事業特別会計</t>
  </si>
  <si>
    <t>競輪事業特別会計</t>
  </si>
  <si>
    <t>老人保健医療給付事業特別会計</t>
  </si>
  <si>
    <t>基金から114百万円繰入</t>
  </si>
  <si>
    <t>岐阜市にぎわいまち公社</t>
  </si>
  <si>
    <t>岐阜産業会館</t>
  </si>
  <si>
    <t>岐阜市学校給食会</t>
  </si>
  <si>
    <t>岐阜市みどりのまち推進財団</t>
  </si>
  <si>
    <t>岐阜市教育文化振興事業団</t>
  </si>
  <si>
    <t>岐阜観光コンベンション協会</t>
  </si>
  <si>
    <t>岐阜市国際交流協会</t>
  </si>
  <si>
    <t>岐阜市土地開発公社</t>
  </si>
  <si>
    <t>岐阜市公共ホール管理財団</t>
  </si>
  <si>
    <t>岐阜乗合自動車</t>
  </si>
  <si>
    <t>岐阜県健康長寿財団</t>
  </si>
  <si>
    <t>岐阜県畜産協会</t>
  </si>
  <si>
    <t>団体名　　笠松町</t>
  </si>
  <si>
    <t>基金から３６百万円繰入</t>
  </si>
  <si>
    <t>基金から２４百万円繰入</t>
  </si>
  <si>
    <t>笠松町土地開発公社</t>
  </si>
  <si>
    <t>笠松町地域振興公社</t>
  </si>
  <si>
    <t>団体名　　養老町</t>
  </si>
  <si>
    <t>基金繰入 40</t>
  </si>
  <si>
    <t>住宅新築資金等貸付特別会計</t>
  </si>
  <si>
    <t>上水道事業特別会計</t>
  </si>
  <si>
    <t>食肉事業センター特別会計</t>
  </si>
  <si>
    <t>南濃衛生施設利用事務組合</t>
  </si>
  <si>
    <t>基金繰入195</t>
  </si>
  <si>
    <t>岐阜県後期高齢者医療広域連合(一般会計）</t>
  </si>
  <si>
    <t>基金繰入2,690</t>
  </si>
  <si>
    <t>養老町土地開発公社</t>
  </si>
  <si>
    <t>（財）養老町体育連盟</t>
  </si>
  <si>
    <t>団体名　　垂井町</t>
  </si>
  <si>
    <t>基金から４８１百万円繰入</t>
  </si>
  <si>
    <t>住宅新築資金等貸付事業特別会計</t>
  </si>
  <si>
    <t>ふれあい交流事業特別会計</t>
  </si>
  <si>
    <t>不破郡障害者自立支援認定審査会特別会計</t>
  </si>
  <si>
    <t>公共下水道事業特別会計</t>
  </si>
  <si>
    <t>不破郡介護認定審査会特別会計</t>
  </si>
  <si>
    <t>不破消防組合</t>
  </si>
  <si>
    <t>西南濃老人福祉施設事務組合</t>
  </si>
  <si>
    <t>西南濃粗大廃棄物処理組合</t>
  </si>
  <si>
    <t>岐阜県後期高齢者医療広域連合　一般会計</t>
  </si>
  <si>
    <t>岐阜県後期高齢者医療広域連合　特別会計</t>
  </si>
  <si>
    <t>垂井町土地開発公社</t>
  </si>
  <si>
    <t>団体名　　関ケ原町</t>
  </si>
  <si>
    <t>基金から347繰入</t>
  </si>
  <si>
    <t>玉農業集落排水事業特別会計</t>
  </si>
  <si>
    <t>今須農業集落排水事業特別会計</t>
  </si>
  <si>
    <t>基金から9繰入</t>
  </si>
  <si>
    <t>西南濃老人福祉施設事務組合</t>
  </si>
  <si>
    <t>西南農粗大廃棄物処理組合</t>
  </si>
  <si>
    <t>岐阜県後期高齢者医療広域連合</t>
  </si>
  <si>
    <t>関ケ原町土地開発公社</t>
  </si>
  <si>
    <t>△０</t>
  </si>
  <si>
    <t>団体名　　北方町</t>
  </si>
  <si>
    <t>基金から360百万円繰入</t>
  </si>
  <si>
    <t>基金から360百万円繰入</t>
  </si>
  <si>
    <t>岐阜県市町村会館組合
（一般会計）</t>
  </si>
  <si>
    <t>西濃環境整備組合
（一般会計）</t>
  </si>
  <si>
    <t>岐阜肢体不自由児
母子通園施設組合
（一般会計）</t>
  </si>
  <si>
    <t>岐阜県後期高齢者
医療広域連合
（一般会計）</t>
  </si>
  <si>
    <t>岐阜県後期高齢者
医療広域連合
（特別会計）</t>
  </si>
  <si>
    <t>本巣消防事務組合
（一般会計）</t>
  </si>
  <si>
    <t>岐阜県市町村退職手当組合
（一般会計）</t>
  </si>
  <si>
    <t>もとす広域連合
（療育医療施設特別会計）</t>
  </si>
  <si>
    <t>北方町土地開発公社</t>
  </si>
  <si>
    <t>北方町施設管理公社</t>
  </si>
  <si>
    <t>樽見鉄道株式会社</t>
  </si>
  <si>
    <t>△99</t>
  </si>
  <si>
    <t>△63</t>
  </si>
  <si>
    <t>△107</t>
  </si>
  <si>
    <t>△102</t>
  </si>
  <si>
    <t>△1.12</t>
  </si>
  <si>
    <t>△15.0</t>
  </si>
  <si>
    <t>△20.0</t>
  </si>
  <si>
    <t>△3.10</t>
  </si>
  <si>
    <t>△40.0</t>
  </si>
  <si>
    <t>団体名　　坂祝町</t>
  </si>
  <si>
    <t>基金から35百万円繰入</t>
  </si>
  <si>
    <t>○○会計</t>
  </si>
  <si>
    <t>××会計</t>
  </si>
  <si>
    <t>・・・</t>
  </si>
  <si>
    <t>可茂公設地方卸売組合</t>
  </si>
  <si>
    <t>可茂衛生施設利用組合</t>
  </si>
  <si>
    <t>(財）坂祝町開発公社</t>
  </si>
  <si>
    <t>△15.00</t>
  </si>
  <si>
    <t>上水道事業会計</t>
  </si>
  <si>
    <t>公共下水道事業特別会計</t>
  </si>
  <si>
    <t>農業集落排水事業特別会計</t>
  </si>
  <si>
    <t>--</t>
  </si>
  <si>
    <t>--</t>
  </si>
  <si>
    <t>団体名　　富加町</t>
  </si>
  <si>
    <t>基金（高齢者福祉対策基金）から４百万円繰入</t>
  </si>
  <si>
    <t>特定環境保全公共下水道事業会計</t>
  </si>
  <si>
    <t>-</t>
  </si>
  <si>
    <t>美濃加茂市富加町中学校組合</t>
  </si>
  <si>
    <t>岐阜県後期高齢者医療広域連合 一般会計</t>
  </si>
  <si>
    <t>岐阜県後期高齢者医療広域連合 特別会計</t>
  </si>
  <si>
    <t>可茂公設地方卸売市場組合</t>
  </si>
  <si>
    <t>富加町土地開発公社</t>
  </si>
  <si>
    <t>長良川鉄道株式会社</t>
  </si>
  <si>
    <t>△20.00</t>
  </si>
  <si>
    <t>△40.00</t>
  </si>
  <si>
    <t>団体名　　七宗町</t>
  </si>
  <si>
    <t>一般会計等  計</t>
  </si>
  <si>
    <t>基金繰入　3</t>
  </si>
  <si>
    <t>可茂公設地方卸売市場組合</t>
  </si>
  <si>
    <t>岐阜県後期高齢者医療広域連合(普通会計）</t>
  </si>
  <si>
    <t>岐阜県後期高齢者医療広域連合(特別会計）</t>
  </si>
  <si>
    <t>(有)七宗町ふるさと開発</t>
  </si>
  <si>
    <t>△2.92</t>
  </si>
  <si>
    <t>―</t>
  </si>
  <si>
    <t>△3.68</t>
  </si>
  <si>
    <t>△21.9</t>
  </si>
  <si>
    <t>△0.01</t>
  </si>
  <si>
    <t>団体名　　美濃加茂市</t>
  </si>
  <si>
    <t>国民健康保険会計</t>
  </si>
  <si>
    <t>基金から50百万円</t>
  </si>
  <si>
    <t>介護保険会計</t>
  </si>
  <si>
    <t>老人保健会計</t>
  </si>
  <si>
    <t>介護認定・障がい者自立支援認定審査会会計</t>
  </si>
  <si>
    <t>後期高齢者医療会計</t>
  </si>
  <si>
    <t>岐阜県肢体不自由児母子通園施設組合</t>
  </si>
  <si>
    <t>岐阜県後期高齢者医療広域連合(特別会計)</t>
  </si>
  <si>
    <t>岐阜県後期高齢者医療広域連合(一般会計)</t>
  </si>
  <si>
    <t>可茂公設地方卸売市場組合</t>
  </si>
  <si>
    <t>美濃加茂市土地開発公社</t>
  </si>
  <si>
    <t>団体名　　大野町</t>
  </si>
  <si>
    <t>基金からの繰入金：１</t>
  </si>
  <si>
    <t>基金からの繰入金：４０</t>
  </si>
  <si>
    <t>揖斐川水防事務組合</t>
  </si>
  <si>
    <t>揖斐郡消防組合</t>
  </si>
  <si>
    <t>揖斐広域連合（普通会計）</t>
  </si>
  <si>
    <t>揖斐広域連合（介護保険事業会計分）</t>
  </si>
  <si>
    <t>基金からの繰入：２３</t>
  </si>
  <si>
    <t>揖斐広域連合（介護サービス事業特別会計分）</t>
  </si>
  <si>
    <t>大野町土地開発公社</t>
  </si>
  <si>
    <t>団体名　中津川市</t>
  </si>
  <si>
    <t>繰入金　他会計34、
基金2,060、財産区2</t>
  </si>
  <si>
    <t>個別排水処理事業会計</t>
  </si>
  <si>
    <t>国民健康保険事業会計（事業勘定）</t>
  </si>
  <si>
    <t>国民健康保険事業会計（直営診療施設勘定）</t>
  </si>
  <si>
    <t>後期高齢者医療事業会計</t>
  </si>
  <si>
    <t>駅前駐車場事業会計</t>
  </si>
  <si>
    <t>木曽広域連合</t>
  </si>
  <si>
    <t>岐阜県後期高齢者医療広域連合（特別会計）</t>
  </si>
  <si>
    <t>中津川市土地開発公社</t>
  </si>
  <si>
    <t>（財）なかつがわふれあい公社</t>
  </si>
  <si>
    <t>（株）クオリティ・ファーム中津川</t>
  </si>
  <si>
    <t>（株）阿木レイクサイド</t>
  </si>
  <si>
    <t>（株）クアリゾート湯舟沢</t>
  </si>
  <si>
    <t>（株）きりら坂下</t>
  </si>
  <si>
    <t>（財）椛の湖ふれあい村</t>
  </si>
  <si>
    <t>（財）付知町振興公社</t>
  </si>
  <si>
    <t>（財）ひるかわ企画</t>
  </si>
  <si>
    <t>山口特産開発（株）</t>
  </si>
  <si>
    <t>明知鉄道（株）</t>
  </si>
  <si>
    <t>（財）中津川・恵那地域勤労者福祉サービスセンター</t>
  </si>
  <si>
    <t>(財)纐纈忠行基金</t>
  </si>
  <si>
    <t>団体名　　土岐市</t>
  </si>
  <si>
    <t>基金から36百万円,財産区から91百万円繰入</t>
  </si>
  <si>
    <t>曽木地区市有林管理特別会計</t>
  </si>
  <si>
    <t>基金から1百万円</t>
  </si>
  <si>
    <t>土岐市・瑞浪市障害者自立支援認定審査会特別会計</t>
  </si>
  <si>
    <t>国民健康保険特別会計</t>
  </si>
  <si>
    <t>基金から307百万円</t>
  </si>
  <si>
    <t>介護保険特別会計（保険勘定）</t>
  </si>
  <si>
    <t>土岐市・瑞浪市介護認定審査会特別会計</t>
  </si>
  <si>
    <t>後期高齢者医療保険特別会計</t>
  </si>
  <si>
    <t>介護保険特別会計（サービス勘定）</t>
  </si>
  <si>
    <t>自動車駐車場事業特別会計</t>
  </si>
  <si>
    <t>交通災害共済特別会計</t>
  </si>
  <si>
    <t>基金から3百万円</t>
  </si>
  <si>
    <t>東濃西部広域行政事務組合
一般会計</t>
  </si>
  <si>
    <r>
      <t>東濃西部広域行政事務組合</t>
    </r>
    <r>
      <rPr>
        <sz val="8"/>
        <rFont val="ＭＳ Ｐゴシック"/>
        <family val="3"/>
      </rPr>
      <t xml:space="preserve">
</t>
    </r>
    <r>
      <rPr>
        <sz val="4"/>
        <rFont val="ＭＳ Ｐゴシック"/>
        <family val="3"/>
      </rPr>
      <t>東濃西部視聴覚ライブラリー事業特別会計</t>
    </r>
  </si>
  <si>
    <r>
      <t>東濃西部広域行政事務組合</t>
    </r>
    <r>
      <rPr>
        <sz val="8"/>
        <rFont val="ＭＳ Ｐゴシック"/>
        <family val="3"/>
      </rPr>
      <t xml:space="preserve">
</t>
    </r>
    <r>
      <rPr>
        <sz val="5"/>
        <rFont val="ＭＳ Ｐゴシック"/>
        <family val="3"/>
      </rPr>
      <t>東濃西部ふるさと活性化基金特別会計</t>
    </r>
  </si>
  <si>
    <r>
      <t>東濃西部広域行政事務組合</t>
    </r>
    <r>
      <rPr>
        <sz val="8"/>
        <rFont val="ＭＳ Ｐゴシック"/>
        <family val="3"/>
      </rPr>
      <t xml:space="preserve">
</t>
    </r>
    <r>
      <rPr>
        <sz val="5"/>
        <rFont val="ＭＳ Ｐゴシック"/>
        <family val="3"/>
      </rPr>
      <t>東濃看護専門学校事業特別会計</t>
    </r>
  </si>
  <si>
    <r>
      <t>東濃西部広域行政事務組合</t>
    </r>
    <r>
      <rPr>
        <sz val="8"/>
        <rFont val="ＭＳ Ｐゴシック"/>
        <family val="3"/>
      </rPr>
      <t xml:space="preserve">
</t>
    </r>
    <r>
      <rPr>
        <sz val="5"/>
        <rFont val="ＭＳ Ｐゴシック"/>
        <family val="3"/>
      </rPr>
      <t>東濃西部少年センター事業特別会計</t>
    </r>
  </si>
  <si>
    <r>
      <t>東濃西部広域行政事務組合</t>
    </r>
    <r>
      <rPr>
        <sz val="8"/>
        <rFont val="ＭＳ Ｐゴシック"/>
        <family val="3"/>
      </rPr>
      <t xml:space="preserve">
</t>
    </r>
    <r>
      <rPr>
        <sz val="4"/>
        <rFont val="ＭＳ Ｐゴシック"/>
        <family val="3"/>
      </rPr>
      <t>東濃地域医師確保奨学資金等貸付事業特別会計</t>
    </r>
  </si>
  <si>
    <t>基金から39百万円</t>
  </si>
  <si>
    <t>土岐市及び瑞浪市休日急病診療所組合</t>
  </si>
  <si>
    <t>岐阜県市町村職員退職手当組合</t>
  </si>
  <si>
    <t>基金から2,690百万円</t>
  </si>
  <si>
    <t>岐阜県市町村会館組合</t>
  </si>
  <si>
    <t>土岐川防災ダム一部事務組合</t>
  </si>
  <si>
    <t>岐阜県後期高齢者医療広域連合
一般会計</t>
  </si>
  <si>
    <t>岐阜県後期高齢者医療広域連合
特別会計</t>
  </si>
  <si>
    <t>東濃農業共済事務組合</t>
  </si>
  <si>
    <t>土岐市土地開発公社</t>
  </si>
  <si>
    <t>土岐市施設管理公社</t>
  </si>
  <si>
    <t>土岐市埋蔵文化財センター</t>
  </si>
  <si>
    <t>△ 0</t>
  </si>
  <si>
    <t>土岐市スポーツセンター</t>
  </si>
  <si>
    <t>株式会社志野・織部</t>
  </si>
  <si>
    <t>団体名　　各務原市</t>
  </si>
  <si>
    <t>全て基金より繰入</t>
  </si>
  <si>
    <t>-</t>
  </si>
  <si>
    <t>下水道事業特別会計</t>
  </si>
  <si>
    <t>岐阜羽島衛生施設組合</t>
  </si>
  <si>
    <t>各務原市土地開発公社</t>
  </si>
  <si>
    <t>各務原市施設振興公社</t>
  </si>
  <si>
    <t>㈱オアシスパーク</t>
  </si>
  <si>
    <t>△20.00</t>
  </si>
  <si>
    <t>△40.00</t>
  </si>
  <si>
    <t>団体名　　瑞穂市</t>
  </si>
  <si>
    <t>基金からの繰入金
850百万円</t>
  </si>
  <si>
    <t>学校給食事業特別会計</t>
  </si>
  <si>
    <t>下水道（ｺﾐｭﾆﾃｨ･ﾌﾟﾗﾝﾄ)事業
特別会計</t>
  </si>
  <si>
    <t>基金からの繰入金
850百万円</t>
  </si>
  <si>
    <t>基金からの繰入金
15百万円</t>
  </si>
  <si>
    <t>法適用</t>
  </si>
  <si>
    <t>基金からの繰入金
107百万円</t>
  </si>
  <si>
    <t>西濃環境整備組合</t>
  </si>
  <si>
    <t>もとす広域連合（一般会計分）</t>
  </si>
  <si>
    <t>もとす広域連合（介護保険特別会計分）</t>
  </si>
  <si>
    <t>もとす広域連合（老人福祉施設特別会計分）</t>
  </si>
  <si>
    <t>もとす広域連合（療育医療施設特別会計分）</t>
  </si>
  <si>
    <t>もとす広域連合（衛生施設特別会計分）</t>
  </si>
  <si>
    <t>岐阜県後期高齢者医療広域連合（一般会計）</t>
  </si>
  <si>
    <t>岐阜地域肢体不自由児母子通園施設組合</t>
  </si>
  <si>
    <t>瑞穂市・神戸町水道組合</t>
  </si>
  <si>
    <t>法非適用企業</t>
  </si>
  <si>
    <t>瑞穂市施設管理公社</t>
  </si>
  <si>
    <t>瑞穂市土地開発公社</t>
  </si>
  <si>
    <t>㈱みずほ公共サービス</t>
  </si>
  <si>
    <t>樽見鉄道㈱</t>
  </si>
  <si>
    <t>団体名　　郡上市</t>
  </si>
  <si>
    <t>基金から466百万円繰入</t>
  </si>
  <si>
    <t>青少年育英奨学資金貸付特別会計</t>
  </si>
  <si>
    <t>基金から15百万円繰入</t>
  </si>
  <si>
    <t>鉄道経営対策事業基金特別会計</t>
  </si>
  <si>
    <t>病院事業等会計</t>
  </si>
  <si>
    <t>国民健康保険特別会計(直営診療施設勘定)</t>
  </si>
  <si>
    <t>基金から48百万円繰入</t>
  </si>
  <si>
    <t>ケーブルテレビ事業特別会計</t>
  </si>
  <si>
    <t>宅地開発特別会計</t>
  </si>
  <si>
    <t>基金から24百万円繰入</t>
  </si>
  <si>
    <t>（財）郡上八幡産業振興公社</t>
  </si>
  <si>
    <t>郡上大和総合開発（株）</t>
  </si>
  <si>
    <t>（有）阿弥陀ケ滝観光</t>
  </si>
  <si>
    <t>（株）伊野原の郷</t>
  </si>
  <si>
    <t>（株）ハイウェイたかす</t>
  </si>
  <si>
    <t>（株）イーグル</t>
  </si>
  <si>
    <t>（株）ネーブルみなみ</t>
  </si>
  <si>
    <t>（株）ジェイエムみなみ</t>
  </si>
  <si>
    <t>めいほう高原開発（株）</t>
  </si>
  <si>
    <t>郡上市土地開発公社</t>
  </si>
  <si>
    <t>長良川鉄道株式会社</t>
  </si>
  <si>
    <t>簡易水道事業特別会計</t>
  </si>
  <si>
    <t>下水道事業特別会計</t>
  </si>
  <si>
    <t>ケーブルテレビ事業特別会計</t>
  </si>
  <si>
    <t>宅地開発特別会計</t>
  </si>
  <si>
    <t>団体名　　神戸町</t>
  </si>
  <si>
    <t>財政調整基金150百万円
公共施設整備基金200百万円
減債基金７７百万円</t>
  </si>
  <si>
    <t>神戸町水道事業会計</t>
  </si>
  <si>
    <t>神戸町公共下水道事業特別会計</t>
  </si>
  <si>
    <t>国民健康保険基金25百万円</t>
  </si>
  <si>
    <t>老人保健特別会計</t>
  </si>
  <si>
    <t>岐阜県市町村会館組合</t>
  </si>
  <si>
    <t>西南濃老人福祉施設事務組合</t>
  </si>
  <si>
    <t>西南濃粗大廃棄物処理組合</t>
  </si>
  <si>
    <t>―</t>
  </si>
  <si>
    <t>岐阜県後期高齢者医療広域連合（一般）</t>
  </si>
  <si>
    <t>岐阜県後期高齢者医療広域連合（特会）</t>
  </si>
  <si>
    <t>安八郡広域連合（一般）</t>
  </si>
  <si>
    <t>安八郡広域連合（介護）</t>
  </si>
  <si>
    <t>瑞穂市神戸町水道組合</t>
  </si>
  <si>
    <t>―</t>
  </si>
  <si>
    <t>法非適用企業
繰出金444千円</t>
  </si>
  <si>
    <t>西美濃さくら苑介護老人保健施設事務組合</t>
  </si>
  <si>
    <t>神戸町土地開発公社</t>
  </si>
  <si>
    <t>△15.00</t>
  </si>
  <si>
    <t>△20.00</t>
  </si>
  <si>
    <t>△40.00</t>
  </si>
  <si>
    <t>神戸町公共下水道事業特別会計</t>
  </si>
  <si>
    <t>団体名　　安八町</t>
  </si>
  <si>
    <t>基金から578繰入</t>
  </si>
  <si>
    <t>基金から57繰入</t>
  </si>
  <si>
    <t>大垣市安八郡安八町東安中学校組合</t>
  </si>
  <si>
    <t>安八郡広域連合（一般会計）</t>
  </si>
  <si>
    <t>安八郡広域連合（特別会計）</t>
  </si>
  <si>
    <t>安八町土地開発公社</t>
  </si>
  <si>
    <t>長良川㈱</t>
  </si>
  <si>
    <t>団体名　　揖斐川町</t>
  </si>
  <si>
    <t>基金から
　1,221百万円繰入</t>
  </si>
  <si>
    <t>谷汲中央診療所特別会計</t>
  </si>
  <si>
    <t>杉原地域土地取得等特別会計</t>
  </si>
  <si>
    <t>徳山ダム上流域公有地化特別会計</t>
  </si>
  <si>
    <t>基金から
77百万円繰入</t>
  </si>
  <si>
    <t>地域情報特別会計</t>
  </si>
  <si>
    <t>国民健康保険直診勘定特別会計</t>
  </si>
  <si>
    <t>大和簡易水道特別会計</t>
  </si>
  <si>
    <t>脛永簡易水道特別会計</t>
  </si>
  <si>
    <t>市場簡易水道特別会計</t>
  </si>
  <si>
    <t>谷汲簡易水道特別会計</t>
  </si>
  <si>
    <t>北部簡易水道特別会計</t>
  </si>
  <si>
    <t>基金から
2百万円繰入</t>
  </si>
  <si>
    <t>基金から
15百万円繰入</t>
  </si>
  <si>
    <t>個別排水事業特別会計</t>
  </si>
  <si>
    <t>いび川温泉特別会計</t>
  </si>
  <si>
    <t>基金から
84百万円繰入</t>
  </si>
  <si>
    <t>揖斐郡養基小学校養基保育所組合</t>
  </si>
  <si>
    <t>樫原谷林野組合</t>
  </si>
  <si>
    <t>足打谷林野組合</t>
  </si>
  <si>
    <t>基金から
2,690百万円繰入</t>
  </si>
  <si>
    <t>基金から
14百万円繰入</t>
  </si>
  <si>
    <t>基金から
19百万円繰入</t>
  </si>
  <si>
    <t>揖斐郡広域連合（普通会計分）</t>
  </si>
  <si>
    <t>岐阜県後期高齢者医療広域連合（普通会計分）</t>
  </si>
  <si>
    <t>揖斐郡広域連合（特別会計分）</t>
  </si>
  <si>
    <t>基金から
23百万円繰入</t>
  </si>
  <si>
    <t>岐阜県後期高齢者医療広域連合（特別会計分）</t>
  </si>
  <si>
    <t>揖斐郡広域連合（公営企業分）</t>
  </si>
  <si>
    <t>法非適用企業</t>
  </si>
  <si>
    <t>揖斐川町土地開発公社</t>
  </si>
  <si>
    <t>(有)デジタルアート谷汲</t>
  </si>
  <si>
    <t>(株)サンシャイン春日</t>
  </si>
  <si>
    <t>(財)いびがわ</t>
  </si>
  <si>
    <t>樽見鉄道(株)</t>
  </si>
  <si>
    <t>団体名　　池田町</t>
  </si>
  <si>
    <t>基金からの繰入100百万円繰入</t>
  </si>
  <si>
    <t>普通会計</t>
  </si>
  <si>
    <t>北部簡易水道事業特別会計</t>
  </si>
  <si>
    <t>南部簡易水道事業特別会計</t>
  </si>
  <si>
    <t>温泉施設特別会計</t>
  </si>
  <si>
    <t>揖斐川水防組合</t>
  </si>
  <si>
    <t>樫原谷林野組合</t>
  </si>
  <si>
    <t>足打谷林野組合</t>
  </si>
  <si>
    <t>揖斐広域連合（普通会計分）</t>
  </si>
  <si>
    <t>池田町土地開発公社</t>
  </si>
  <si>
    <t>公共下水道事業特別会計</t>
  </si>
  <si>
    <t>温泉施設特別会計</t>
  </si>
  <si>
    <t>水道事業会計</t>
  </si>
  <si>
    <t>団体名　　八百津町</t>
  </si>
  <si>
    <t>基金から11百万円繰入</t>
  </si>
  <si>
    <t>国民健康保険特別会計</t>
  </si>
  <si>
    <t>基金から57百万円繰入</t>
  </si>
  <si>
    <t>老人保健特別会計</t>
  </si>
  <si>
    <t>介護保険特別会計</t>
  </si>
  <si>
    <t>簡易水道事業特別会計</t>
  </si>
  <si>
    <t>公共下水道事業特別会計</t>
  </si>
  <si>
    <t>農業集落排水事業特別会計</t>
  </si>
  <si>
    <t>岐阜地域肢体不自由児母子通園施設組合</t>
  </si>
  <si>
    <t>岐阜県後期高齢者医療制度高齢者医療広域連合一般会計</t>
  </si>
  <si>
    <t>岐阜県後期高齢者医療制度高齢者医療広域連合特別会計</t>
  </si>
  <si>
    <t>八百津町土地開発公社</t>
  </si>
  <si>
    <t>団体名　　白川町</t>
  </si>
  <si>
    <t>基金から132百万円繰入</t>
  </si>
  <si>
    <t>地域振興券交付事業特別会計</t>
  </si>
  <si>
    <t>介護保険特別会計</t>
  </si>
  <si>
    <t>基金から2百万円繰入</t>
  </si>
  <si>
    <t>後期高齢者医療特別会計</t>
  </si>
  <si>
    <t>可茂公設卸売市場組合</t>
  </si>
  <si>
    <t>市場</t>
  </si>
  <si>
    <t>有限会社 白川町農業開発</t>
  </si>
  <si>
    <t>有限会社白川野菜村チャオ</t>
  </si>
  <si>
    <t>有限会社てまひまグループ</t>
  </si>
  <si>
    <t>株式会社美濃白川クオーレの里</t>
  </si>
  <si>
    <t>美濃白川　楽集館</t>
  </si>
  <si>
    <t>団体名　東白川村</t>
  </si>
  <si>
    <t>国保診療所特別会計</t>
  </si>
  <si>
    <t>岐阜県町村職員退職手当組合</t>
  </si>
  <si>
    <t>岐阜県後期高齢医療広域連合：一般会計</t>
  </si>
  <si>
    <t>岐阜県後期高齢医療広域連合：特別会計</t>
  </si>
  <si>
    <t>可茂公設地方卸売市場組合</t>
  </si>
  <si>
    <t>㈱東白川</t>
  </si>
  <si>
    <t>㈱ふるさと企画</t>
  </si>
  <si>
    <t>㈲新世紀工房</t>
  </si>
  <si>
    <t>団体名　　白川村</t>
  </si>
  <si>
    <t>基金から47百万円繰入</t>
  </si>
  <si>
    <t>国民健康保険特別会計（事業勘定）</t>
  </si>
  <si>
    <t>国民健康保険特別会計（直営診療施設勘定）</t>
  </si>
  <si>
    <t>介護保険特別会計（保険事業勘定）</t>
  </si>
  <si>
    <t>後期高齢者医療特別会計</t>
  </si>
  <si>
    <t>介護保険特別会計（サービス事業勘定）</t>
  </si>
  <si>
    <t>白弓スキー場特別会計</t>
  </si>
  <si>
    <t>温泉開発特別会計</t>
  </si>
  <si>
    <t>岐阜県後期高齢者医療広域連合　一般会計</t>
  </si>
  <si>
    <t>岐阜県後期高齢者医療広域連合　特別会計</t>
  </si>
  <si>
    <t>飛騨農業共済事務組合</t>
  </si>
  <si>
    <t>財団法人白川村緑地資源開発公社</t>
  </si>
  <si>
    <t>飯島観光開発株式会社</t>
  </si>
  <si>
    <t>世界遺産白川郷合掌造り保存財団</t>
  </si>
  <si>
    <t>大白川温泉観光株式会社</t>
  </si>
  <si>
    <t>温泉開発特別会計</t>
  </si>
  <si>
    <t>関市上水道事業会計</t>
  </si>
  <si>
    <t>関市国民健康保険
特別会計(事業勘定)</t>
  </si>
  <si>
    <t>関市国民健康保険
特別会計(直診勘定)</t>
  </si>
  <si>
    <t>関市下水道特別会計</t>
  </si>
  <si>
    <t>関市農業集落排水事業
特別会計</t>
  </si>
  <si>
    <t>関市食肉センター事業
特別会計</t>
  </si>
  <si>
    <t>関市老人保健特別会計</t>
  </si>
  <si>
    <t>関市公設地方卸売市場
事業特別会計</t>
  </si>
  <si>
    <t>関市介護保険事業
特別会計</t>
  </si>
  <si>
    <t>関市後期高齢者医療
特別会計</t>
  </si>
  <si>
    <t>関市簡易水道事業
特別会計</t>
  </si>
  <si>
    <t>関市農業集落排水事業特別会計</t>
  </si>
  <si>
    <t>関市食肉センター事業特別会計</t>
  </si>
  <si>
    <t>関市公設地方卸売市場事業特別会計</t>
  </si>
  <si>
    <t>関市簡易水道事業特別会計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</si>
</sst>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quot;△ &quot;#,##0.0"/>
    <numFmt numFmtId="180" formatCode="#,##0.00;&quot;△ &quot;#,##0.00"/>
    <numFmt numFmtId="181" formatCode="#,##0.0_);[Red]\(#,##0.0\)"/>
    <numFmt numFmtId="182" formatCode="0.0_);[Red]\(0.0\)"/>
    <numFmt numFmtId="183" formatCode="_ #,##0;[Red]_ \-#,##0"/>
  </numFmts>
  <fonts count="55">
    <font>
      <sz val="11"/>
      <name val="ＭＳ Ｐゴシック"/>
      <family val="3"/>
    </font>
    <font>
      <sz val="11"/>
      <color indexed="8"/>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8"/>
      <color indexed="8"/>
      <name val="ＭＳ Ｐゴシック"/>
      <family val="3"/>
    </font>
    <font>
      <sz val="4"/>
      <name val="ＭＳ Ｐゴシック"/>
      <family val="3"/>
    </font>
    <font>
      <sz val="4.5"/>
      <name val="ＭＳ Ｐゴシック"/>
      <family val="3"/>
    </font>
    <font>
      <sz val="7"/>
      <name val="ＭＳ Ｐゴシック"/>
      <family val="3"/>
    </font>
    <font>
      <sz val="6.5"/>
      <name val="ＭＳ Ｐゴシック"/>
      <family val="3"/>
    </font>
    <font>
      <sz val="9"/>
      <name val="ＭＳ Ｐゴシック"/>
      <family val="3"/>
    </font>
    <font>
      <sz val="8"/>
      <color indexed="12"/>
      <name val="ＭＳ Ｐゴシック"/>
      <family val="3"/>
    </font>
    <font>
      <sz val="8"/>
      <color indexed="10"/>
      <name val="ＭＳ Ｐゴシック"/>
      <family val="3"/>
    </font>
    <font>
      <i/>
      <sz val="8"/>
      <name val="ＭＳ Ｐゴシック"/>
      <family val="3"/>
    </font>
    <font>
      <sz val="5"/>
      <name val="ＭＳ Ｐゴシック"/>
      <family val="3"/>
    </font>
    <font>
      <sz val="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color rgb="FFFF000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gray125">
        <bgColor theme="0"/>
      </patternFill>
    </fill>
    <fill>
      <patternFill patternType="solid">
        <fgColor indexed="44"/>
        <bgColor indexed="64"/>
      </patternFill>
    </fill>
    <fill>
      <patternFill patternType="gray125">
        <bgColor indexed="9"/>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hair"/>
    </border>
    <border>
      <left style="thin"/>
      <right style="hair"/>
      <top/>
      <bottom style="hair"/>
    </border>
    <border>
      <left style="hair"/>
      <right style="hair"/>
      <top/>
      <bottom style="hair"/>
    </border>
    <border>
      <left style="hair"/>
      <right style="thin"/>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double"/>
      <bottom style="hair"/>
    </border>
    <border>
      <left style="hair"/>
      <right style="hair"/>
      <top style="double"/>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thin"/>
      <top style="double"/>
      <bottom style="hair"/>
    </border>
    <border>
      <left style="hair"/>
      <right style="thin"/>
      <top style="double"/>
      <bottom style="hair"/>
    </border>
    <border>
      <left/>
      <right/>
      <top/>
      <bottom style="thin"/>
    </border>
    <border>
      <left style="thin"/>
      <right style="hair"/>
      <top style="thin"/>
      <bottom style="double"/>
    </border>
    <border>
      <left style="hair"/>
      <right style="hair"/>
      <top style="thin"/>
      <bottom style="double"/>
    </border>
    <border>
      <left style="hair"/>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top style="double"/>
      <bottom style="thin"/>
    </border>
    <border>
      <left style="thin"/>
      <right style="thin"/>
      <top style="double"/>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diagonalUp="1">
      <left style="thin"/>
      <right style="hair"/>
      <top style="thin"/>
      <bottom style="thin"/>
      <diagonal style="hair"/>
    </border>
    <border>
      <left style="hair"/>
      <right style="thin"/>
      <top style="thin"/>
      <bottom style="double"/>
    </border>
    <border>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style="double"/>
      <bottom>
        <color indexed="63"/>
      </bottom>
    </border>
    <border>
      <left style="hair"/>
      <right style="hair"/>
      <top style="double"/>
      <bottom>
        <color indexed="63"/>
      </bottom>
    </border>
    <border>
      <left>
        <color indexed="63"/>
      </left>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diagonalUp="1">
      <left style="thin"/>
      <right style="thin"/>
      <top style="hair"/>
      <bottom>
        <color indexed="63"/>
      </bottom>
      <diagonal style="hair"/>
    </border>
    <border diagonalUp="1">
      <left>
        <color indexed="63"/>
      </left>
      <right style="hair"/>
      <top style="hair"/>
      <bottom>
        <color indexed="63"/>
      </bottom>
      <diagonal style="hair"/>
    </border>
    <border diagonalUp="1">
      <left style="thin"/>
      <right style="thin"/>
      <top style="hair"/>
      <bottom style="thin"/>
      <diagonal style="hair"/>
    </border>
    <border diagonalUp="1">
      <left>
        <color indexed="63"/>
      </left>
      <right style="hair"/>
      <top style="hair"/>
      <bottom style="thin"/>
      <diagonal style="hair"/>
    </border>
    <border>
      <left>
        <color indexed="63"/>
      </left>
      <right>
        <color indexed="63"/>
      </right>
      <top style="thin"/>
      <bottom>
        <color indexed="63"/>
      </bottom>
    </border>
    <border>
      <left>
        <color indexed="63"/>
      </left>
      <right style="thin"/>
      <top style="thin"/>
      <bottom>
        <color indexed="63"/>
      </bottom>
    </border>
    <border diagonalUp="1">
      <left style="thin"/>
      <right style="hair"/>
      <top style="hair"/>
      <bottom style="thin"/>
      <diagonal style="thin"/>
    </border>
    <border>
      <left style="thin"/>
      <right style="hair"/>
      <top style="double"/>
      <bottom>
        <color indexed="63"/>
      </bottom>
    </border>
    <border>
      <left style="thin">
        <color indexed="8"/>
      </left>
      <right style="thin"/>
      <top style="double"/>
      <bottom style="hair"/>
    </border>
    <border>
      <left style="thin">
        <color indexed="8"/>
      </left>
      <right style="thin"/>
      <top style="hair"/>
      <bottom style="hair"/>
    </border>
    <border>
      <left style="thin">
        <color indexed="8"/>
      </left>
      <right style="thin"/>
      <top style="hair"/>
      <bottom style="hair">
        <color indexed="8"/>
      </bottom>
    </border>
    <border>
      <left style="thin">
        <color indexed="8"/>
      </left>
      <right style="thin">
        <color indexed="8"/>
      </right>
      <top>
        <color indexed="63"/>
      </top>
      <bottom>
        <color indexed="63"/>
      </bottom>
    </border>
    <border>
      <left style="thin">
        <color indexed="8"/>
      </left>
      <right style="thin">
        <color indexed="8"/>
      </right>
      <top style="hair">
        <color indexed="8"/>
      </top>
      <bottom style="hair">
        <color indexed="8"/>
      </bottom>
    </border>
    <border>
      <left style="thin"/>
      <right style="hair"/>
      <top style="hair"/>
      <bottom style="hair">
        <color indexed="8"/>
      </bottom>
    </border>
    <border>
      <left style="hair"/>
      <right style="hair"/>
      <top style="hair"/>
      <bottom style="hair">
        <color indexed="8"/>
      </bottom>
    </border>
    <border>
      <left style="hair"/>
      <right style="thin"/>
      <top style="hair"/>
      <bottom style="hair">
        <color indexed="8"/>
      </bottom>
    </border>
    <border>
      <left style="thin">
        <color indexed="8"/>
      </left>
      <right style="thin"/>
      <top style="hair">
        <color indexed="8"/>
      </top>
      <bottom style="hair">
        <color indexed="8"/>
      </bottom>
    </border>
    <border>
      <left style="thin"/>
      <right style="thin"/>
      <top style="hair">
        <color indexed="8"/>
      </top>
      <bottom>
        <color indexed="63"/>
      </bottom>
    </border>
    <border>
      <left style="thin"/>
      <right style="thin"/>
      <top>
        <color indexed="63"/>
      </top>
      <bottom style="dotted"/>
    </border>
    <border diagonalUp="1">
      <left style="thin"/>
      <right style="hair"/>
      <top style="hair"/>
      <bottom style="hair"/>
      <diagonal style="hair"/>
    </border>
    <border diagonalUp="1">
      <left style="thin"/>
      <right style="hair"/>
      <top style="hair"/>
      <bottom style="thin"/>
      <diagonal style="hair"/>
    </border>
    <border>
      <left style="thin"/>
      <right/>
      <top style="hair"/>
      <bottom style="hair"/>
    </border>
    <border>
      <left style="thin"/>
      <right/>
      <top/>
      <bottom style="hair"/>
    </border>
    <border>
      <left style="thin"/>
      <right>
        <color indexed="63"/>
      </right>
      <top style="double"/>
      <bottom style="hair"/>
    </border>
    <border>
      <left style="thin"/>
      <right/>
      <top style="hair"/>
      <bottom style="thin"/>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style="thin"/>
      <right>
        <color indexed="63"/>
      </right>
      <top style="thin"/>
      <bottom style="thin"/>
    </border>
    <border>
      <left style="thin"/>
      <right style="thin"/>
      <top style="thin"/>
      <bottom/>
    </border>
    <border diagonalUp="1">
      <left style="thin"/>
      <right style="hair"/>
      <top style="thin"/>
      <bottom>
        <color indexed="63"/>
      </bottom>
      <diagonal style="hair"/>
    </border>
    <border diagonalUp="1">
      <left style="hair"/>
      <right style="hair"/>
      <top style="thin"/>
      <bottom>
        <color indexed="63"/>
      </bottom>
      <diagonal style="hair"/>
    </border>
    <border>
      <left style="hair"/>
      <right style="hair"/>
      <top style="thin"/>
      <bottom/>
    </border>
    <border>
      <left style="hair"/>
      <right style="thin"/>
      <top style="thin"/>
      <bottom/>
    </border>
    <border>
      <left style="thin"/>
      <right style="thin"/>
      <top/>
      <bottom style="double"/>
    </border>
    <border>
      <left style="thin"/>
      <right style="hair"/>
      <top style="thin"/>
      <bottom/>
    </border>
    <border>
      <left style="thin"/>
      <right style="hair"/>
      <top/>
      <bottom style="double"/>
    </border>
    <border>
      <left style="hair"/>
      <right style="hair"/>
      <top/>
      <bottom style="double"/>
    </border>
    <border>
      <left style="hair"/>
      <right style="thin"/>
      <top/>
      <bottom style="double"/>
    </border>
    <border>
      <left style="thin"/>
      <right/>
      <top style="thin"/>
      <bottom style="double"/>
    </border>
    <border>
      <left/>
      <right style="thin"/>
      <top style="thin"/>
      <bottom style="double"/>
    </border>
    <border>
      <left/>
      <right style="thin"/>
      <top/>
      <bottom style="hair"/>
    </border>
    <border>
      <left/>
      <right style="thin"/>
      <top style="hair"/>
      <bottom style="hair"/>
    </border>
    <border>
      <left style="thin"/>
      <right>
        <color indexed="63"/>
      </right>
      <top style="hair"/>
      <bottom>
        <color indexed="63"/>
      </bottom>
    </border>
    <border>
      <left>
        <color indexed="63"/>
      </left>
      <right style="thin"/>
      <top style="hair"/>
      <bottom>
        <color indexed="63"/>
      </bottom>
    </border>
    <border>
      <left/>
      <right style="thin"/>
      <top style="hair"/>
      <bottom style="thin"/>
    </border>
    <border>
      <left>
        <color indexed="63"/>
      </left>
      <right style="thin"/>
      <top style="double"/>
      <bottom style="hair"/>
    </border>
    <border>
      <left style="hair"/>
      <right>
        <color indexed="63"/>
      </right>
      <top style="thin"/>
      <bottom>
        <color indexed="63"/>
      </bottom>
    </border>
    <border>
      <left style="hair"/>
      <right>
        <color indexed="63"/>
      </right>
      <top>
        <color indexed="63"/>
      </top>
      <bottom style="double"/>
    </border>
    <border>
      <left>
        <color indexed="63"/>
      </left>
      <right style="thin"/>
      <top>
        <color indexed="63"/>
      </top>
      <bottom style="double"/>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color indexed="63"/>
      </left>
      <right style="thin"/>
      <top>
        <color indexed="63"/>
      </top>
      <bottom style="thin"/>
    </border>
    <border diagonalUp="1">
      <left style="thin"/>
      <right>
        <color indexed="63"/>
      </right>
      <top style="hair"/>
      <bottom style="hair"/>
      <diagonal style="hair"/>
    </border>
    <border diagonalUp="1">
      <left>
        <color indexed="63"/>
      </left>
      <right style="thin"/>
      <top style="hair"/>
      <bottom style="hair"/>
      <diagonal style="hair"/>
    </border>
    <border diagonalUp="1">
      <left style="thin"/>
      <right>
        <color indexed="63"/>
      </right>
      <top style="hair"/>
      <bottom style="thin"/>
      <diagonal style="hair"/>
    </border>
    <border diagonalUp="1">
      <left>
        <color indexed="63"/>
      </left>
      <right style="thin"/>
      <top style="hair"/>
      <bottom style="thin"/>
      <diagonal style="hair"/>
    </border>
    <border>
      <left>
        <color indexed="63"/>
      </left>
      <right style="thin"/>
      <top style="double"/>
      <bottom style="thin"/>
    </border>
    <border>
      <left style="hair"/>
      <right>
        <color indexed="63"/>
      </right>
      <top style="thin"/>
      <bottom style="hair"/>
    </border>
    <border>
      <left>
        <color indexed="63"/>
      </left>
      <right style="thin"/>
      <top style="thin"/>
      <bottom style="hair"/>
    </border>
    <border>
      <left style="hair"/>
      <right>
        <color indexed="63"/>
      </right>
      <top style="hair"/>
      <bottom style="double"/>
    </border>
    <border>
      <left>
        <color indexed="63"/>
      </left>
      <right style="thin"/>
      <top style="hair"/>
      <bottom style="double"/>
    </border>
    <border>
      <left style="hair"/>
      <right>
        <color indexed="63"/>
      </right>
      <top>
        <color indexed="63"/>
      </top>
      <bottom style="hair"/>
    </border>
    <border>
      <left style="hair"/>
      <right>
        <color indexed="63"/>
      </right>
      <top style="hair"/>
      <bottom>
        <color indexed="63"/>
      </bottom>
    </border>
    <border>
      <left style="hair"/>
      <right>
        <color indexed="63"/>
      </right>
      <top style="thin"/>
      <bottom style="thin"/>
    </border>
    <border>
      <left>
        <color indexed="63"/>
      </left>
      <right style="thin"/>
      <top style="thin"/>
      <bottom style="thin"/>
    </border>
    <border>
      <left style="hair"/>
      <right>
        <color indexed="63"/>
      </right>
      <top style="double"/>
      <bottom style="hair"/>
    </border>
    <border diagonalUp="1">
      <left style="thin"/>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thin"/>
      <diagonal style="thin"/>
    </border>
    <border diagonalUp="1">
      <left>
        <color indexed="63"/>
      </left>
      <right style="thin"/>
      <top style="hair"/>
      <bottom style="thin"/>
      <diagonal style="thin"/>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51" fillId="32" borderId="0" applyNumberFormat="0" applyBorder="0" applyAlignment="0" applyProtection="0"/>
  </cellStyleXfs>
  <cellXfs count="922">
    <xf numFmtId="0" fontId="0" fillId="0" borderId="0" xfId="0" applyAlignment="1">
      <alignment/>
    </xf>
    <xf numFmtId="0" fontId="3" fillId="33" borderId="0" xfId="0" applyFont="1" applyFill="1" applyAlignment="1">
      <alignment vertical="center"/>
    </xf>
    <xf numFmtId="0" fontId="3" fillId="33" borderId="10" xfId="0" applyFont="1" applyFill="1" applyBorder="1" applyAlignment="1">
      <alignment horizontal="center" vertical="center" shrinkToFit="1"/>
    </xf>
    <xf numFmtId="176" fontId="3" fillId="33" borderId="11" xfId="51" applyNumberFormat="1" applyFont="1" applyFill="1" applyBorder="1" applyAlignment="1">
      <alignment vertical="center" shrinkToFit="1"/>
    </xf>
    <xf numFmtId="176" fontId="3" fillId="33" borderId="12" xfId="51" applyNumberFormat="1" applyFont="1" applyFill="1" applyBorder="1" applyAlignment="1">
      <alignment vertical="center" shrinkToFit="1"/>
    </xf>
    <xf numFmtId="0" fontId="3" fillId="33" borderId="13" xfId="0" applyFont="1" applyFill="1" applyBorder="1" applyAlignment="1">
      <alignment vertical="center" shrinkToFit="1"/>
    </xf>
    <xf numFmtId="0" fontId="3" fillId="33" borderId="14" xfId="0" applyFont="1" applyFill="1" applyBorder="1" applyAlignment="1">
      <alignment horizontal="center" vertical="center" shrinkToFit="1"/>
    </xf>
    <xf numFmtId="176" fontId="3" fillId="33" borderId="15" xfId="51" applyNumberFormat="1" applyFont="1" applyFill="1" applyBorder="1" applyAlignment="1">
      <alignment vertical="center" shrinkToFit="1"/>
    </xf>
    <xf numFmtId="176" fontId="3" fillId="33" borderId="16" xfId="51" applyNumberFormat="1" applyFont="1" applyFill="1" applyBorder="1" applyAlignment="1">
      <alignment vertical="center" shrinkToFit="1"/>
    </xf>
    <xf numFmtId="0" fontId="3" fillId="33" borderId="17" xfId="0" applyFont="1" applyFill="1" applyBorder="1" applyAlignment="1">
      <alignment vertical="center" shrinkToFit="1"/>
    </xf>
    <xf numFmtId="176" fontId="3" fillId="33" borderId="16" xfId="51" applyNumberFormat="1" applyFont="1" applyFill="1" applyBorder="1" applyAlignment="1">
      <alignment horizontal="center" vertical="center" shrinkToFit="1"/>
    </xf>
    <xf numFmtId="0" fontId="3" fillId="33" borderId="18" xfId="0" applyFont="1" applyFill="1" applyBorder="1" applyAlignment="1">
      <alignment horizontal="center" vertical="center" shrinkToFit="1"/>
    </xf>
    <xf numFmtId="176" fontId="3" fillId="33" borderId="19" xfId="51" applyNumberFormat="1" applyFont="1" applyFill="1" applyBorder="1" applyAlignment="1">
      <alignment vertical="center" shrinkToFit="1"/>
    </xf>
    <xf numFmtId="176" fontId="3" fillId="33" borderId="20" xfId="51" applyNumberFormat="1" applyFont="1" applyFill="1" applyBorder="1" applyAlignment="1">
      <alignment vertical="center" shrinkToFit="1"/>
    </xf>
    <xf numFmtId="176" fontId="3" fillId="33" borderId="20" xfId="51" applyNumberFormat="1" applyFont="1" applyFill="1" applyBorder="1" applyAlignment="1">
      <alignment horizontal="center" vertical="center" shrinkToFit="1"/>
    </xf>
    <xf numFmtId="0" fontId="3" fillId="33" borderId="21" xfId="0" applyFont="1" applyFill="1" applyBorder="1" applyAlignment="1">
      <alignment vertical="center" shrinkToFit="1"/>
    </xf>
    <xf numFmtId="176" fontId="3" fillId="33" borderId="22" xfId="0" applyNumberFormat="1" applyFont="1" applyFill="1" applyBorder="1" applyAlignment="1">
      <alignment vertical="center" shrinkToFit="1"/>
    </xf>
    <xf numFmtId="176" fontId="3" fillId="33" borderId="23" xfId="0" applyNumberFormat="1" applyFont="1" applyFill="1" applyBorder="1" applyAlignment="1">
      <alignment vertical="center" shrinkToFit="1"/>
    </xf>
    <xf numFmtId="176" fontId="3" fillId="33" borderId="23" xfId="0" applyNumberFormat="1" applyFont="1" applyFill="1" applyBorder="1" applyAlignment="1">
      <alignment horizontal="center" vertical="center" shrinkToFit="1"/>
    </xf>
    <xf numFmtId="176" fontId="3" fillId="33" borderId="11" xfId="0" applyNumberFormat="1" applyFont="1" applyFill="1" applyBorder="1" applyAlignment="1">
      <alignment vertical="center" shrinkToFit="1"/>
    </xf>
    <xf numFmtId="176" fontId="3" fillId="33" borderId="12" xfId="0" applyNumberFormat="1" applyFont="1" applyFill="1" applyBorder="1" applyAlignment="1">
      <alignment vertical="center" shrinkToFit="1"/>
    </xf>
    <xf numFmtId="176" fontId="3" fillId="33" borderId="12" xfId="0" applyNumberFormat="1" applyFont="1" applyFill="1" applyBorder="1" applyAlignment="1">
      <alignment horizontal="center" vertical="center" shrinkToFit="1"/>
    </xf>
    <xf numFmtId="176" fontId="3" fillId="33" borderId="13" xfId="0" applyNumberFormat="1" applyFont="1" applyFill="1" applyBorder="1" applyAlignment="1">
      <alignment vertical="center" shrinkToFit="1"/>
    </xf>
    <xf numFmtId="0" fontId="3" fillId="33" borderId="24" xfId="0" applyFont="1" applyFill="1" applyBorder="1" applyAlignment="1">
      <alignment horizontal="center" vertical="center" shrinkToFit="1"/>
    </xf>
    <xf numFmtId="176" fontId="3" fillId="33" borderId="25" xfId="0" applyNumberFormat="1" applyFont="1" applyFill="1" applyBorder="1" applyAlignment="1">
      <alignment horizontal="right" vertical="center" shrinkToFit="1"/>
    </xf>
    <xf numFmtId="176" fontId="3" fillId="33" borderId="26" xfId="0" applyNumberFormat="1" applyFont="1" applyFill="1" applyBorder="1" applyAlignment="1">
      <alignment horizontal="right" vertical="center" shrinkToFit="1"/>
    </xf>
    <xf numFmtId="176" fontId="3" fillId="33" borderId="27" xfId="0" applyNumberFormat="1" applyFont="1" applyFill="1" applyBorder="1" applyAlignment="1">
      <alignment horizontal="center" vertical="center" shrinkToFit="1"/>
    </xf>
    <xf numFmtId="176" fontId="3" fillId="33" borderId="15" xfId="0" applyNumberFormat="1" applyFont="1" applyFill="1" applyBorder="1" applyAlignment="1">
      <alignment vertical="center" shrinkToFit="1"/>
    </xf>
    <xf numFmtId="176" fontId="3" fillId="0" borderId="16" xfId="0" applyNumberFormat="1" applyFont="1" applyFill="1" applyBorder="1" applyAlignment="1">
      <alignment vertical="center" shrinkToFit="1"/>
    </xf>
    <xf numFmtId="176" fontId="3" fillId="33" borderId="16" xfId="0" applyNumberFormat="1" applyFont="1" applyFill="1" applyBorder="1" applyAlignment="1">
      <alignment vertical="center" shrinkToFit="1"/>
    </xf>
    <xf numFmtId="176" fontId="3" fillId="33" borderId="17" xfId="0" applyNumberFormat="1" applyFont="1" applyFill="1" applyBorder="1" applyAlignment="1">
      <alignment vertical="center" shrinkToFit="1"/>
    </xf>
    <xf numFmtId="176" fontId="3" fillId="33" borderId="16" xfId="0" applyNumberFormat="1" applyFont="1" applyFill="1" applyBorder="1" applyAlignment="1">
      <alignment horizontal="center" vertical="center" shrinkToFit="1"/>
    </xf>
    <xf numFmtId="176" fontId="3" fillId="33" borderId="19" xfId="0" applyNumberFormat="1" applyFont="1" applyFill="1" applyBorder="1" applyAlignment="1">
      <alignment vertical="center" shrinkToFit="1"/>
    </xf>
    <xf numFmtId="176" fontId="3" fillId="33" borderId="20" xfId="0" applyNumberFormat="1" applyFont="1" applyFill="1" applyBorder="1" applyAlignment="1">
      <alignment vertical="center" shrinkToFit="1"/>
    </xf>
    <xf numFmtId="176" fontId="3" fillId="33" borderId="20" xfId="0" applyNumberFormat="1" applyFont="1" applyFill="1" applyBorder="1" applyAlignment="1">
      <alignment horizontal="center" vertical="center" shrinkToFit="1"/>
    </xf>
    <xf numFmtId="176" fontId="3" fillId="33" borderId="21" xfId="0" applyNumberFormat="1" applyFont="1" applyFill="1" applyBorder="1" applyAlignment="1">
      <alignment vertical="center" shrinkToFit="1"/>
    </xf>
    <xf numFmtId="0" fontId="3" fillId="33" borderId="28" xfId="0" applyFont="1" applyFill="1" applyBorder="1" applyAlignment="1">
      <alignment horizontal="center" vertical="center" shrinkToFit="1"/>
    </xf>
    <xf numFmtId="176" fontId="3" fillId="33" borderId="23" xfId="0" applyNumberFormat="1" applyFont="1" applyFill="1" applyBorder="1" applyAlignment="1">
      <alignment horizontal="right" vertical="center" shrinkToFit="1"/>
    </xf>
    <xf numFmtId="176" fontId="3" fillId="33" borderId="29" xfId="0" applyNumberFormat="1" applyFont="1" applyFill="1" applyBorder="1" applyAlignment="1">
      <alignment vertical="center" shrinkToFit="1"/>
    </xf>
    <xf numFmtId="176" fontId="3" fillId="33" borderId="16" xfId="0" applyNumberFormat="1" applyFont="1" applyFill="1" applyBorder="1" applyAlignment="1">
      <alignment horizontal="right" vertical="center" shrinkToFit="1"/>
    </xf>
    <xf numFmtId="177" fontId="3" fillId="33" borderId="12" xfId="0" applyNumberFormat="1" applyFont="1" applyFill="1" applyBorder="1" applyAlignment="1">
      <alignment horizontal="center" vertical="center" shrinkToFit="1"/>
    </xf>
    <xf numFmtId="178" fontId="3" fillId="33" borderId="23" xfId="0" applyNumberFormat="1" applyFont="1" applyFill="1" applyBorder="1" applyAlignment="1">
      <alignment horizontal="center" vertical="center" shrinkToFit="1"/>
    </xf>
    <xf numFmtId="177" fontId="3" fillId="33" borderId="16" xfId="0" applyNumberFormat="1" applyFont="1" applyFill="1" applyBorder="1" applyAlignment="1">
      <alignment horizontal="center" vertical="center" shrinkToFit="1"/>
    </xf>
    <xf numFmtId="178" fontId="3" fillId="33" borderId="16" xfId="0" applyNumberFormat="1" applyFont="1" applyFill="1" applyBorder="1" applyAlignment="1">
      <alignment horizontal="center" vertical="center" shrinkToFit="1"/>
    </xf>
    <xf numFmtId="178" fontId="3" fillId="33" borderId="20" xfId="0" applyNumberFormat="1" applyFont="1" applyFill="1" applyBorder="1" applyAlignment="1">
      <alignment horizontal="center" vertical="center" shrinkToFit="1"/>
    </xf>
    <xf numFmtId="0" fontId="6" fillId="34" borderId="0" xfId="0" applyFont="1" applyFill="1" applyAlignment="1">
      <alignment horizontal="centerContinuous" vertical="center"/>
    </xf>
    <xf numFmtId="0" fontId="5" fillId="34" borderId="0" xfId="0" applyFont="1" applyFill="1" applyAlignment="1">
      <alignment horizontal="centerContinuous" vertical="center"/>
    </xf>
    <xf numFmtId="0" fontId="5" fillId="34" borderId="0" xfId="0" applyFont="1" applyFill="1" applyAlignment="1">
      <alignment horizontal="left" vertical="center"/>
    </xf>
    <xf numFmtId="0" fontId="3" fillId="34" borderId="0" xfId="0" applyFont="1" applyFill="1" applyAlignment="1">
      <alignment vertical="center"/>
    </xf>
    <xf numFmtId="0" fontId="2" fillId="34" borderId="0" xfId="0" applyFont="1" applyFill="1" applyAlignment="1">
      <alignment horizontal="right" vertical="center"/>
    </xf>
    <xf numFmtId="0" fontId="4" fillId="34" borderId="30" xfId="0" applyFont="1" applyFill="1" applyBorder="1" applyAlignment="1">
      <alignment vertical="center"/>
    </xf>
    <xf numFmtId="0" fontId="3" fillId="34" borderId="30" xfId="0" applyFont="1" applyFill="1" applyBorder="1" applyAlignment="1">
      <alignment vertical="center"/>
    </xf>
    <xf numFmtId="0" fontId="2" fillId="35" borderId="31" xfId="0" applyFont="1" applyFill="1" applyBorder="1" applyAlignment="1">
      <alignment horizontal="center" vertical="center" wrapText="1"/>
    </xf>
    <xf numFmtId="0" fontId="2" fillId="35" borderId="32" xfId="0" applyFont="1" applyFill="1" applyBorder="1" applyAlignment="1">
      <alignment horizontal="center" vertical="center" wrapText="1"/>
    </xf>
    <xf numFmtId="0" fontId="2" fillId="35" borderId="33" xfId="0" applyFont="1" applyFill="1" applyBorder="1" applyAlignment="1">
      <alignment horizontal="center" vertical="center" wrapText="1"/>
    </xf>
    <xf numFmtId="0" fontId="2" fillId="35" borderId="34" xfId="0" applyFont="1" applyFill="1" applyBorder="1" applyAlignment="1">
      <alignment horizontal="center" vertical="center" wrapText="1"/>
    </xf>
    <xf numFmtId="176" fontId="3" fillId="34" borderId="35" xfId="51" applyNumberFormat="1" applyFont="1" applyFill="1" applyBorder="1" applyAlignment="1">
      <alignment vertical="center" shrinkToFit="1"/>
    </xf>
    <xf numFmtId="176" fontId="3" fillId="34" borderId="36" xfId="51" applyNumberFormat="1" applyFont="1" applyFill="1" applyBorder="1" applyAlignment="1">
      <alignment vertical="center" shrinkToFit="1"/>
    </xf>
    <xf numFmtId="176" fontId="3" fillId="34" borderId="37" xfId="51" applyNumberFormat="1" applyFont="1" applyFill="1" applyBorder="1" applyAlignment="1">
      <alignment vertical="center" shrinkToFit="1"/>
    </xf>
    <xf numFmtId="176" fontId="3" fillId="34" borderId="38" xfId="51" applyNumberFormat="1" applyFont="1" applyFill="1" applyBorder="1" applyAlignment="1">
      <alignment vertical="center" shrinkToFit="1"/>
    </xf>
    <xf numFmtId="0" fontId="7" fillId="34" borderId="0" xfId="0" applyFont="1" applyFill="1" applyAlignment="1">
      <alignment vertical="center"/>
    </xf>
    <xf numFmtId="0" fontId="3" fillId="34" borderId="14" xfId="0" applyFont="1" applyFill="1" applyBorder="1" applyAlignment="1">
      <alignment horizontal="center" vertical="center" shrinkToFit="1"/>
    </xf>
    <xf numFmtId="0" fontId="3" fillId="34" borderId="18" xfId="0" applyFont="1" applyFill="1" applyBorder="1" applyAlignment="1">
      <alignment horizontal="center" vertical="center" shrinkToFit="1"/>
    </xf>
    <xf numFmtId="0" fontId="3" fillId="34" borderId="39" xfId="0" applyFont="1" applyFill="1" applyBorder="1" applyAlignment="1">
      <alignment horizontal="center" vertical="center"/>
    </xf>
    <xf numFmtId="176" fontId="3" fillId="34" borderId="40" xfId="51" applyNumberFormat="1" applyFont="1" applyFill="1" applyBorder="1" applyAlignment="1">
      <alignment vertical="center" shrinkToFit="1"/>
    </xf>
    <xf numFmtId="176" fontId="3" fillId="34" borderId="41" xfId="51" applyNumberFormat="1" applyFont="1" applyFill="1" applyBorder="1" applyAlignment="1">
      <alignment vertical="center" shrinkToFit="1"/>
    </xf>
    <xf numFmtId="176" fontId="3" fillId="34" borderId="42" xfId="51" applyNumberFormat="1" applyFont="1" applyFill="1" applyBorder="1" applyAlignment="1">
      <alignment vertical="center" shrinkToFit="1"/>
    </xf>
    <xf numFmtId="0" fontId="3" fillId="34" borderId="43" xfId="0" applyFont="1" applyFill="1" applyBorder="1" applyAlignment="1">
      <alignment vertical="center" shrinkToFit="1"/>
    </xf>
    <xf numFmtId="0" fontId="3" fillId="34" borderId="0" xfId="0" applyFont="1" applyFill="1" applyBorder="1" applyAlignment="1">
      <alignment horizontal="left" vertical="center"/>
    </xf>
    <xf numFmtId="176" fontId="3" fillId="34" borderId="0" xfId="51" applyNumberFormat="1" applyFont="1" applyFill="1" applyBorder="1" applyAlignment="1">
      <alignment vertical="center" shrinkToFit="1"/>
    </xf>
    <xf numFmtId="0" fontId="3" fillId="34" borderId="0" xfId="0" applyFont="1" applyFill="1" applyBorder="1" applyAlignment="1">
      <alignment vertical="center" shrinkToFit="1"/>
    </xf>
    <xf numFmtId="176" fontId="3" fillId="34" borderId="23" xfId="0" applyNumberFormat="1" applyFont="1" applyFill="1" applyBorder="1" applyAlignment="1">
      <alignment vertical="center" shrinkToFit="1"/>
    </xf>
    <xf numFmtId="176" fontId="3" fillId="34" borderId="15" xfId="0" applyNumberFormat="1" applyFont="1" applyFill="1" applyBorder="1" applyAlignment="1">
      <alignment vertical="center" shrinkToFit="1"/>
    </xf>
    <xf numFmtId="176" fontId="3" fillId="34" borderId="16" xfId="0" applyNumberFormat="1" applyFont="1" applyFill="1" applyBorder="1" applyAlignment="1">
      <alignment vertical="center" shrinkToFit="1"/>
    </xf>
    <xf numFmtId="176" fontId="3" fillId="34" borderId="17" xfId="0" applyNumberFormat="1" applyFont="1" applyFill="1" applyBorder="1" applyAlignment="1">
      <alignment vertical="center" shrinkToFit="1"/>
    </xf>
    <xf numFmtId="176" fontId="3" fillId="34" borderId="19" xfId="0" applyNumberFormat="1" applyFont="1" applyFill="1" applyBorder="1" applyAlignment="1">
      <alignment vertical="center" shrinkToFit="1"/>
    </xf>
    <xf numFmtId="176" fontId="3" fillId="34" borderId="20" xfId="0" applyNumberFormat="1" applyFont="1" applyFill="1" applyBorder="1" applyAlignment="1">
      <alignment vertical="center" shrinkToFit="1"/>
    </xf>
    <xf numFmtId="176" fontId="3" fillId="34" borderId="21" xfId="0" applyNumberFormat="1" applyFont="1" applyFill="1" applyBorder="1" applyAlignment="1">
      <alignment vertical="center" shrinkToFit="1"/>
    </xf>
    <xf numFmtId="176" fontId="3" fillId="34" borderId="44" xfId="0" applyNumberFormat="1" applyFont="1" applyFill="1" applyBorder="1" applyAlignment="1">
      <alignment horizontal="center" vertical="center" shrinkToFit="1"/>
    </xf>
    <xf numFmtId="176" fontId="3" fillId="34" borderId="42" xfId="0" applyNumberFormat="1" applyFont="1" applyFill="1" applyBorder="1" applyAlignment="1">
      <alignment horizontal="center" vertical="center" shrinkToFit="1"/>
    </xf>
    <xf numFmtId="176" fontId="3" fillId="34" borderId="41" xfId="0" applyNumberFormat="1" applyFont="1" applyFill="1" applyBorder="1" applyAlignment="1">
      <alignment vertical="center" shrinkToFit="1"/>
    </xf>
    <xf numFmtId="176" fontId="3" fillId="34" borderId="42" xfId="0" applyNumberFormat="1" applyFont="1" applyFill="1" applyBorder="1" applyAlignment="1">
      <alignment vertical="center" shrinkToFit="1"/>
    </xf>
    <xf numFmtId="176" fontId="3" fillId="34" borderId="43" xfId="0" applyNumberFormat="1" applyFont="1" applyFill="1" applyBorder="1" applyAlignment="1">
      <alignment vertical="center" shrinkToFit="1"/>
    </xf>
    <xf numFmtId="176" fontId="3" fillId="34" borderId="29" xfId="0" applyNumberFormat="1" applyFont="1" applyFill="1" applyBorder="1" applyAlignment="1">
      <alignment vertical="center" shrinkToFit="1"/>
    </xf>
    <xf numFmtId="176" fontId="3" fillId="34" borderId="43" xfId="0" applyNumberFormat="1" applyFont="1" applyFill="1" applyBorder="1" applyAlignment="1">
      <alignment horizontal="center" vertical="center" shrinkToFit="1"/>
    </xf>
    <xf numFmtId="0" fontId="2" fillId="34" borderId="0" xfId="0" applyFont="1" applyFill="1" applyAlignment="1">
      <alignment vertical="center"/>
    </xf>
    <xf numFmtId="0" fontId="3" fillId="34" borderId="39" xfId="0" applyFont="1" applyFill="1" applyBorder="1" applyAlignment="1">
      <alignment horizontal="center" vertical="center" shrinkToFit="1"/>
    </xf>
    <xf numFmtId="176" fontId="3" fillId="34" borderId="44" xfId="0" applyNumberFormat="1" applyFont="1" applyFill="1" applyBorder="1" applyAlignment="1">
      <alignment vertical="center" shrinkToFit="1"/>
    </xf>
    <xf numFmtId="0" fontId="3" fillId="35" borderId="34" xfId="0" applyFont="1" applyFill="1" applyBorder="1" applyAlignment="1">
      <alignment horizontal="center" vertical="center"/>
    </xf>
    <xf numFmtId="0" fontId="3" fillId="35" borderId="31"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4" borderId="10" xfId="0" applyFont="1" applyFill="1" applyBorder="1" applyAlignment="1">
      <alignment horizontal="distributed" vertical="center" indent="1"/>
    </xf>
    <xf numFmtId="0" fontId="3" fillId="34" borderId="14" xfId="0" applyFont="1" applyFill="1" applyBorder="1" applyAlignment="1">
      <alignment horizontal="distributed" vertical="center" indent="1"/>
    </xf>
    <xf numFmtId="0" fontId="3" fillId="34" borderId="18" xfId="0" applyFont="1" applyFill="1" applyBorder="1" applyAlignment="1">
      <alignment horizontal="center" vertical="center"/>
    </xf>
    <xf numFmtId="0" fontId="3" fillId="34" borderId="39" xfId="0" applyFont="1" applyFill="1" applyBorder="1" applyAlignment="1">
      <alignment horizontal="distributed" vertical="center" indent="1"/>
    </xf>
    <xf numFmtId="176" fontId="3" fillId="34" borderId="40" xfId="0" applyNumberFormat="1" applyFont="1" applyFill="1" applyBorder="1" applyAlignment="1">
      <alignment vertical="center" shrinkToFit="1"/>
    </xf>
    <xf numFmtId="0" fontId="3" fillId="34" borderId="0" xfId="0" applyFont="1" applyFill="1" applyBorder="1" applyAlignment="1">
      <alignment vertical="center"/>
    </xf>
    <xf numFmtId="0" fontId="3" fillId="34" borderId="0" xfId="0" applyFont="1" applyFill="1" applyBorder="1" applyAlignment="1">
      <alignment horizontal="distributed" vertical="center" indent="2"/>
    </xf>
    <xf numFmtId="0" fontId="3" fillId="35" borderId="46" xfId="0" applyFont="1" applyFill="1" applyBorder="1" applyAlignment="1">
      <alignment horizontal="center" vertical="center" wrapText="1"/>
    </xf>
    <xf numFmtId="177" fontId="3" fillId="34" borderId="12" xfId="0" applyNumberFormat="1" applyFont="1" applyFill="1" applyBorder="1" applyAlignment="1">
      <alignment horizontal="center" vertical="center" shrinkToFit="1"/>
    </xf>
    <xf numFmtId="180" fontId="3" fillId="34" borderId="12" xfId="0" applyNumberFormat="1" applyFont="1" applyFill="1" applyBorder="1" applyAlignment="1">
      <alignment horizontal="center" vertical="center"/>
    </xf>
    <xf numFmtId="180" fontId="3" fillId="34" borderId="13" xfId="0" applyNumberFormat="1" applyFont="1" applyFill="1" applyBorder="1" applyAlignment="1">
      <alignment horizontal="center" vertical="center"/>
    </xf>
    <xf numFmtId="178" fontId="3" fillId="34" borderId="23" xfId="0" applyNumberFormat="1" applyFont="1" applyFill="1" applyBorder="1" applyAlignment="1">
      <alignment horizontal="center" vertical="center" shrinkToFit="1"/>
    </xf>
    <xf numFmtId="177" fontId="3" fillId="34" borderId="16" xfId="0" applyNumberFormat="1" applyFont="1" applyFill="1" applyBorder="1" applyAlignment="1">
      <alignment horizontal="center" vertical="center" shrinkToFit="1"/>
    </xf>
    <xf numFmtId="180" fontId="3" fillId="34" borderId="16" xfId="0" applyNumberFormat="1" applyFont="1" applyFill="1" applyBorder="1" applyAlignment="1">
      <alignment horizontal="center" vertical="center"/>
    </xf>
    <xf numFmtId="180" fontId="3" fillId="34" borderId="17" xfId="0" applyNumberFormat="1" applyFont="1" applyFill="1" applyBorder="1" applyAlignment="1">
      <alignment horizontal="center" vertical="center"/>
    </xf>
    <xf numFmtId="178" fontId="3" fillId="34" borderId="16" xfId="0" applyNumberFormat="1" applyFont="1" applyFill="1" applyBorder="1" applyAlignment="1">
      <alignment horizontal="center" vertical="center" shrinkToFit="1"/>
    </xf>
    <xf numFmtId="179" fontId="3" fillId="34" borderId="16" xfId="0" applyNumberFormat="1" applyFont="1" applyFill="1" applyBorder="1" applyAlignment="1">
      <alignment horizontal="center" vertical="center"/>
    </xf>
    <xf numFmtId="179" fontId="3" fillId="34" borderId="17" xfId="0" applyNumberFormat="1" applyFont="1" applyFill="1" applyBorder="1" applyAlignment="1">
      <alignment horizontal="center" vertical="center"/>
    </xf>
    <xf numFmtId="179" fontId="3" fillId="34" borderId="47" xfId="0" applyNumberFormat="1" applyFont="1" applyFill="1" applyBorder="1" applyAlignment="1">
      <alignment horizontal="center" vertical="center"/>
    </xf>
    <xf numFmtId="179" fontId="3" fillId="34" borderId="48" xfId="0" applyNumberFormat="1" applyFont="1" applyFill="1" applyBorder="1" applyAlignment="1">
      <alignment vertical="center"/>
    </xf>
    <xf numFmtId="179" fontId="3" fillId="34" borderId="47" xfId="0" applyNumberFormat="1" applyFont="1" applyFill="1" applyBorder="1" applyAlignment="1">
      <alignment vertical="center"/>
    </xf>
    <xf numFmtId="0" fontId="3" fillId="34" borderId="18" xfId="0" applyFont="1" applyFill="1" applyBorder="1" applyAlignment="1">
      <alignment horizontal="distributed" vertical="center" indent="1"/>
    </xf>
    <xf numFmtId="178" fontId="3" fillId="34" borderId="20" xfId="0" applyNumberFormat="1" applyFont="1" applyFill="1" applyBorder="1" applyAlignment="1">
      <alignment horizontal="center" vertical="center" shrinkToFit="1"/>
    </xf>
    <xf numFmtId="179" fontId="3" fillId="34" borderId="49" xfId="0" applyNumberFormat="1" applyFont="1" applyFill="1" applyBorder="1" applyAlignment="1">
      <alignment vertical="center"/>
    </xf>
    <xf numFmtId="179" fontId="3" fillId="34" borderId="50" xfId="0" applyNumberFormat="1" applyFont="1" applyFill="1" applyBorder="1" applyAlignment="1">
      <alignment vertical="center"/>
    </xf>
    <xf numFmtId="177" fontId="3" fillId="34" borderId="19" xfId="0" applyNumberFormat="1" applyFont="1" applyFill="1" applyBorder="1" applyAlignment="1">
      <alignment horizontal="center" vertical="center" shrinkToFit="1"/>
    </xf>
    <xf numFmtId="177" fontId="3" fillId="34" borderId="21" xfId="0" applyNumberFormat="1" applyFont="1" applyFill="1" applyBorder="1" applyAlignment="1">
      <alignment horizontal="center" vertical="center" shrinkToFit="1"/>
    </xf>
    <xf numFmtId="178" fontId="3" fillId="34" borderId="29" xfId="0" applyNumberFormat="1" applyFont="1" applyFill="1" applyBorder="1" applyAlignment="1">
      <alignment horizontal="center" vertical="center" shrinkToFit="1"/>
    </xf>
    <xf numFmtId="178" fontId="3" fillId="34" borderId="17" xfId="0" applyNumberFormat="1" applyFont="1" applyFill="1" applyBorder="1" applyAlignment="1">
      <alignment horizontal="center" vertical="center" shrinkToFit="1"/>
    </xf>
    <xf numFmtId="176" fontId="3" fillId="34" borderId="41" xfId="0" applyNumberFormat="1" applyFont="1" applyFill="1" applyBorder="1" applyAlignment="1">
      <alignment horizontal="center" vertical="center" shrinkToFit="1"/>
    </xf>
    <xf numFmtId="176" fontId="3" fillId="33" borderId="29" xfId="0" applyNumberFormat="1" applyFont="1" applyFill="1" applyBorder="1" applyAlignment="1">
      <alignment horizontal="center" vertical="center" shrinkToFit="1"/>
    </xf>
    <xf numFmtId="176" fontId="3" fillId="33" borderId="17" xfId="0" applyNumberFormat="1" applyFont="1" applyFill="1" applyBorder="1" applyAlignment="1">
      <alignment horizontal="center" vertical="center" shrinkToFit="1"/>
    </xf>
    <xf numFmtId="176" fontId="3" fillId="33" borderId="13" xfId="0" applyNumberFormat="1" applyFont="1" applyFill="1" applyBorder="1" applyAlignment="1">
      <alignment horizontal="center" vertical="center" shrinkToFit="1"/>
    </xf>
    <xf numFmtId="177" fontId="3" fillId="33" borderId="51" xfId="0" applyNumberFormat="1" applyFont="1" applyFill="1" applyBorder="1" applyAlignment="1">
      <alignment horizontal="center" vertical="center" shrinkToFit="1"/>
    </xf>
    <xf numFmtId="177" fontId="3" fillId="33" borderId="22" xfId="0" applyNumberFormat="1" applyFont="1" applyFill="1" applyBorder="1" applyAlignment="1">
      <alignment horizontal="center" vertical="center" shrinkToFit="1"/>
    </xf>
    <xf numFmtId="177" fontId="3" fillId="33" borderId="29" xfId="0" applyNumberFormat="1" applyFont="1" applyFill="1" applyBorder="1" applyAlignment="1">
      <alignment horizontal="center" vertical="center" shrinkToFit="1"/>
    </xf>
    <xf numFmtId="177" fontId="3" fillId="33" borderId="15" xfId="0" applyNumberFormat="1" applyFont="1" applyFill="1" applyBorder="1" applyAlignment="1">
      <alignment horizontal="center" vertical="center" shrinkToFit="1"/>
    </xf>
    <xf numFmtId="177" fontId="3" fillId="33" borderId="17" xfId="0" applyNumberFormat="1" applyFont="1" applyFill="1" applyBorder="1" applyAlignment="1">
      <alignment horizontal="center" vertical="center" shrinkToFit="1"/>
    </xf>
    <xf numFmtId="178" fontId="3" fillId="33" borderId="52" xfId="0" applyNumberFormat="1" applyFont="1" applyFill="1" applyBorder="1" applyAlignment="1">
      <alignment horizontal="center" vertical="center" shrinkToFit="1"/>
    </xf>
    <xf numFmtId="178" fontId="3" fillId="33" borderId="15" xfId="0" applyNumberFormat="1" applyFont="1" applyFill="1" applyBorder="1" applyAlignment="1">
      <alignment horizontal="center" vertical="center" shrinkToFit="1"/>
    </xf>
    <xf numFmtId="177" fontId="3" fillId="33" borderId="52" xfId="0" applyNumberFormat="1" applyFont="1" applyFill="1" applyBorder="1" applyAlignment="1">
      <alignment horizontal="center" vertical="center" shrinkToFit="1"/>
    </xf>
    <xf numFmtId="178" fontId="3" fillId="33" borderId="53" xfId="0" applyNumberFormat="1" applyFont="1" applyFill="1" applyBorder="1" applyAlignment="1">
      <alignment horizontal="center" vertical="center" shrinkToFit="1"/>
    </xf>
    <xf numFmtId="0" fontId="2" fillId="36" borderId="31" xfId="0" applyFont="1" applyFill="1" applyBorder="1" applyAlignment="1">
      <alignment horizontal="center" vertical="center" wrapText="1"/>
    </xf>
    <xf numFmtId="0" fontId="2" fillId="36" borderId="32" xfId="0" applyFont="1" applyFill="1" applyBorder="1" applyAlignment="1">
      <alignment horizontal="center" vertical="center" wrapText="1"/>
    </xf>
    <xf numFmtId="0" fontId="2" fillId="36" borderId="33" xfId="0" applyFont="1" applyFill="1" applyBorder="1" applyAlignment="1">
      <alignment horizontal="center" vertical="center" wrapText="1"/>
    </xf>
    <xf numFmtId="0" fontId="2" fillId="36" borderId="34" xfId="0" applyFont="1" applyFill="1" applyBorder="1" applyAlignment="1">
      <alignment horizontal="center" vertical="center" wrapText="1"/>
    </xf>
    <xf numFmtId="0" fontId="3" fillId="0" borderId="54" xfId="0" applyFont="1" applyFill="1" applyBorder="1" applyAlignment="1">
      <alignment vertical="center" shrinkToFit="1"/>
    </xf>
    <xf numFmtId="176" fontId="3" fillId="0" borderId="23" xfId="0" applyNumberFormat="1" applyFont="1" applyFill="1" applyBorder="1" applyAlignment="1">
      <alignment vertical="center" shrinkToFit="1"/>
    </xf>
    <xf numFmtId="176" fontId="3" fillId="0" borderId="17" xfId="0" applyNumberFormat="1" applyFont="1" applyFill="1" applyBorder="1" applyAlignment="1">
      <alignment vertical="center" shrinkToFit="1"/>
    </xf>
    <xf numFmtId="176" fontId="3" fillId="0" borderId="19" xfId="0" applyNumberFormat="1" applyFont="1" applyFill="1" applyBorder="1" applyAlignment="1">
      <alignment vertical="center" shrinkToFit="1"/>
    </xf>
    <xf numFmtId="176" fontId="3" fillId="0" borderId="20" xfId="0" applyNumberFormat="1" applyFont="1" applyFill="1" applyBorder="1" applyAlignment="1">
      <alignment vertical="center" shrinkToFit="1"/>
    </xf>
    <xf numFmtId="0" fontId="8" fillId="0" borderId="28" xfId="72" applyFont="1" applyFill="1" applyBorder="1" applyAlignment="1">
      <alignment vertical="center" shrinkToFit="1"/>
      <protection/>
    </xf>
    <xf numFmtId="176" fontId="3" fillId="0" borderId="22" xfId="0" applyNumberFormat="1" applyFont="1" applyFill="1" applyBorder="1" applyAlignment="1">
      <alignment vertical="center" shrinkToFit="1"/>
    </xf>
    <xf numFmtId="176" fontId="3" fillId="0" borderId="23" xfId="0" applyNumberFormat="1" applyFont="1" applyFill="1" applyBorder="1" applyAlignment="1">
      <alignment horizontal="right" vertical="center" shrinkToFit="1"/>
    </xf>
    <xf numFmtId="0" fontId="8" fillId="0" borderId="14" xfId="72" applyFont="1" applyFill="1" applyBorder="1" applyAlignment="1">
      <alignment vertical="center" shrinkToFit="1"/>
      <protection/>
    </xf>
    <xf numFmtId="176" fontId="3" fillId="0" borderId="15" xfId="0" applyNumberFormat="1" applyFont="1" applyFill="1" applyBorder="1" applyAlignment="1">
      <alignment vertical="center" shrinkToFit="1"/>
    </xf>
    <xf numFmtId="176" fontId="3" fillId="0" borderId="16" xfId="0" applyNumberFormat="1" applyFont="1" applyFill="1" applyBorder="1" applyAlignment="1">
      <alignment horizontal="right" vertical="center" shrinkToFit="1"/>
    </xf>
    <xf numFmtId="176" fontId="3" fillId="0" borderId="16" xfId="0" applyNumberFormat="1" applyFont="1" applyFill="1" applyBorder="1" applyAlignment="1">
      <alignment horizontal="center" vertical="center" shrinkToFit="1"/>
    </xf>
    <xf numFmtId="0" fontId="8" fillId="0" borderId="24" xfId="72" applyFont="1" applyFill="1" applyBorder="1" applyAlignment="1">
      <alignment vertical="center" shrinkToFit="1"/>
      <protection/>
    </xf>
    <xf numFmtId="0" fontId="3" fillId="33" borderId="55" xfId="0" applyFont="1" applyFill="1" applyBorder="1" applyAlignment="1">
      <alignment horizontal="center" vertical="center" shrinkToFit="1"/>
    </xf>
    <xf numFmtId="49" fontId="3" fillId="0" borderId="22" xfId="0" applyNumberFormat="1" applyFont="1" applyFill="1" applyBorder="1" applyAlignment="1">
      <alignment horizontal="right" vertical="center" shrinkToFit="1"/>
    </xf>
    <xf numFmtId="176" fontId="3" fillId="0" borderId="23" xfId="0" applyNumberFormat="1" applyFont="1" applyFill="1" applyBorder="1" applyAlignment="1">
      <alignment horizontal="center" vertical="center" shrinkToFit="1"/>
    </xf>
    <xf numFmtId="0" fontId="3" fillId="36" borderId="34" xfId="0" applyFont="1" applyFill="1" applyBorder="1" applyAlignment="1">
      <alignment horizontal="center" vertical="center"/>
    </xf>
    <xf numFmtId="0" fontId="3" fillId="36" borderId="31" xfId="0" applyFont="1" applyFill="1" applyBorder="1" applyAlignment="1">
      <alignment horizontal="center" vertical="center" wrapText="1"/>
    </xf>
    <xf numFmtId="0" fontId="3" fillId="36" borderId="32" xfId="0" applyFont="1" applyFill="1" applyBorder="1" applyAlignment="1">
      <alignment horizontal="center" vertical="center" wrapText="1"/>
    </xf>
    <xf numFmtId="0" fontId="3" fillId="36" borderId="45" xfId="0" applyFont="1" applyFill="1" applyBorder="1" applyAlignment="1">
      <alignment horizontal="center" vertical="center" wrapText="1"/>
    </xf>
    <xf numFmtId="0" fontId="3" fillId="36" borderId="46" xfId="0" applyFont="1" applyFill="1" applyBorder="1" applyAlignment="1">
      <alignment horizontal="center" vertical="center" wrapText="1"/>
    </xf>
    <xf numFmtId="177" fontId="3" fillId="0" borderId="12" xfId="0" applyNumberFormat="1" applyFont="1" applyFill="1" applyBorder="1" applyAlignment="1">
      <alignment horizontal="center" vertical="center" shrinkToFit="1"/>
    </xf>
    <xf numFmtId="178" fontId="3" fillId="33" borderId="22" xfId="0" applyNumberFormat="1" applyFont="1" applyFill="1" applyBorder="1" applyAlignment="1">
      <alignment horizontal="center" vertical="center" shrinkToFit="1"/>
    </xf>
    <xf numFmtId="178" fontId="3" fillId="0" borderId="23" xfId="0" applyNumberFormat="1" applyFont="1" applyFill="1" applyBorder="1" applyAlignment="1">
      <alignment horizontal="center" vertical="center" shrinkToFit="1"/>
    </xf>
    <xf numFmtId="177" fontId="3" fillId="0" borderId="16" xfId="0" applyNumberFormat="1" applyFont="1" applyFill="1" applyBorder="1" applyAlignment="1">
      <alignment horizontal="center" vertical="center" shrinkToFit="1"/>
    </xf>
    <xf numFmtId="178" fontId="3" fillId="0" borderId="16" xfId="0" applyNumberFormat="1" applyFont="1" applyFill="1" applyBorder="1" applyAlignment="1">
      <alignment horizontal="center" vertical="center" shrinkToFit="1"/>
    </xf>
    <xf numFmtId="178" fontId="3" fillId="0" borderId="20" xfId="0" applyNumberFormat="1" applyFont="1" applyFill="1" applyBorder="1" applyAlignment="1">
      <alignment horizontal="center" vertical="center" shrinkToFit="1"/>
    </xf>
    <xf numFmtId="0" fontId="9" fillId="33" borderId="13" xfId="0" applyFont="1" applyFill="1" applyBorder="1" applyAlignment="1">
      <alignment vertical="center" wrapText="1" shrinkToFit="1"/>
    </xf>
    <xf numFmtId="176" fontId="3" fillId="33" borderId="16" xfId="51" applyNumberFormat="1" applyFont="1" applyFill="1" applyBorder="1" applyAlignment="1">
      <alignment horizontal="right" vertical="center" shrinkToFit="1"/>
    </xf>
    <xf numFmtId="0" fontId="9" fillId="33" borderId="17" xfId="0" applyFont="1" applyFill="1" applyBorder="1" applyAlignment="1">
      <alignment vertical="center" wrapText="1" shrinkToFit="1"/>
    </xf>
    <xf numFmtId="176" fontId="3" fillId="33" borderId="12" xfId="0" applyNumberFormat="1" applyFont="1" applyFill="1" applyBorder="1" applyAlignment="1">
      <alignment horizontal="right" vertical="center" shrinkToFit="1"/>
    </xf>
    <xf numFmtId="176" fontId="3" fillId="33" borderId="20" xfId="0" applyNumberFormat="1" applyFont="1" applyFill="1" applyBorder="1" applyAlignment="1">
      <alignment horizontal="right" vertical="center" shrinkToFit="1"/>
    </xf>
    <xf numFmtId="0" fontId="3" fillId="33" borderId="56" xfId="0" applyFont="1" applyFill="1" applyBorder="1" applyAlignment="1">
      <alignment horizontal="center" vertical="center" shrinkToFit="1"/>
    </xf>
    <xf numFmtId="176" fontId="3" fillId="33" borderId="57" xfId="0" applyNumberFormat="1" applyFont="1" applyFill="1" applyBorder="1" applyAlignment="1">
      <alignment vertical="center" shrinkToFit="1"/>
    </xf>
    <xf numFmtId="176" fontId="3" fillId="33" borderId="58" xfId="0" applyNumberFormat="1" applyFont="1" applyFill="1" applyBorder="1" applyAlignment="1">
      <alignment vertical="center" shrinkToFit="1"/>
    </xf>
    <xf numFmtId="176" fontId="3" fillId="33" borderId="58" xfId="0" applyNumberFormat="1" applyFont="1" applyFill="1" applyBorder="1" applyAlignment="1">
      <alignment horizontal="right" vertical="center" shrinkToFit="1"/>
    </xf>
    <xf numFmtId="176" fontId="3" fillId="33" borderId="54" xfId="0" applyNumberFormat="1" applyFont="1" applyFill="1" applyBorder="1" applyAlignment="1">
      <alignment vertical="center" shrinkToFit="1"/>
    </xf>
    <xf numFmtId="176" fontId="3" fillId="33" borderId="25" xfId="0" applyNumberFormat="1" applyFont="1" applyFill="1" applyBorder="1" applyAlignment="1">
      <alignment vertical="center" shrinkToFit="1"/>
    </xf>
    <xf numFmtId="176" fontId="3" fillId="33" borderId="26" xfId="0" applyNumberFormat="1" applyFont="1" applyFill="1" applyBorder="1" applyAlignment="1">
      <alignment vertical="center" shrinkToFit="1"/>
    </xf>
    <xf numFmtId="176" fontId="3" fillId="33" borderId="27" xfId="0" applyNumberFormat="1" applyFont="1" applyFill="1" applyBorder="1" applyAlignment="1">
      <alignment vertical="center" shrinkToFit="1"/>
    </xf>
    <xf numFmtId="0" fontId="3" fillId="33" borderId="10" xfId="0" applyFont="1" applyFill="1" applyBorder="1" applyAlignment="1">
      <alignment horizontal="right" vertical="center" shrinkToFit="1"/>
    </xf>
    <xf numFmtId="0" fontId="3" fillId="33" borderId="56" xfId="0" applyFont="1" applyFill="1" applyBorder="1" applyAlignment="1">
      <alignment horizontal="right" vertical="center" shrinkToFit="1"/>
    </xf>
    <xf numFmtId="176" fontId="3" fillId="33" borderId="41" xfId="0" applyNumberFormat="1" applyFont="1" applyFill="1" applyBorder="1" applyAlignment="1">
      <alignment horizontal="right" vertical="center" shrinkToFit="1"/>
    </xf>
    <xf numFmtId="176" fontId="3" fillId="33" borderId="11" xfId="0" applyNumberFormat="1" applyFont="1" applyFill="1" applyBorder="1" applyAlignment="1">
      <alignment horizontal="right" vertical="center" shrinkToFit="1"/>
    </xf>
    <xf numFmtId="176" fontId="3" fillId="33" borderId="15" xfId="0" applyNumberFormat="1" applyFont="1" applyFill="1" applyBorder="1" applyAlignment="1">
      <alignment horizontal="right" vertical="center" shrinkToFit="1"/>
    </xf>
    <xf numFmtId="176" fontId="3" fillId="33" borderId="29" xfId="0" applyNumberFormat="1" applyFont="1" applyFill="1" applyBorder="1" applyAlignment="1">
      <alignment horizontal="right" vertical="center" shrinkToFit="1"/>
    </xf>
    <xf numFmtId="176" fontId="3" fillId="33" borderId="17" xfId="0" applyNumberFormat="1" applyFont="1" applyFill="1" applyBorder="1" applyAlignment="1">
      <alignment horizontal="right" vertical="center" shrinkToFit="1"/>
    </xf>
    <xf numFmtId="176" fontId="3" fillId="33" borderId="43" xfId="0" applyNumberFormat="1" applyFont="1" applyFill="1" applyBorder="1" applyAlignment="1">
      <alignment horizontal="right" vertical="center" shrinkToFit="1"/>
    </xf>
    <xf numFmtId="0" fontId="3" fillId="33" borderId="13" xfId="0" applyFont="1" applyFill="1" applyBorder="1" applyAlignment="1">
      <alignment vertical="center" wrapText="1" shrinkToFit="1"/>
    </xf>
    <xf numFmtId="0" fontId="3" fillId="33" borderId="14" xfId="0" applyFont="1" applyFill="1" applyBorder="1" applyAlignment="1">
      <alignment horizontal="center" vertical="center" wrapText="1" shrinkToFit="1"/>
    </xf>
    <xf numFmtId="0" fontId="3" fillId="33" borderId="17" xfId="0" applyFont="1" applyFill="1" applyBorder="1" applyAlignment="1">
      <alignment vertical="center" wrapText="1" shrinkToFit="1"/>
    </xf>
    <xf numFmtId="176" fontId="3" fillId="33" borderId="26" xfId="0" applyNumberFormat="1" applyFont="1" applyFill="1" applyBorder="1" applyAlignment="1">
      <alignment horizontal="center" vertical="center" shrinkToFit="1"/>
    </xf>
    <xf numFmtId="176" fontId="3" fillId="33" borderId="17" xfId="0" applyNumberFormat="1" applyFont="1" applyFill="1" applyBorder="1" applyAlignment="1">
      <alignment vertical="center" wrapText="1" shrinkToFit="1"/>
    </xf>
    <xf numFmtId="0" fontId="3" fillId="33" borderId="10" xfId="0" applyFont="1" applyFill="1" applyBorder="1" applyAlignment="1">
      <alignment horizontal="center" vertical="center" wrapText="1" shrinkToFit="1"/>
    </xf>
    <xf numFmtId="0" fontId="3" fillId="33" borderId="18" xfId="0" applyFont="1" applyFill="1" applyBorder="1" applyAlignment="1">
      <alignment horizontal="center" vertical="center" wrapText="1" shrinkToFit="1"/>
    </xf>
    <xf numFmtId="177" fontId="3" fillId="33" borderId="51" xfId="0" applyNumberFormat="1" applyFont="1" applyFill="1" applyBorder="1" applyAlignment="1">
      <alignment horizontal="right" vertical="center" shrinkToFit="1"/>
    </xf>
    <xf numFmtId="177" fontId="3" fillId="33" borderId="12" xfId="0" applyNumberFormat="1" applyFont="1" applyFill="1" applyBorder="1" applyAlignment="1">
      <alignment horizontal="right" vertical="center" shrinkToFit="1"/>
    </xf>
    <xf numFmtId="180" fontId="3" fillId="33" borderId="12" xfId="0" applyNumberFormat="1" applyFont="1" applyFill="1" applyBorder="1" applyAlignment="1">
      <alignment horizontal="right" vertical="center"/>
    </xf>
    <xf numFmtId="180" fontId="3" fillId="33" borderId="13" xfId="0" applyNumberFormat="1" applyFont="1" applyFill="1" applyBorder="1" applyAlignment="1">
      <alignment horizontal="right" vertical="center"/>
    </xf>
    <xf numFmtId="177" fontId="3" fillId="33" borderId="15" xfId="0" applyNumberFormat="1" applyFont="1" applyFill="1" applyBorder="1" applyAlignment="1">
      <alignment horizontal="right" vertical="center" shrinkToFit="1"/>
    </xf>
    <xf numFmtId="177" fontId="3" fillId="33" borderId="16" xfId="0" applyNumberFormat="1" applyFont="1" applyFill="1" applyBorder="1" applyAlignment="1">
      <alignment horizontal="right" vertical="center" shrinkToFit="1"/>
    </xf>
    <xf numFmtId="180" fontId="3" fillId="33" borderId="16" xfId="0" applyNumberFormat="1" applyFont="1" applyFill="1" applyBorder="1" applyAlignment="1">
      <alignment horizontal="right" vertical="center"/>
    </xf>
    <xf numFmtId="180" fontId="3" fillId="33" borderId="17" xfId="0" applyNumberFormat="1" applyFont="1" applyFill="1" applyBorder="1" applyAlignment="1">
      <alignment horizontal="right" vertical="center"/>
    </xf>
    <xf numFmtId="178" fontId="3" fillId="33" borderId="52" xfId="0" applyNumberFormat="1" applyFont="1" applyFill="1" applyBorder="1" applyAlignment="1">
      <alignment horizontal="right" vertical="center" shrinkToFit="1"/>
    </xf>
    <xf numFmtId="178" fontId="3" fillId="33" borderId="16" xfId="0" applyNumberFormat="1" applyFont="1" applyFill="1" applyBorder="1" applyAlignment="1">
      <alignment horizontal="right" vertical="center" shrinkToFit="1"/>
    </xf>
    <xf numFmtId="179" fontId="3" fillId="33" borderId="16" xfId="0" applyNumberFormat="1" applyFont="1" applyFill="1" applyBorder="1" applyAlignment="1">
      <alignment horizontal="right" vertical="center"/>
    </xf>
    <xf numFmtId="179" fontId="3" fillId="33" borderId="17" xfId="0" applyNumberFormat="1" applyFont="1" applyFill="1" applyBorder="1" applyAlignment="1">
      <alignment horizontal="right" vertical="center"/>
    </xf>
    <xf numFmtId="178" fontId="3" fillId="33" borderId="15" xfId="0" applyNumberFormat="1" applyFont="1" applyFill="1" applyBorder="1" applyAlignment="1">
      <alignment horizontal="right" vertical="center" shrinkToFit="1"/>
    </xf>
    <xf numFmtId="179" fontId="3" fillId="33" borderId="47" xfId="0" applyNumberFormat="1" applyFont="1" applyFill="1" applyBorder="1" applyAlignment="1">
      <alignment horizontal="right" vertical="center"/>
    </xf>
    <xf numFmtId="177" fontId="3" fillId="33" borderId="52" xfId="0" applyNumberFormat="1" applyFont="1" applyFill="1" applyBorder="1" applyAlignment="1">
      <alignment horizontal="right" vertical="center" shrinkToFit="1"/>
    </xf>
    <xf numFmtId="179" fontId="3" fillId="33" borderId="48" xfId="0" applyNumberFormat="1" applyFont="1" applyFill="1" applyBorder="1" applyAlignment="1">
      <alignment horizontal="right" vertical="center"/>
    </xf>
    <xf numFmtId="178" fontId="3" fillId="33" borderId="53" xfId="0" applyNumberFormat="1" applyFont="1" applyFill="1" applyBorder="1" applyAlignment="1">
      <alignment horizontal="right" vertical="center" shrinkToFit="1"/>
    </xf>
    <xf numFmtId="178" fontId="3" fillId="33" borderId="20" xfId="0" applyNumberFormat="1" applyFont="1" applyFill="1" applyBorder="1" applyAlignment="1">
      <alignment horizontal="right" vertical="center" shrinkToFit="1"/>
    </xf>
    <xf numFmtId="179" fontId="3" fillId="33" borderId="49" xfId="0" applyNumberFormat="1" applyFont="1" applyFill="1" applyBorder="1" applyAlignment="1">
      <alignment horizontal="right" vertical="center"/>
    </xf>
    <xf numFmtId="179" fontId="3" fillId="33" borderId="50" xfId="0" applyNumberFormat="1" applyFont="1" applyFill="1" applyBorder="1" applyAlignment="1">
      <alignment horizontal="right" vertical="center"/>
    </xf>
    <xf numFmtId="176" fontId="10" fillId="33" borderId="17" xfId="0" applyNumberFormat="1" applyFont="1" applyFill="1" applyBorder="1" applyAlignment="1">
      <alignment vertical="center" wrapText="1" shrinkToFit="1"/>
    </xf>
    <xf numFmtId="0" fontId="11" fillId="33" borderId="10" xfId="0" applyFont="1" applyFill="1" applyBorder="1" applyAlignment="1">
      <alignment horizontal="center" vertical="center" wrapText="1" shrinkToFit="1"/>
    </xf>
    <xf numFmtId="0" fontId="2" fillId="33" borderId="10" xfId="0" applyFont="1" applyFill="1" applyBorder="1" applyAlignment="1">
      <alignment horizontal="center" vertical="center" wrapText="1" shrinkToFit="1"/>
    </xf>
    <xf numFmtId="0" fontId="11" fillId="33" borderId="14" xfId="0" applyFont="1" applyFill="1" applyBorder="1" applyAlignment="1">
      <alignment horizontal="center" vertical="center" wrapText="1" shrinkToFit="1"/>
    </xf>
    <xf numFmtId="0" fontId="2" fillId="33" borderId="14" xfId="0" applyFont="1" applyFill="1" applyBorder="1" applyAlignment="1">
      <alignment horizontal="center" vertical="center" wrapText="1" shrinkToFit="1"/>
    </xf>
    <xf numFmtId="0" fontId="11" fillId="33" borderId="14" xfId="0" applyFont="1" applyFill="1" applyBorder="1" applyAlignment="1">
      <alignment horizontal="center" vertical="center" shrinkToFit="1"/>
    </xf>
    <xf numFmtId="0" fontId="11" fillId="33" borderId="56" xfId="0" applyFont="1" applyFill="1" applyBorder="1" applyAlignment="1">
      <alignment horizontal="center" vertical="center" shrinkToFit="1"/>
    </xf>
    <xf numFmtId="0" fontId="12" fillId="33" borderId="14" xfId="0" applyFont="1" applyFill="1" applyBorder="1" applyAlignment="1">
      <alignment horizontal="center" vertical="center" wrapText="1" shrinkToFit="1"/>
    </xf>
    <xf numFmtId="0" fontId="12" fillId="33" borderId="55" xfId="0" applyFont="1" applyFill="1" applyBorder="1" applyAlignment="1">
      <alignment horizontal="center" vertical="center" wrapText="1" shrinkToFit="1"/>
    </xf>
    <xf numFmtId="176" fontId="3" fillId="33" borderId="59" xfId="0" applyNumberFormat="1" applyFont="1" applyFill="1" applyBorder="1" applyAlignment="1">
      <alignment vertical="center" shrinkToFit="1"/>
    </xf>
    <xf numFmtId="176" fontId="3" fillId="33" borderId="60" xfId="0" applyNumberFormat="1" applyFont="1" applyFill="1" applyBorder="1" applyAlignment="1">
      <alignment vertical="center" shrinkToFit="1"/>
    </xf>
    <xf numFmtId="176" fontId="3" fillId="33" borderId="61" xfId="0" applyNumberFormat="1" applyFont="1" applyFill="1" applyBorder="1" applyAlignment="1">
      <alignment vertical="center" shrinkToFit="1"/>
    </xf>
    <xf numFmtId="0" fontId="11" fillId="33" borderId="39" xfId="0" applyFont="1" applyFill="1" applyBorder="1" applyAlignment="1">
      <alignment horizontal="center" vertical="center"/>
    </xf>
    <xf numFmtId="178" fontId="3" fillId="33" borderId="19" xfId="0" applyNumberFormat="1" applyFont="1" applyFill="1" applyBorder="1" applyAlignment="1">
      <alignment horizontal="center" vertical="center" shrinkToFit="1"/>
    </xf>
    <xf numFmtId="178" fontId="3" fillId="33" borderId="21" xfId="0" applyNumberFormat="1" applyFont="1" applyFill="1" applyBorder="1" applyAlignment="1">
      <alignment horizontal="center" vertical="center" shrinkToFit="1"/>
    </xf>
    <xf numFmtId="0" fontId="3" fillId="34" borderId="10" xfId="0" applyFont="1" applyFill="1" applyBorder="1" applyAlignment="1">
      <alignment horizontal="center" vertical="center" shrinkToFit="1"/>
    </xf>
    <xf numFmtId="176" fontId="3" fillId="34" borderId="11" xfId="51" applyNumberFormat="1" applyFont="1" applyFill="1" applyBorder="1" applyAlignment="1">
      <alignment vertical="center" shrinkToFit="1"/>
    </xf>
    <xf numFmtId="176" fontId="3" fillId="34" borderId="12" xfId="51" applyNumberFormat="1" applyFont="1" applyFill="1" applyBorder="1" applyAlignment="1">
      <alignment vertical="center" shrinkToFit="1"/>
    </xf>
    <xf numFmtId="176" fontId="3" fillId="0" borderId="12" xfId="51" applyNumberFormat="1" applyFont="1" applyFill="1" applyBorder="1" applyAlignment="1">
      <alignment vertical="center" shrinkToFit="1"/>
    </xf>
    <xf numFmtId="176" fontId="3" fillId="34" borderId="15" xfId="51" applyNumberFormat="1" applyFont="1" applyFill="1" applyBorder="1" applyAlignment="1">
      <alignment vertical="center" shrinkToFit="1"/>
    </xf>
    <xf numFmtId="176" fontId="3" fillId="34" borderId="16" xfId="51" applyNumberFormat="1" applyFont="1" applyFill="1" applyBorder="1" applyAlignment="1">
      <alignment vertical="center" shrinkToFit="1"/>
    </xf>
    <xf numFmtId="176" fontId="3" fillId="34" borderId="19" xfId="51" applyNumberFormat="1" applyFont="1" applyFill="1" applyBorder="1" applyAlignment="1">
      <alignment vertical="center" shrinkToFit="1"/>
    </xf>
    <xf numFmtId="176" fontId="3" fillId="34" borderId="20" xfId="51" applyNumberFormat="1" applyFont="1" applyFill="1" applyBorder="1" applyAlignment="1">
      <alignment vertical="center" shrinkToFit="1"/>
    </xf>
    <xf numFmtId="176" fontId="3" fillId="34" borderId="22" xfId="0" applyNumberFormat="1" applyFont="1" applyFill="1" applyBorder="1" applyAlignment="1">
      <alignment vertical="center" shrinkToFit="1"/>
    </xf>
    <xf numFmtId="176" fontId="3" fillId="34" borderId="13" xfId="0" applyNumberFormat="1" applyFont="1" applyFill="1" applyBorder="1" applyAlignment="1">
      <alignment vertical="center" shrinkToFit="1"/>
    </xf>
    <xf numFmtId="176" fontId="3" fillId="34" borderId="11" xfId="0" applyNumberFormat="1" applyFont="1" applyFill="1" applyBorder="1" applyAlignment="1">
      <alignment vertical="center" shrinkToFit="1"/>
    </xf>
    <xf numFmtId="176" fontId="3" fillId="34" borderId="12" xfId="0" applyNumberFormat="1" applyFont="1" applyFill="1" applyBorder="1" applyAlignment="1">
      <alignment vertical="center" shrinkToFit="1"/>
    </xf>
    <xf numFmtId="176" fontId="3" fillId="34" borderId="12" xfId="0" applyNumberFormat="1" applyFont="1" applyFill="1" applyBorder="1" applyAlignment="1">
      <alignment horizontal="center" vertical="center" shrinkToFit="1"/>
    </xf>
    <xf numFmtId="176" fontId="3" fillId="0" borderId="12" xfId="0" applyNumberFormat="1" applyFont="1" applyFill="1" applyBorder="1" applyAlignment="1">
      <alignment vertical="center" shrinkToFit="1"/>
    </xf>
    <xf numFmtId="176" fontId="3" fillId="34" borderId="16" xfId="0" applyNumberFormat="1" applyFont="1" applyFill="1" applyBorder="1" applyAlignment="1">
      <alignment horizontal="center" vertical="center" shrinkToFit="1"/>
    </xf>
    <xf numFmtId="0" fontId="3" fillId="34" borderId="24" xfId="0" applyFont="1" applyFill="1" applyBorder="1" applyAlignment="1">
      <alignment horizontal="center" vertical="center" shrinkToFit="1"/>
    </xf>
    <xf numFmtId="176" fontId="3" fillId="34" borderId="25" xfId="0" applyNumberFormat="1" applyFont="1" applyFill="1" applyBorder="1" applyAlignment="1">
      <alignment vertical="center" shrinkToFit="1"/>
    </xf>
    <xf numFmtId="176" fontId="3" fillId="34" borderId="26" xfId="0" applyNumberFormat="1" applyFont="1" applyFill="1" applyBorder="1" applyAlignment="1">
      <alignment vertical="center" shrinkToFit="1"/>
    </xf>
    <xf numFmtId="176" fontId="3" fillId="34" borderId="26" xfId="0" applyNumberFormat="1" applyFont="1" applyFill="1" applyBorder="1" applyAlignment="1">
      <alignment horizontal="center" vertical="center" shrinkToFit="1"/>
    </xf>
    <xf numFmtId="176" fontId="3" fillId="34" borderId="27" xfId="0" applyNumberFormat="1" applyFont="1" applyFill="1" applyBorder="1" applyAlignment="1">
      <alignment vertical="center" shrinkToFit="1"/>
    </xf>
    <xf numFmtId="176" fontId="3" fillId="34" borderId="20" xfId="0" applyNumberFormat="1" applyFont="1" applyFill="1" applyBorder="1" applyAlignment="1">
      <alignment horizontal="center" vertical="center" shrinkToFit="1"/>
    </xf>
    <xf numFmtId="176" fontId="3" fillId="34" borderId="23" xfId="0" applyNumberFormat="1" applyFont="1" applyFill="1" applyBorder="1" applyAlignment="1">
      <alignment horizontal="center" vertical="center" shrinkToFit="1"/>
    </xf>
    <xf numFmtId="0" fontId="3" fillId="34" borderId="14" xfId="0" applyFont="1" applyFill="1" applyBorder="1" applyAlignment="1">
      <alignment horizontal="right" vertical="center" wrapText="1" shrinkToFit="1"/>
    </xf>
    <xf numFmtId="176" fontId="3" fillId="34" borderId="16" xfId="0" applyNumberFormat="1" applyFont="1" applyFill="1" applyBorder="1" applyAlignment="1">
      <alignment horizontal="right" vertical="center" shrinkToFit="1"/>
    </xf>
    <xf numFmtId="0" fontId="3" fillId="34" borderId="14" xfId="0" applyFont="1" applyFill="1" applyBorder="1" applyAlignment="1">
      <alignment horizontal="left" vertical="center" wrapText="1" shrinkToFit="1"/>
    </xf>
    <xf numFmtId="0" fontId="3" fillId="34" borderId="55" xfId="0" applyFont="1" applyFill="1" applyBorder="1" applyAlignment="1">
      <alignment horizontal="center" vertical="center" shrinkToFit="1"/>
    </xf>
    <xf numFmtId="176" fontId="3" fillId="34" borderId="59" xfId="0" applyNumberFormat="1" applyFont="1" applyFill="1" applyBorder="1" applyAlignment="1">
      <alignment vertical="center" shrinkToFit="1"/>
    </xf>
    <xf numFmtId="176" fontId="3" fillId="34" borderId="60" xfId="0" applyNumberFormat="1" applyFont="1" applyFill="1" applyBorder="1" applyAlignment="1">
      <alignment vertical="center" shrinkToFit="1"/>
    </xf>
    <xf numFmtId="176" fontId="3" fillId="34" borderId="61" xfId="0" applyNumberFormat="1" applyFont="1" applyFill="1" applyBorder="1" applyAlignment="1">
      <alignment vertical="center" shrinkToFit="1"/>
    </xf>
    <xf numFmtId="176" fontId="3" fillId="34" borderId="62" xfId="0" applyNumberFormat="1" applyFont="1" applyFill="1" applyBorder="1" applyAlignment="1">
      <alignment vertical="center" shrinkToFit="1"/>
    </xf>
    <xf numFmtId="177" fontId="3" fillId="34" borderId="51" xfId="0" applyNumberFormat="1" applyFont="1" applyFill="1" applyBorder="1" applyAlignment="1">
      <alignment horizontal="center" vertical="center" shrinkToFit="1"/>
    </xf>
    <xf numFmtId="177" fontId="3" fillId="34" borderId="22" xfId="0" applyNumberFormat="1" applyFont="1" applyFill="1" applyBorder="1" applyAlignment="1">
      <alignment horizontal="center" vertical="center" shrinkToFit="1"/>
    </xf>
    <xf numFmtId="177" fontId="3" fillId="34" borderId="29" xfId="0" applyNumberFormat="1" applyFont="1" applyFill="1" applyBorder="1" applyAlignment="1">
      <alignment horizontal="center" vertical="center" shrinkToFit="1"/>
    </xf>
    <xf numFmtId="177" fontId="3" fillId="34" borderId="15" xfId="0" applyNumberFormat="1" applyFont="1" applyFill="1" applyBorder="1" applyAlignment="1">
      <alignment horizontal="center" vertical="center" shrinkToFit="1"/>
    </xf>
    <xf numFmtId="177" fontId="3" fillId="34" borderId="17" xfId="0" applyNumberFormat="1" applyFont="1" applyFill="1" applyBorder="1" applyAlignment="1">
      <alignment horizontal="center" vertical="center" shrinkToFit="1"/>
    </xf>
    <xf numFmtId="178" fontId="3" fillId="34" borderId="52" xfId="0" applyNumberFormat="1" applyFont="1" applyFill="1" applyBorder="1" applyAlignment="1">
      <alignment horizontal="center" vertical="center" shrinkToFit="1"/>
    </xf>
    <xf numFmtId="178" fontId="3" fillId="34" borderId="12" xfId="0" applyNumberFormat="1" applyFont="1" applyFill="1" applyBorder="1" applyAlignment="1">
      <alignment horizontal="center" vertical="center" shrinkToFit="1"/>
    </xf>
    <xf numFmtId="178" fontId="3" fillId="34" borderId="15" xfId="0" applyNumberFormat="1" applyFont="1" applyFill="1" applyBorder="1" applyAlignment="1">
      <alignment horizontal="center" vertical="center" shrinkToFit="1"/>
    </xf>
    <xf numFmtId="177" fontId="3" fillId="34" borderId="52" xfId="0" applyNumberFormat="1" applyFont="1" applyFill="1" applyBorder="1" applyAlignment="1">
      <alignment horizontal="center" vertical="center" shrinkToFit="1"/>
    </xf>
    <xf numFmtId="178" fontId="3" fillId="34" borderId="53" xfId="0" applyNumberFormat="1" applyFont="1" applyFill="1" applyBorder="1" applyAlignment="1">
      <alignment horizontal="center" vertical="center" shrinkToFit="1"/>
    </xf>
    <xf numFmtId="176" fontId="3" fillId="0" borderId="16" xfId="51" applyNumberFormat="1" applyFont="1" applyFill="1" applyBorder="1" applyAlignment="1">
      <alignment vertical="center" shrinkToFit="1"/>
    </xf>
    <xf numFmtId="0" fontId="3" fillId="0" borderId="14" xfId="0" applyFont="1" applyFill="1" applyBorder="1" applyAlignment="1">
      <alignment horizontal="center" vertical="center" shrinkToFit="1"/>
    </xf>
    <xf numFmtId="176" fontId="3" fillId="0" borderId="19" xfId="51" applyNumberFormat="1" applyFont="1" applyFill="1" applyBorder="1" applyAlignment="1">
      <alignment vertical="center" shrinkToFit="1"/>
    </xf>
    <xf numFmtId="176" fontId="3" fillId="0" borderId="20" xfId="51" applyNumberFormat="1" applyFont="1" applyFill="1" applyBorder="1" applyAlignment="1">
      <alignment vertical="center" shrinkToFit="1"/>
    </xf>
    <xf numFmtId="0" fontId="3" fillId="0" borderId="21" xfId="0" applyFont="1" applyFill="1" applyBorder="1" applyAlignment="1">
      <alignment vertical="center" shrinkToFit="1"/>
    </xf>
    <xf numFmtId="0" fontId="3" fillId="0" borderId="0" xfId="0" applyFont="1" applyFill="1" applyAlignment="1">
      <alignment vertical="center"/>
    </xf>
    <xf numFmtId="176" fontId="3" fillId="0" borderId="42" xfId="51" applyNumberFormat="1" applyFont="1" applyFill="1" applyBorder="1" applyAlignment="1">
      <alignment vertical="center" shrinkToFit="1"/>
    </xf>
    <xf numFmtId="176" fontId="3" fillId="33" borderId="58" xfId="0" applyNumberFormat="1" applyFont="1" applyFill="1" applyBorder="1" applyAlignment="1">
      <alignment horizontal="center" vertical="center" shrinkToFit="1"/>
    </xf>
    <xf numFmtId="0" fontId="3" fillId="0" borderId="24" xfId="0" applyFont="1" applyFill="1" applyBorder="1" applyAlignment="1">
      <alignment horizontal="center" vertical="center" shrinkToFit="1"/>
    </xf>
    <xf numFmtId="176" fontId="3" fillId="0" borderId="26" xfId="0" applyNumberFormat="1" applyFont="1" applyFill="1" applyBorder="1" applyAlignment="1">
      <alignment horizontal="center" vertical="center" shrinkToFit="1"/>
    </xf>
    <xf numFmtId="176" fontId="3" fillId="0" borderId="20" xfId="0" applyNumberFormat="1" applyFont="1" applyFill="1" applyBorder="1" applyAlignment="1">
      <alignment horizontal="center" vertical="center" shrinkToFit="1"/>
    </xf>
    <xf numFmtId="176" fontId="3" fillId="0" borderId="44" xfId="0" applyNumberFormat="1" applyFont="1" applyFill="1" applyBorder="1" applyAlignment="1">
      <alignment horizontal="center" vertical="center" shrinkToFit="1"/>
    </xf>
    <xf numFmtId="176" fontId="3" fillId="0" borderId="42" xfId="0" applyNumberFormat="1" applyFont="1" applyFill="1" applyBorder="1" applyAlignment="1">
      <alignment horizontal="center" vertical="center" shrinkToFit="1"/>
    </xf>
    <xf numFmtId="176" fontId="3" fillId="0" borderId="41" xfId="0" applyNumberFormat="1" applyFont="1" applyFill="1" applyBorder="1" applyAlignment="1">
      <alignment vertical="center" shrinkToFit="1"/>
    </xf>
    <xf numFmtId="176" fontId="3" fillId="33" borderId="63" xfId="0" applyNumberFormat="1" applyFont="1" applyFill="1" applyBorder="1" applyAlignment="1">
      <alignment horizontal="center" vertical="center" shrinkToFit="1"/>
    </xf>
    <xf numFmtId="176" fontId="3" fillId="33" borderId="21" xfId="0" applyNumberFormat="1" applyFont="1" applyFill="1" applyBorder="1" applyAlignment="1">
      <alignment horizontal="center" vertical="center" shrinkToFit="1"/>
    </xf>
    <xf numFmtId="176" fontId="3" fillId="0" borderId="17" xfId="0" applyNumberFormat="1" applyFont="1" applyFill="1" applyBorder="1" applyAlignment="1">
      <alignment horizontal="center" vertical="center" shrinkToFit="1"/>
    </xf>
    <xf numFmtId="0" fontId="2" fillId="33" borderId="13" xfId="0" applyFont="1" applyFill="1" applyBorder="1" applyAlignment="1">
      <alignment vertical="center" wrapText="1"/>
    </xf>
    <xf numFmtId="0" fontId="2" fillId="33" borderId="14" xfId="0" applyFont="1" applyFill="1" applyBorder="1" applyAlignment="1">
      <alignment horizontal="right" vertical="center" wrapText="1" shrinkToFit="1"/>
    </xf>
    <xf numFmtId="0" fontId="2" fillId="33" borderId="14" xfId="0" applyFont="1" applyFill="1" applyBorder="1" applyAlignment="1">
      <alignment horizontal="right" vertical="center" shrinkToFit="1"/>
    </xf>
    <xf numFmtId="177" fontId="3" fillId="33" borderId="20" xfId="0" applyNumberFormat="1" applyFont="1" applyFill="1" applyBorder="1" applyAlignment="1">
      <alignment horizontal="center" vertical="center" shrinkToFit="1"/>
    </xf>
    <xf numFmtId="0" fontId="3" fillId="33" borderId="0" xfId="0" applyFont="1" applyFill="1" applyBorder="1" applyAlignment="1">
      <alignment horizontal="distributed" vertical="center" indent="1"/>
    </xf>
    <xf numFmtId="178" fontId="3" fillId="33" borderId="0" xfId="0" applyNumberFormat="1" applyFont="1" applyFill="1" applyBorder="1" applyAlignment="1">
      <alignment horizontal="center" vertical="center" shrinkToFit="1"/>
    </xf>
    <xf numFmtId="179" fontId="3" fillId="33" borderId="0" xfId="0" applyNumberFormat="1" applyFont="1" applyFill="1" applyBorder="1" applyAlignment="1">
      <alignment vertical="center"/>
    </xf>
    <xf numFmtId="49" fontId="3" fillId="33" borderId="11" xfId="0" applyNumberFormat="1" applyFont="1" applyFill="1" applyBorder="1" applyAlignment="1">
      <alignment horizontal="right" vertical="center" shrinkToFit="1"/>
    </xf>
    <xf numFmtId="176" fontId="3" fillId="33" borderId="22" xfId="0" applyNumberFormat="1" applyFont="1" applyFill="1" applyBorder="1" applyAlignment="1">
      <alignment horizontal="center" vertical="center" shrinkToFit="1"/>
    </xf>
    <xf numFmtId="176" fontId="3" fillId="33" borderId="15" xfId="0" applyNumberFormat="1" applyFont="1" applyFill="1" applyBorder="1" applyAlignment="1">
      <alignment horizontal="center" vertical="center" shrinkToFit="1"/>
    </xf>
    <xf numFmtId="0" fontId="3" fillId="33" borderId="24" xfId="0" applyFont="1" applyFill="1" applyBorder="1" applyAlignment="1">
      <alignment horizontal="distributed" vertical="center" indent="1"/>
    </xf>
    <xf numFmtId="178" fontId="3" fillId="33" borderId="64" xfId="0" applyNumberFormat="1" applyFont="1" applyFill="1" applyBorder="1" applyAlignment="1">
      <alignment horizontal="center" vertical="center" shrinkToFit="1"/>
    </xf>
    <xf numFmtId="178" fontId="3" fillId="33" borderId="26" xfId="0" applyNumberFormat="1" applyFont="1" applyFill="1" applyBorder="1" applyAlignment="1">
      <alignment horizontal="center" vertical="center" shrinkToFit="1"/>
    </xf>
    <xf numFmtId="179" fontId="3" fillId="33" borderId="65" xfId="0" applyNumberFormat="1" applyFont="1" applyFill="1" applyBorder="1" applyAlignment="1">
      <alignment vertical="center"/>
    </xf>
    <xf numFmtId="179" fontId="3" fillId="33" borderId="66" xfId="0" applyNumberFormat="1" applyFont="1" applyFill="1" applyBorder="1" applyAlignment="1">
      <alignment vertical="center"/>
    </xf>
    <xf numFmtId="176" fontId="3" fillId="33" borderId="25" xfId="0" applyNumberFormat="1" applyFont="1" applyFill="1" applyBorder="1" applyAlignment="1">
      <alignment horizontal="center" vertical="center" shrinkToFit="1"/>
    </xf>
    <xf numFmtId="0" fontId="3" fillId="33" borderId="67" xfId="0" applyFont="1" applyFill="1" applyBorder="1" applyAlignment="1">
      <alignment horizontal="distributed" vertical="center" indent="1"/>
    </xf>
    <xf numFmtId="177" fontId="3" fillId="33" borderId="68" xfId="0" applyNumberFormat="1" applyFont="1" applyFill="1" applyBorder="1" applyAlignment="1">
      <alignment horizontal="center" vertical="center" shrinkToFit="1"/>
    </xf>
    <xf numFmtId="177" fontId="3" fillId="33" borderId="65" xfId="0" applyNumberFormat="1" applyFont="1" applyFill="1" applyBorder="1" applyAlignment="1">
      <alignment horizontal="center" vertical="center" shrinkToFit="1"/>
    </xf>
    <xf numFmtId="178" fontId="3" fillId="33" borderId="65" xfId="0" applyNumberFormat="1" applyFont="1" applyFill="1" applyBorder="1" applyAlignment="1">
      <alignment horizontal="center" vertical="center" shrinkToFit="1"/>
    </xf>
    <xf numFmtId="0" fontId="3" fillId="33" borderId="69" xfId="0" applyFont="1" applyFill="1" applyBorder="1" applyAlignment="1">
      <alignment horizontal="distributed" vertical="center" indent="1"/>
    </xf>
    <xf numFmtId="178" fontId="3" fillId="33" borderId="70" xfId="0" applyNumberFormat="1" applyFont="1" applyFill="1" applyBorder="1" applyAlignment="1">
      <alignment horizontal="center" vertical="center" shrinkToFit="1"/>
    </xf>
    <xf numFmtId="178" fontId="3" fillId="33" borderId="49" xfId="0" applyNumberFormat="1" applyFont="1" applyFill="1" applyBorder="1" applyAlignment="1">
      <alignment horizontal="center" vertical="center" shrinkToFit="1"/>
    </xf>
    <xf numFmtId="176" fontId="3" fillId="33" borderId="19" xfId="0" applyNumberFormat="1" applyFont="1" applyFill="1" applyBorder="1" applyAlignment="1">
      <alignment horizontal="center" vertical="center" shrinkToFit="1"/>
    </xf>
    <xf numFmtId="182" fontId="3" fillId="33" borderId="22" xfId="0" applyNumberFormat="1" applyFont="1" applyFill="1" applyBorder="1" applyAlignment="1">
      <alignment horizontal="center" vertical="center" shrinkToFit="1"/>
    </xf>
    <xf numFmtId="182" fontId="3" fillId="33" borderId="23" xfId="0" applyNumberFormat="1" applyFont="1" applyFill="1" applyBorder="1" applyAlignment="1">
      <alignment horizontal="center" vertical="center" shrinkToFit="1"/>
    </xf>
    <xf numFmtId="182" fontId="3" fillId="33" borderId="29" xfId="0" applyNumberFormat="1" applyFont="1" applyFill="1" applyBorder="1" applyAlignment="1">
      <alignment horizontal="center" vertical="center" shrinkToFit="1"/>
    </xf>
    <xf numFmtId="182" fontId="3" fillId="33" borderId="15" xfId="0" applyNumberFormat="1" applyFont="1" applyFill="1" applyBorder="1" applyAlignment="1">
      <alignment horizontal="center" vertical="center" shrinkToFit="1"/>
    </xf>
    <xf numFmtId="182" fontId="3" fillId="33" borderId="16" xfId="0" applyNumberFormat="1" applyFont="1" applyFill="1" applyBorder="1" applyAlignment="1">
      <alignment horizontal="center" vertical="center" shrinkToFit="1"/>
    </xf>
    <xf numFmtId="182" fontId="3" fillId="33" borderId="17" xfId="0" applyNumberFormat="1" applyFont="1" applyFill="1" applyBorder="1" applyAlignment="1">
      <alignment horizontal="center" vertical="center" shrinkToFit="1"/>
    </xf>
    <xf numFmtId="0" fontId="2" fillId="33" borderId="13" xfId="0" applyFont="1" applyFill="1" applyBorder="1" applyAlignment="1">
      <alignment vertical="center" wrapText="1" shrinkToFit="1"/>
    </xf>
    <xf numFmtId="176" fontId="2" fillId="33" borderId="13" xfId="0" applyNumberFormat="1" applyFont="1" applyFill="1" applyBorder="1" applyAlignment="1">
      <alignment vertical="center" wrapText="1"/>
    </xf>
    <xf numFmtId="176" fontId="2" fillId="33" borderId="21" xfId="0" applyNumberFormat="1" applyFont="1" applyFill="1" applyBorder="1" applyAlignment="1">
      <alignment vertical="center" shrinkToFit="1"/>
    </xf>
    <xf numFmtId="177" fontId="3" fillId="33" borderId="23" xfId="0" applyNumberFormat="1" applyFont="1" applyFill="1" applyBorder="1" applyAlignment="1">
      <alignment horizontal="center" vertical="center" shrinkToFit="1"/>
    </xf>
    <xf numFmtId="176" fontId="3" fillId="0" borderId="25" xfId="0" applyNumberFormat="1" applyFont="1" applyFill="1" applyBorder="1" applyAlignment="1">
      <alignment vertical="center" shrinkToFit="1"/>
    </xf>
    <xf numFmtId="176" fontId="3" fillId="0" borderId="26" xfId="0" applyNumberFormat="1" applyFont="1" applyFill="1" applyBorder="1" applyAlignment="1">
      <alignment vertical="center" shrinkToFit="1"/>
    </xf>
    <xf numFmtId="0" fontId="3" fillId="34" borderId="10" xfId="0" applyFont="1" applyFill="1" applyBorder="1" applyAlignment="1">
      <alignment horizontal="distributed" vertical="center" indent="1" shrinkToFit="1"/>
    </xf>
    <xf numFmtId="0" fontId="3" fillId="0" borderId="13" xfId="0" applyFont="1" applyFill="1" applyBorder="1" applyAlignment="1">
      <alignment vertical="center" shrinkToFit="1"/>
    </xf>
    <xf numFmtId="0" fontId="3" fillId="34" borderId="14" xfId="0" applyFont="1" applyFill="1" applyBorder="1" applyAlignment="1">
      <alignment horizontal="distributed" vertical="center" indent="1" shrinkToFit="1"/>
    </xf>
    <xf numFmtId="41" fontId="3" fillId="0" borderId="16" xfId="51" applyNumberFormat="1" applyFont="1" applyFill="1" applyBorder="1" applyAlignment="1">
      <alignment vertical="center" shrinkToFit="1"/>
    </xf>
    <xf numFmtId="0" fontId="3" fillId="0" borderId="17" xfId="0" applyFont="1" applyFill="1" applyBorder="1" applyAlignment="1">
      <alignment vertical="center" shrinkToFit="1"/>
    </xf>
    <xf numFmtId="0" fontId="3" fillId="34" borderId="18" xfId="0" applyFont="1" applyFill="1" applyBorder="1" applyAlignment="1">
      <alignment horizontal="distributed" vertical="center" indent="1" shrinkToFit="1"/>
    </xf>
    <xf numFmtId="41" fontId="3" fillId="34" borderId="20" xfId="51" applyNumberFormat="1" applyFont="1" applyFill="1" applyBorder="1" applyAlignment="1">
      <alignment vertical="center" shrinkToFit="1"/>
    </xf>
    <xf numFmtId="0" fontId="3" fillId="0" borderId="10" xfId="0" applyFont="1" applyFill="1" applyBorder="1" applyAlignment="1">
      <alignment horizontal="distributed" vertical="center" indent="1" shrinkToFit="1"/>
    </xf>
    <xf numFmtId="41" fontId="3" fillId="34" borderId="23" xfId="0" applyNumberFormat="1" applyFont="1" applyFill="1" applyBorder="1" applyAlignment="1">
      <alignment vertical="center" shrinkToFit="1"/>
    </xf>
    <xf numFmtId="41" fontId="3" fillId="0" borderId="23" xfId="0" applyNumberFormat="1" applyFont="1" applyFill="1" applyBorder="1" applyAlignment="1">
      <alignment vertical="center" shrinkToFit="1"/>
    </xf>
    <xf numFmtId="176" fontId="3" fillId="0" borderId="13" xfId="0" applyNumberFormat="1" applyFont="1" applyFill="1" applyBorder="1" applyAlignment="1">
      <alignment vertical="center" shrinkToFit="1"/>
    </xf>
    <xf numFmtId="0" fontId="3" fillId="0" borderId="14" xfId="0" applyFont="1" applyFill="1" applyBorder="1" applyAlignment="1">
      <alignment horizontal="distributed" vertical="center" indent="1" shrinkToFit="1"/>
    </xf>
    <xf numFmtId="41" fontId="3" fillId="34" borderId="16" xfId="0" applyNumberFormat="1" applyFont="1" applyFill="1" applyBorder="1" applyAlignment="1">
      <alignment vertical="center" shrinkToFit="1"/>
    </xf>
    <xf numFmtId="41" fontId="3" fillId="0" borderId="16" xfId="0" applyNumberFormat="1" applyFont="1" applyFill="1" applyBorder="1" applyAlignment="1">
      <alignment vertical="center" shrinkToFit="1"/>
    </xf>
    <xf numFmtId="0" fontId="3" fillId="0" borderId="14" xfId="0" applyFont="1" applyFill="1" applyBorder="1" applyAlignment="1">
      <alignment horizontal="distributed" vertical="center" wrapText="1" indent="1" shrinkToFit="1"/>
    </xf>
    <xf numFmtId="0" fontId="3" fillId="0" borderId="18" xfId="0" applyFont="1" applyFill="1" applyBorder="1" applyAlignment="1">
      <alignment horizontal="distributed" vertical="center" indent="1" shrinkToFit="1"/>
    </xf>
    <xf numFmtId="0" fontId="3" fillId="0" borderId="55" xfId="0" applyFont="1" applyFill="1" applyBorder="1" applyAlignment="1">
      <alignment horizontal="distributed" vertical="center" wrapText="1" indent="1" shrinkToFit="1"/>
    </xf>
    <xf numFmtId="41" fontId="3" fillId="34" borderId="41" xfId="0" applyNumberFormat="1" applyFont="1" applyFill="1" applyBorder="1" applyAlignment="1">
      <alignment vertical="center" shrinkToFit="1"/>
    </xf>
    <xf numFmtId="177" fontId="3" fillId="34" borderId="51" xfId="0" applyNumberFormat="1" applyFont="1" applyFill="1" applyBorder="1" applyAlignment="1">
      <alignment horizontal="right" vertical="center" indent="1" shrinkToFit="1"/>
    </xf>
    <xf numFmtId="177" fontId="3" fillId="34" borderId="12" xfId="0" applyNumberFormat="1" applyFont="1" applyFill="1" applyBorder="1" applyAlignment="1">
      <alignment horizontal="right" vertical="center" indent="1" shrinkToFit="1"/>
    </xf>
    <xf numFmtId="180" fontId="3" fillId="34" borderId="12" xfId="0" applyNumberFormat="1" applyFont="1" applyFill="1" applyBorder="1" applyAlignment="1">
      <alignment horizontal="right" vertical="center" indent="1"/>
    </xf>
    <xf numFmtId="180" fontId="3" fillId="34" borderId="13" xfId="0" applyNumberFormat="1" applyFont="1" applyFill="1" applyBorder="1" applyAlignment="1">
      <alignment horizontal="right" vertical="center" indent="1"/>
    </xf>
    <xf numFmtId="41" fontId="3" fillId="34" borderId="22" xfId="0" applyNumberFormat="1" applyFont="1" applyFill="1" applyBorder="1" applyAlignment="1">
      <alignment horizontal="center" vertical="center" shrinkToFit="1"/>
    </xf>
    <xf numFmtId="41" fontId="3" fillId="34" borderId="23" xfId="0" applyNumberFormat="1" applyFont="1" applyFill="1" applyBorder="1" applyAlignment="1">
      <alignment horizontal="center" vertical="center" shrinkToFit="1"/>
    </xf>
    <xf numFmtId="41" fontId="3" fillId="34" borderId="29" xfId="0" applyNumberFormat="1" applyFont="1" applyFill="1" applyBorder="1" applyAlignment="1">
      <alignment horizontal="center" vertical="center" shrinkToFit="1"/>
    </xf>
    <xf numFmtId="177" fontId="3" fillId="34" borderId="15" xfId="0" applyNumberFormat="1" applyFont="1" applyFill="1" applyBorder="1" applyAlignment="1">
      <alignment horizontal="right" vertical="center" indent="1" shrinkToFit="1"/>
    </xf>
    <xf numFmtId="177" fontId="3" fillId="34" borderId="16" xfId="0" applyNumberFormat="1" applyFont="1" applyFill="1" applyBorder="1" applyAlignment="1">
      <alignment horizontal="right" vertical="center" indent="1" shrinkToFit="1"/>
    </xf>
    <xf numFmtId="180" fontId="3" fillId="34" borderId="16" xfId="0" applyNumberFormat="1" applyFont="1" applyFill="1" applyBorder="1" applyAlignment="1">
      <alignment horizontal="right" vertical="center" indent="1"/>
    </xf>
    <xf numFmtId="180" fontId="3" fillId="34" borderId="17" xfId="0" applyNumberFormat="1" applyFont="1" applyFill="1" applyBorder="1" applyAlignment="1">
      <alignment horizontal="right" vertical="center" indent="1"/>
    </xf>
    <xf numFmtId="41" fontId="3" fillId="34" borderId="15" xfId="0" applyNumberFormat="1" applyFont="1" applyFill="1" applyBorder="1" applyAlignment="1">
      <alignment horizontal="center" vertical="center" shrinkToFit="1"/>
    </xf>
    <xf numFmtId="41" fontId="3" fillId="34" borderId="16" xfId="0" applyNumberFormat="1" applyFont="1" applyFill="1" applyBorder="1" applyAlignment="1">
      <alignment horizontal="center" vertical="center" shrinkToFit="1"/>
    </xf>
    <xf numFmtId="41" fontId="3" fillId="34" borderId="17" xfId="0" applyNumberFormat="1" applyFont="1" applyFill="1" applyBorder="1" applyAlignment="1">
      <alignment horizontal="center" vertical="center" shrinkToFit="1"/>
    </xf>
    <xf numFmtId="178" fontId="3" fillId="34" borderId="52" xfId="0" applyNumberFormat="1" applyFont="1" applyFill="1" applyBorder="1" applyAlignment="1">
      <alignment horizontal="right" vertical="center" indent="1" shrinkToFit="1"/>
    </xf>
    <xf numFmtId="178" fontId="3" fillId="34" borderId="16" xfId="0" applyNumberFormat="1" applyFont="1" applyFill="1" applyBorder="1" applyAlignment="1">
      <alignment horizontal="right" vertical="center" indent="1" shrinkToFit="1"/>
    </xf>
    <xf numFmtId="179" fontId="3" fillId="34" borderId="16" xfId="0" applyNumberFormat="1" applyFont="1" applyFill="1" applyBorder="1" applyAlignment="1">
      <alignment horizontal="right" vertical="center" indent="1"/>
    </xf>
    <xf numFmtId="179" fontId="3" fillId="34" borderId="17" xfId="0" applyNumberFormat="1" applyFont="1" applyFill="1" applyBorder="1" applyAlignment="1">
      <alignment horizontal="right" vertical="center" indent="1"/>
    </xf>
    <xf numFmtId="178" fontId="3" fillId="34" borderId="15" xfId="0" applyNumberFormat="1" applyFont="1" applyFill="1" applyBorder="1" applyAlignment="1">
      <alignment horizontal="right" vertical="center" indent="1" shrinkToFit="1"/>
    </xf>
    <xf numFmtId="179" fontId="3" fillId="34" borderId="47" xfId="0" applyNumberFormat="1" applyFont="1" applyFill="1" applyBorder="1" applyAlignment="1">
      <alignment horizontal="right" vertical="center" indent="1"/>
    </xf>
    <xf numFmtId="177" fontId="3" fillId="34" borderId="52" xfId="0" applyNumberFormat="1" applyFont="1" applyFill="1" applyBorder="1" applyAlignment="1">
      <alignment horizontal="right" vertical="center" indent="1" shrinkToFit="1"/>
    </xf>
    <xf numFmtId="179" fontId="3" fillId="34" borderId="48" xfId="0" applyNumberFormat="1" applyFont="1" applyFill="1" applyBorder="1" applyAlignment="1">
      <alignment horizontal="right" vertical="center" indent="1"/>
    </xf>
    <xf numFmtId="0" fontId="3" fillId="34" borderId="24" xfId="0" applyFont="1" applyFill="1" applyBorder="1" applyAlignment="1">
      <alignment horizontal="distributed" vertical="center" indent="1"/>
    </xf>
    <xf numFmtId="178" fontId="3" fillId="34" borderId="64" xfId="0" applyNumberFormat="1" applyFont="1" applyFill="1" applyBorder="1" applyAlignment="1">
      <alignment horizontal="right" vertical="center" indent="1" shrinkToFit="1"/>
    </xf>
    <xf numFmtId="178" fontId="3" fillId="34" borderId="26" xfId="0" applyNumberFormat="1" applyFont="1" applyFill="1" applyBorder="1" applyAlignment="1">
      <alignment horizontal="right" vertical="center" indent="1" shrinkToFit="1"/>
    </xf>
    <xf numFmtId="179" fontId="3" fillId="34" borderId="65" xfId="0" applyNumberFormat="1" applyFont="1" applyFill="1" applyBorder="1" applyAlignment="1">
      <alignment horizontal="right" vertical="center" indent="1"/>
    </xf>
    <xf numFmtId="179" fontId="3" fillId="34" borderId="66" xfId="0" applyNumberFormat="1" applyFont="1" applyFill="1" applyBorder="1" applyAlignment="1">
      <alignment horizontal="right" vertical="center" indent="1"/>
    </xf>
    <xf numFmtId="41" fontId="3" fillId="34" borderId="25" xfId="0" applyNumberFormat="1" applyFont="1" applyFill="1" applyBorder="1" applyAlignment="1">
      <alignment horizontal="center" vertical="center" shrinkToFit="1"/>
    </xf>
    <xf numFmtId="41" fontId="3" fillId="34" borderId="26" xfId="0" applyNumberFormat="1" applyFont="1" applyFill="1" applyBorder="1" applyAlignment="1">
      <alignment horizontal="center" vertical="center" shrinkToFit="1"/>
    </xf>
    <xf numFmtId="41" fontId="3" fillId="34" borderId="27" xfId="0" applyNumberFormat="1" applyFont="1" applyFill="1" applyBorder="1" applyAlignment="1">
      <alignment horizontal="center" vertical="center" shrinkToFit="1"/>
    </xf>
    <xf numFmtId="0" fontId="3" fillId="34" borderId="69" xfId="0" applyFont="1" applyFill="1" applyBorder="1" applyAlignment="1">
      <alignment horizontal="distributed" vertical="center" indent="1"/>
    </xf>
    <xf numFmtId="178" fontId="3" fillId="34" borderId="70" xfId="0" applyNumberFormat="1" applyFont="1" applyFill="1" applyBorder="1" applyAlignment="1">
      <alignment horizontal="center" vertical="center" shrinkToFit="1"/>
    </xf>
    <xf numFmtId="178" fontId="3" fillId="34" borderId="49" xfId="0" applyNumberFormat="1" applyFont="1" applyFill="1" applyBorder="1" applyAlignment="1">
      <alignment horizontal="center" vertical="center" shrinkToFit="1"/>
    </xf>
    <xf numFmtId="41" fontId="3" fillId="34" borderId="19" xfId="0" applyNumberFormat="1" applyFont="1" applyFill="1" applyBorder="1" applyAlignment="1">
      <alignment horizontal="center" vertical="center" shrinkToFit="1"/>
    </xf>
    <xf numFmtId="41" fontId="3" fillId="34" borderId="20" xfId="0" applyNumberFormat="1" applyFont="1" applyFill="1" applyBorder="1" applyAlignment="1">
      <alignment horizontal="center" vertical="center" shrinkToFit="1"/>
    </xf>
    <xf numFmtId="41" fontId="3" fillId="34" borderId="21" xfId="0" applyNumberFormat="1" applyFont="1" applyFill="1" applyBorder="1" applyAlignment="1">
      <alignment horizontal="center" vertical="center" shrinkToFit="1"/>
    </xf>
    <xf numFmtId="176" fontId="14" fillId="33" borderId="41" xfId="51" applyNumberFormat="1" applyFont="1" applyFill="1" applyBorder="1" applyAlignment="1">
      <alignment vertical="center" shrinkToFit="1"/>
    </xf>
    <xf numFmtId="176" fontId="14" fillId="33" borderId="22" xfId="0" applyNumberFormat="1" applyFont="1" applyFill="1" applyBorder="1" applyAlignment="1">
      <alignment vertical="center" shrinkToFit="1"/>
    </xf>
    <xf numFmtId="176" fontId="14" fillId="33" borderId="12" xfId="0" applyNumberFormat="1" applyFont="1" applyFill="1" applyBorder="1" applyAlignment="1">
      <alignment vertical="center" shrinkToFit="1"/>
    </xf>
    <xf numFmtId="176" fontId="14" fillId="33" borderId="12" xfId="0" applyNumberFormat="1" applyFont="1" applyFill="1" applyBorder="1" applyAlignment="1">
      <alignment horizontal="right" vertical="center" shrinkToFit="1"/>
    </xf>
    <xf numFmtId="177" fontId="3" fillId="33" borderId="22" xfId="0" applyNumberFormat="1" applyFont="1" applyFill="1" applyBorder="1" applyAlignment="1">
      <alignment horizontal="right" vertical="center" shrinkToFit="1"/>
    </xf>
    <xf numFmtId="178" fontId="3" fillId="33" borderId="23" xfId="0" applyNumberFormat="1" applyFont="1" applyFill="1" applyBorder="1" applyAlignment="1">
      <alignment horizontal="right" vertical="center" shrinkToFit="1"/>
    </xf>
    <xf numFmtId="177" fontId="3" fillId="33" borderId="29" xfId="0" applyNumberFormat="1" applyFont="1" applyFill="1" applyBorder="1" applyAlignment="1">
      <alignment horizontal="right" vertical="center" shrinkToFit="1"/>
    </xf>
    <xf numFmtId="177" fontId="3" fillId="33" borderId="17" xfId="0" applyNumberFormat="1" applyFont="1" applyFill="1" applyBorder="1" applyAlignment="1">
      <alignment horizontal="right" vertical="center" shrinkToFit="1"/>
    </xf>
    <xf numFmtId="0" fontId="3" fillId="33" borderId="71" xfId="0" applyFont="1" applyFill="1" applyBorder="1" applyAlignment="1">
      <alignment horizontal="distributed" vertical="center" indent="1"/>
    </xf>
    <xf numFmtId="178" fontId="3" fillId="33" borderId="71" xfId="0" applyNumberFormat="1" applyFont="1" applyFill="1" applyBorder="1" applyAlignment="1">
      <alignment horizontal="center" vertical="center" shrinkToFit="1"/>
    </xf>
    <xf numFmtId="179" fontId="3" fillId="33" borderId="71" xfId="0" applyNumberFormat="1" applyFont="1" applyFill="1" applyBorder="1" applyAlignment="1">
      <alignment vertical="center"/>
    </xf>
    <xf numFmtId="179" fontId="3" fillId="33" borderId="72" xfId="0" applyNumberFormat="1" applyFont="1" applyFill="1" applyBorder="1" applyAlignment="1">
      <alignment vertical="center"/>
    </xf>
    <xf numFmtId="177" fontId="3" fillId="33" borderId="19" xfId="0" applyNumberFormat="1" applyFont="1" applyFill="1" applyBorder="1" applyAlignment="1">
      <alignment horizontal="right" vertical="center" shrinkToFit="1"/>
    </xf>
    <xf numFmtId="177" fontId="3" fillId="33" borderId="21" xfId="0" applyNumberFormat="1" applyFont="1" applyFill="1" applyBorder="1" applyAlignment="1">
      <alignment horizontal="right" vertical="center" shrinkToFit="1"/>
    </xf>
    <xf numFmtId="176" fontId="3" fillId="33" borderId="12" xfId="51" applyNumberFormat="1" applyFont="1" applyFill="1" applyBorder="1" applyAlignment="1">
      <alignment horizontal="right" vertical="center" shrinkToFit="1"/>
    </xf>
    <xf numFmtId="176" fontId="15" fillId="33" borderId="40" xfId="51" applyNumberFormat="1" applyFont="1" applyFill="1" applyBorder="1" applyAlignment="1">
      <alignment vertical="center" shrinkToFit="1"/>
    </xf>
    <xf numFmtId="176" fontId="15" fillId="33" borderId="41" xfId="51" applyNumberFormat="1" applyFont="1" applyFill="1" applyBorder="1" applyAlignment="1">
      <alignment vertical="center" shrinkToFit="1"/>
    </xf>
    <xf numFmtId="176" fontId="15" fillId="33" borderId="42" xfId="51" applyNumberFormat="1" applyFont="1" applyFill="1" applyBorder="1" applyAlignment="1">
      <alignment vertical="center" shrinkToFit="1"/>
    </xf>
    <xf numFmtId="0" fontId="15" fillId="33" borderId="43" xfId="0" applyFont="1" applyFill="1" applyBorder="1" applyAlignment="1">
      <alignment vertical="center" shrinkToFit="1"/>
    </xf>
    <xf numFmtId="176" fontId="15" fillId="33" borderId="41" xfId="0" applyNumberFormat="1" applyFont="1" applyFill="1" applyBorder="1" applyAlignment="1">
      <alignment vertical="center" shrinkToFit="1"/>
    </xf>
    <xf numFmtId="176" fontId="3" fillId="33" borderId="22" xfId="0" applyNumberFormat="1" applyFont="1" applyFill="1" applyBorder="1" applyAlignment="1">
      <alignment horizontal="right" vertical="center" shrinkToFit="1"/>
    </xf>
    <xf numFmtId="176" fontId="15" fillId="33" borderId="41" xfId="0" applyNumberFormat="1" applyFont="1" applyFill="1" applyBorder="1" applyAlignment="1">
      <alignment horizontal="right" vertical="center" shrinkToFit="1"/>
    </xf>
    <xf numFmtId="176" fontId="15" fillId="33" borderId="29" xfId="0" applyNumberFormat="1" applyFont="1" applyFill="1" applyBorder="1" applyAlignment="1">
      <alignment vertical="center" shrinkToFit="1"/>
    </xf>
    <xf numFmtId="176" fontId="15" fillId="33" borderId="17" xfId="0" applyNumberFormat="1" applyFont="1" applyFill="1" applyBorder="1" applyAlignment="1">
      <alignment vertical="center" shrinkToFit="1"/>
    </xf>
    <xf numFmtId="176" fontId="15" fillId="33" borderId="21" xfId="0" applyNumberFormat="1" applyFont="1" applyFill="1" applyBorder="1" applyAlignment="1">
      <alignment vertical="center" shrinkToFit="1"/>
    </xf>
    <xf numFmtId="176" fontId="15" fillId="33" borderId="40" xfId="0" applyNumberFormat="1" applyFont="1" applyFill="1" applyBorder="1" applyAlignment="1">
      <alignment vertical="center" shrinkToFit="1"/>
    </xf>
    <xf numFmtId="176" fontId="15" fillId="33" borderId="43" xfId="0" applyNumberFormat="1" applyFont="1" applyFill="1" applyBorder="1" applyAlignment="1">
      <alignment vertical="center" shrinkToFit="1"/>
    </xf>
    <xf numFmtId="177" fontId="15" fillId="33" borderId="12" xfId="0" applyNumberFormat="1" applyFont="1" applyFill="1" applyBorder="1" applyAlignment="1">
      <alignment horizontal="center" vertical="center" shrinkToFit="1"/>
    </xf>
    <xf numFmtId="178" fontId="15" fillId="33" borderId="29" xfId="0" applyNumberFormat="1" applyFont="1" applyFill="1" applyBorder="1" applyAlignment="1">
      <alignment horizontal="center" vertical="center" shrinkToFit="1"/>
    </xf>
    <xf numFmtId="177" fontId="15" fillId="33" borderId="16" xfId="0" applyNumberFormat="1" applyFont="1" applyFill="1" applyBorder="1" applyAlignment="1">
      <alignment horizontal="center" vertical="center" shrinkToFit="1"/>
    </xf>
    <xf numFmtId="178" fontId="15" fillId="33" borderId="17" xfId="0" applyNumberFormat="1" applyFont="1" applyFill="1" applyBorder="1" applyAlignment="1">
      <alignment horizontal="center" vertical="center" shrinkToFit="1"/>
    </xf>
    <xf numFmtId="178" fontId="15" fillId="33" borderId="16" xfId="0" applyNumberFormat="1" applyFont="1" applyFill="1" applyBorder="1" applyAlignment="1">
      <alignment horizontal="center" vertical="center" shrinkToFit="1"/>
    </xf>
    <xf numFmtId="177" fontId="15" fillId="33" borderId="17" xfId="0" applyNumberFormat="1" applyFont="1" applyFill="1" applyBorder="1" applyAlignment="1">
      <alignment horizontal="center" vertical="center" shrinkToFit="1"/>
    </xf>
    <xf numFmtId="178" fontId="15" fillId="33" borderId="20" xfId="0" applyNumberFormat="1" applyFont="1" applyFill="1" applyBorder="1" applyAlignment="1">
      <alignment horizontal="center" vertical="center" shrinkToFit="1"/>
    </xf>
    <xf numFmtId="177" fontId="15" fillId="33" borderId="21" xfId="0" applyNumberFormat="1" applyFont="1" applyFill="1" applyBorder="1" applyAlignment="1">
      <alignment horizontal="center" vertical="center" shrinkToFit="1"/>
    </xf>
    <xf numFmtId="0" fontId="9" fillId="34" borderId="13" xfId="0" applyFont="1" applyFill="1" applyBorder="1" applyAlignment="1">
      <alignment vertical="center" wrapText="1" shrinkToFit="1"/>
    </xf>
    <xf numFmtId="176" fontId="3" fillId="34" borderId="16" xfId="51" applyNumberFormat="1" applyFont="1" applyFill="1" applyBorder="1" applyAlignment="1">
      <alignment horizontal="center" vertical="center" shrinkToFit="1"/>
    </xf>
    <xf numFmtId="0" fontId="3" fillId="34" borderId="17" xfId="0" applyFont="1" applyFill="1" applyBorder="1" applyAlignment="1">
      <alignment vertical="center" shrinkToFit="1"/>
    </xf>
    <xf numFmtId="0" fontId="3" fillId="34" borderId="17" xfId="0" applyFont="1" applyFill="1" applyBorder="1" applyAlignment="1">
      <alignment horizontal="center" vertical="center" shrinkToFit="1"/>
    </xf>
    <xf numFmtId="176" fontId="3" fillId="34" borderId="20" xfId="51" applyNumberFormat="1" applyFont="1" applyFill="1" applyBorder="1" applyAlignment="1">
      <alignment horizontal="center" vertical="center" shrinkToFit="1"/>
    </xf>
    <xf numFmtId="0" fontId="3" fillId="34" borderId="21" xfId="0" applyFont="1" applyFill="1" applyBorder="1" applyAlignment="1">
      <alignment horizontal="center" vertical="center" shrinkToFit="1"/>
    </xf>
    <xf numFmtId="176" fontId="3" fillId="34" borderId="26" xfId="0" applyNumberFormat="1" applyFont="1" applyFill="1" applyBorder="1" applyAlignment="1">
      <alignment horizontal="right" vertical="center" shrinkToFit="1"/>
    </xf>
    <xf numFmtId="0" fontId="3" fillId="34" borderId="56" xfId="0" applyFont="1" applyFill="1" applyBorder="1" applyAlignment="1">
      <alignment horizontal="center" vertical="center" shrinkToFit="1"/>
    </xf>
    <xf numFmtId="176" fontId="3" fillId="34" borderId="57" xfId="0" applyNumberFormat="1" applyFont="1" applyFill="1" applyBorder="1" applyAlignment="1">
      <alignment vertical="center" shrinkToFit="1"/>
    </xf>
    <xf numFmtId="176" fontId="3" fillId="34" borderId="58" xfId="0" applyNumberFormat="1" applyFont="1" applyFill="1" applyBorder="1" applyAlignment="1">
      <alignment vertical="center" shrinkToFit="1"/>
    </xf>
    <xf numFmtId="176" fontId="3" fillId="34" borderId="54" xfId="0" applyNumberFormat="1" applyFont="1" applyFill="1" applyBorder="1" applyAlignment="1">
      <alignment vertical="center" shrinkToFit="1"/>
    </xf>
    <xf numFmtId="176" fontId="3" fillId="34" borderId="58" xfId="0" applyNumberFormat="1" applyFont="1" applyFill="1" applyBorder="1" applyAlignment="1">
      <alignment horizontal="right" vertical="center" shrinkToFit="1"/>
    </xf>
    <xf numFmtId="176" fontId="3" fillId="34" borderId="58" xfId="0" applyNumberFormat="1" applyFont="1" applyFill="1" applyBorder="1" applyAlignment="1">
      <alignment horizontal="center" vertical="center" shrinkToFit="1"/>
    </xf>
    <xf numFmtId="176" fontId="3" fillId="34" borderId="22" xfId="0" applyNumberFormat="1" applyFont="1" applyFill="1" applyBorder="1" applyAlignment="1">
      <alignment horizontal="center" vertical="center" shrinkToFit="1"/>
    </xf>
    <xf numFmtId="178" fontId="3" fillId="34" borderId="22" xfId="0" applyNumberFormat="1" applyFont="1" applyFill="1" applyBorder="1" applyAlignment="1">
      <alignment horizontal="center" vertical="center" shrinkToFit="1"/>
    </xf>
    <xf numFmtId="0" fontId="3" fillId="34" borderId="13" xfId="0" applyFont="1" applyFill="1" applyBorder="1" applyAlignment="1">
      <alignment vertical="center" shrinkToFit="1"/>
    </xf>
    <xf numFmtId="177" fontId="3" fillId="34" borderId="51" xfId="0" applyNumberFormat="1" applyFont="1" applyFill="1" applyBorder="1" applyAlignment="1">
      <alignment horizontal="right" vertical="center" shrinkToFit="1"/>
    </xf>
    <xf numFmtId="177" fontId="3" fillId="34" borderId="12" xfId="0" applyNumberFormat="1" applyFont="1" applyFill="1" applyBorder="1" applyAlignment="1">
      <alignment horizontal="right" vertical="center" shrinkToFit="1"/>
    </xf>
    <xf numFmtId="180" fontId="3" fillId="34" borderId="12" xfId="0" applyNumberFormat="1" applyFont="1" applyFill="1" applyBorder="1" applyAlignment="1">
      <alignment horizontal="right" vertical="center"/>
    </xf>
    <xf numFmtId="180" fontId="3" fillId="34" borderId="13" xfId="0" applyNumberFormat="1" applyFont="1" applyFill="1" applyBorder="1" applyAlignment="1">
      <alignment horizontal="right" vertical="center"/>
    </xf>
    <xf numFmtId="177" fontId="3" fillId="34" borderId="15" xfId="0" applyNumberFormat="1" applyFont="1" applyFill="1" applyBorder="1" applyAlignment="1">
      <alignment horizontal="right" vertical="center" shrinkToFit="1"/>
    </xf>
    <xf numFmtId="177" fontId="3" fillId="34" borderId="16" xfId="0" applyNumberFormat="1" applyFont="1" applyFill="1" applyBorder="1" applyAlignment="1">
      <alignment horizontal="right" vertical="center" shrinkToFit="1"/>
    </xf>
    <xf numFmtId="180" fontId="3" fillId="34" borderId="16" xfId="0" applyNumberFormat="1" applyFont="1" applyFill="1" applyBorder="1" applyAlignment="1">
      <alignment horizontal="right" vertical="center"/>
    </xf>
    <xf numFmtId="180" fontId="3" fillId="34" borderId="17" xfId="0" applyNumberFormat="1" applyFont="1" applyFill="1" applyBorder="1" applyAlignment="1">
      <alignment horizontal="right" vertical="center"/>
    </xf>
    <xf numFmtId="178" fontId="3" fillId="34" borderId="52" xfId="0" applyNumberFormat="1" applyFont="1" applyFill="1" applyBorder="1" applyAlignment="1">
      <alignment horizontal="right" vertical="center" shrinkToFit="1"/>
    </xf>
    <xf numFmtId="178" fontId="3" fillId="34" borderId="16" xfId="0" applyNumberFormat="1" applyFont="1" applyFill="1" applyBorder="1" applyAlignment="1">
      <alignment horizontal="right" vertical="center" shrinkToFit="1"/>
    </xf>
    <xf numFmtId="179" fontId="3" fillId="34" borderId="16" xfId="0" applyNumberFormat="1" applyFont="1" applyFill="1" applyBorder="1" applyAlignment="1">
      <alignment horizontal="right" vertical="center"/>
    </xf>
    <xf numFmtId="179" fontId="3" fillId="34" borderId="17" xfId="0" applyNumberFormat="1" applyFont="1" applyFill="1" applyBorder="1" applyAlignment="1">
      <alignment horizontal="right" vertical="center"/>
    </xf>
    <xf numFmtId="178" fontId="3" fillId="34" borderId="15" xfId="0" applyNumberFormat="1" applyFont="1" applyFill="1" applyBorder="1" applyAlignment="1">
      <alignment horizontal="right" vertical="center" shrinkToFit="1"/>
    </xf>
    <xf numFmtId="179" fontId="3" fillId="34" borderId="47" xfId="0" applyNumberFormat="1" applyFont="1" applyFill="1" applyBorder="1" applyAlignment="1">
      <alignment horizontal="right" vertical="center"/>
    </xf>
    <xf numFmtId="177" fontId="3" fillId="34" borderId="52" xfId="0" applyNumberFormat="1" applyFont="1" applyFill="1" applyBorder="1" applyAlignment="1">
      <alignment horizontal="right" vertical="center" shrinkToFit="1"/>
    </xf>
    <xf numFmtId="179" fontId="3" fillId="34" borderId="48" xfId="0" applyNumberFormat="1" applyFont="1" applyFill="1" applyBorder="1" applyAlignment="1">
      <alignment horizontal="right" vertical="center"/>
    </xf>
    <xf numFmtId="178" fontId="3" fillId="34" borderId="53" xfId="0" applyNumberFormat="1" applyFont="1" applyFill="1" applyBorder="1" applyAlignment="1">
      <alignment horizontal="right" vertical="center" shrinkToFit="1"/>
    </xf>
    <xf numFmtId="178" fontId="3" fillId="34" borderId="20" xfId="0" applyNumberFormat="1" applyFont="1" applyFill="1" applyBorder="1" applyAlignment="1">
      <alignment horizontal="right" vertical="center" shrinkToFit="1"/>
    </xf>
    <xf numFmtId="179" fontId="3" fillId="34" borderId="49" xfId="0" applyNumberFormat="1" applyFont="1" applyFill="1" applyBorder="1" applyAlignment="1">
      <alignment horizontal="right" vertical="center"/>
    </xf>
    <xf numFmtId="179" fontId="3" fillId="34" borderId="50" xfId="0" applyNumberFormat="1" applyFont="1" applyFill="1" applyBorder="1" applyAlignment="1">
      <alignment horizontal="right" vertical="center"/>
    </xf>
    <xf numFmtId="176" fontId="52" fillId="33" borderId="12" xfId="51" applyNumberFormat="1" applyFont="1" applyFill="1" applyBorder="1" applyAlignment="1">
      <alignment vertical="center" shrinkToFit="1"/>
    </xf>
    <xf numFmtId="0" fontId="52" fillId="33" borderId="13" xfId="0" applyFont="1" applyFill="1" applyBorder="1" applyAlignment="1">
      <alignment vertical="center" shrinkToFit="1"/>
    </xf>
    <xf numFmtId="0" fontId="52" fillId="33" borderId="24" xfId="0" applyFont="1" applyFill="1" applyBorder="1" applyAlignment="1">
      <alignment horizontal="center" vertical="center" shrinkToFit="1"/>
    </xf>
    <xf numFmtId="176" fontId="52" fillId="0" borderId="25" xfId="0" applyNumberFormat="1" applyFont="1" applyFill="1" applyBorder="1" applyAlignment="1">
      <alignment vertical="center" shrinkToFit="1"/>
    </xf>
    <xf numFmtId="176" fontId="52" fillId="0" borderId="26" xfId="0" applyNumberFormat="1" applyFont="1" applyFill="1" applyBorder="1" applyAlignment="1">
      <alignment vertical="center" shrinkToFit="1"/>
    </xf>
    <xf numFmtId="0" fontId="52" fillId="33" borderId="18" xfId="0" applyFont="1" applyFill="1" applyBorder="1" applyAlignment="1">
      <alignment horizontal="center" vertical="center" shrinkToFit="1"/>
    </xf>
    <xf numFmtId="176" fontId="52" fillId="0" borderId="19" xfId="0" applyNumberFormat="1" applyFont="1" applyFill="1" applyBorder="1" applyAlignment="1">
      <alignment vertical="center" shrinkToFit="1"/>
    </xf>
    <xf numFmtId="176" fontId="52" fillId="0" borderId="20" xfId="0" applyNumberFormat="1" applyFont="1" applyFill="1" applyBorder="1" applyAlignment="1">
      <alignment vertical="center" shrinkToFit="1"/>
    </xf>
    <xf numFmtId="0" fontId="52" fillId="33" borderId="39" xfId="0" applyFont="1" applyFill="1" applyBorder="1" applyAlignment="1">
      <alignment horizontal="center" vertical="center"/>
    </xf>
    <xf numFmtId="176" fontId="52" fillId="33" borderId="44" xfId="0" applyNumberFormat="1" applyFont="1" applyFill="1" applyBorder="1" applyAlignment="1">
      <alignment horizontal="center" vertical="center" shrinkToFit="1"/>
    </xf>
    <xf numFmtId="176" fontId="52" fillId="33" borderId="42" xfId="0" applyNumberFormat="1" applyFont="1" applyFill="1" applyBorder="1" applyAlignment="1">
      <alignment horizontal="center" vertical="center" shrinkToFit="1"/>
    </xf>
    <xf numFmtId="176" fontId="52" fillId="33" borderId="41" xfId="0" applyNumberFormat="1" applyFont="1" applyFill="1" applyBorder="1" applyAlignment="1">
      <alignment vertical="center" shrinkToFit="1"/>
    </xf>
    <xf numFmtId="176" fontId="52" fillId="33" borderId="42" xfId="0" applyNumberFormat="1" applyFont="1" applyFill="1" applyBorder="1" applyAlignment="1">
      <alignment vertical="center" shrinkToFit="1"/>
    </xf>
    <xf numFmtId="176" fontId="15" fillId="33" borderId="20" xfId="0" applyNumberFormat="1" applyFont="1" applyFill="1" applyBorder="1" applyAlignment="1">
      <alignment horizontal="center" vertical="center" shrinkToFit="1"/>
    </xf>
    <xf numFmtId="176" fontId="3" fillId="0" borderId="22" xfId="0" applyNumberFormat="1" applyFont="1" applyFill="1" applyBorder="1" applyAlignment="1">
      <alignment horizontal="right" vertical="center" shrinkToFit="1"/>
    </xf>
    <xf numFmtId="176" fontId="3" fillId="0" borderId="35" xfId="51" applyNumberFormat="1" applyFont="1" applyFill="1" applyBorder="1" applyAlignment="1">
      <alignment vertical="center" shrinkToFit="1"/>
    </xf>
    <xf numFmtId="176" fontId="3" fillId="0" borderId="36" xfId="51" applyNumberFormat="1" applyFont="1" applyFill="1" applyBorder="1" applyAlignment="1">
      <alignment vertical="center" shrinkToFit="1"/>
    </xf>
    <xf numFmtId="176" fontId="3" fillId="0" borderId="37" xfId="51" applyNumberFormat="1" applyFont="1" applyFill="1" applyBorder="1" applyAlignment="1">
      <alignment vertical="center" shrinkToFit="1"/>
    </xf>
    <xf numFmtId="176" fontId="3" fillId="0" borderId="38" xfId="51" applyNumberFormat="1" applyFont="1" applyFill="1" applyBorder="1" applyAlignment="1">
      <alignment vertical="center" shrinkToFit="1"/>
    </xf>
    <xf numFmtId="176" fontId="3" fillId="0" borderId="11" xfId="51" applyNumberFormat="1" applyFont="1" applyFill="1" applyBorder="1" applyAlignment="1">
      <alignment vertical="center" shrinkToFit="1"/>
    </xf>
    <xf numFmtId="176" fontId="3" fillId="0" borderId="15" xfId="51" applyNumberFormat="1" applyFont="1" applyFill="1" applyBorder="1" applyAlignment="1">
      <alignment vertical="center" shrinkToFit="1"/>
    </xf>
    <xf numFmtId="0" fontId="16" fillId="0" borderId="17" xfId="0" applyFont="1" applyFill="1" applyBorder="1" applyAlignment="1">
      <alignment vertical="center" shrinkToFit="1"/>
    </xf>
    <xf numFmtId="176" fontId="3" fillId="0" borderId="16" xfId="51" applyNumberFormat="1" applyFont="1" applyFill="1" applyBorder="1" applyAlignment="1">
      <alignment horizontal="right" vertical="center" shrinkToFit="1"/>
    </xf>
    <xf numFmtId="176" fontId="3" fillId="0" borderId="25" xfId="51" applyNumberFormat="1" applyFont="1" applyFill="1" applyBorder="1" applyAlignment="1">
      <alignment vertical="center" shrinkToFit="1"/>
    </xf>
    <xf numFmtId="176" fontId="3" fillId="0" borderId="26" xfId="51" applyNumberFormat="1" applyFont="1" applyFill="1" applyBorder="1" applyAlignment="1">
      <alignment vertical="center" shrinkToFit="1"/>
    </xf>
    <xf numFmtId="176" fontId="3" fillId="0" borderId="26" xfId="51" applyNumberFormat="1" applyFont="1" applyFill="1" applyBorder="1" applyAlignment="1">
      <alignment horizontal="right" vertical="center" shrinkToFit="1"/>
    </xf>
    <xf numFmtId="0" fontId="3" fillId="0" borderId="27" xfId="0" applyFont="1" applyFill="1" applyBorder="1" applyAlignment="1">
      <alignment vertical="center" shrinkToFit="1"/>
    </xf>
    <xf numFmtId="176" fontId="3" fillId="0" borderId="20" xfId="51" applyNumberFormat="1" applyFont="1" applyFill="1" applyBorder="1" applyAlignment="1">
      <alignment horizontal="right" vertical="center" shrinkToFit="1"/>
    </xf>
    <xf numFmtId="0" fontId="16" fillId="0" borderId="21" xfId="0" applyFont="1" applyFill="1" applyBorder="1" applyAlignment="1">
      <alignment vertical="center" shrinkToFit="1"/>
    </xf>
    <xf numFmtId="176" fontId="3" fillId="0" borderId="40" xfId="51" applyNumberFormat="1" applyFont="1" applyFill="1" applyBorder="1" applyAlignment="1">
      <alignment vertical="center" shrinkToFit="1"/>
    </xf>
    <xf numFmtId="176" fontId="3" fillId="0" borderId="41" xfId="51" applyNumberFormat="1" applyFont="1" applyFill="1" applyBorder="1" applyAlignment="1">
      <alignment vertical="center" shrinkToFit="1"/>
    </xf>
    <xf numFmtId="176" fontId="16" fillId="0" borderId="42" xfId="51" applyNumberFormat="1" applyFont="1" applyFill="1" applyBorder="1" applyAlignment="1">
      <alignment vertical="center" shrinkToFit="1"/>
    </xf>
    <xf numFmtId="0" fontId="3" fillId="0" borderId="43" xfId="0" applyFont="1" applyFill="1" applyBorder="1" applyAlignment="1">
      <alignment vertical="center" shrinkToFit="1"/>
    </xf>
    <xf numFmtId="176" fontId="16" fillId="0" borderId="17" xfId="0" applyNumberFormat="1" applyFont="1" applyFill="1" applyBorder="1" applyAlignment="1">
      <alignment vertical="center" shrinkToFit="1"/>
    </xf>
    <xf numFmtId="176" fontId="3" fillId="0" borderId="26" xfId="0" applyNumberFormat="1" applyFont="1" applyFill="1" applyBorder="1" applyAlignment="1">
      <alignment horizontal="right" vertical="center" shrinkToFit="1"/>
    </xf>
    <xf numFmtId="176" fontId="16" fillId="0" borderId="27" xfId="0" applyNumberFormat="1" applyFont="1" applyFill="1" applyBorder="1" applyAlignment="1">
      <alignment vertical="center" shrinkToFit="1"/>
    </xf>
    <xf numFmtId="176" fontId="3" fillId="0" borderId="20" xfId="0" applyNumberFormat="1" applyFont="1" applyFill="1" applyBorder="1" applyAlignment="1">
      <alignment horizontal="right" vertical="center" shrinkToFit="1"/>
    </xf>
    <xf numFmtId="176" fontId="16" fillId="0" borderId="21" xfId="0" applyNumberFormat="1" applyFont="1" applyFill="1" applyBorder="1" applyAlignment="1">
      <alignment vertical="center" shrinkToFit="1"/>
    </xf>
    <xf numFmtId="176" fontId="16" fillId="0" borderId="44" xfId="0" applyNumberFormat="1" applyFont="1" applyFill="1" applyBorder="1" applyAlignment="1">
      <alignment horizontal="center" vertical="center" shrinkToFit="1"/>
    </xf>
    <xf numFmtId="176" fontId="16" fillId="0" borderId="42" xfId="0" applyNumberFormat="1" applyFont="1" applyFill="1" applyBorder="1" applyAlignment="1">
      <alignment horizontal="center" vertical="center" shrinkToFit="1"/>
    </xf>
    <xf numFmtId="176" fontId="16" fillId="0" borderId="42" xfId="0" applyNumberFormat="1" applyFont="1" applyFill="1" applyBorder="1" applyAlignment="1">
      <alignment vertical="center" shrinkToFit="1"/>
    </xf>
    <xf numFmtId="176" fontId="16" fillId="0" borderId="43" xfId="0" applyNumberFormat="1" applyFont="1" applyFill="1" applyBorder="1" applyAlignment="1">
      <alignment vertical="center" shrinkToFit="1"/>
    </xf>
    <xf numFmtId="176" fontId="16" fillId="33" borderId="29" xfId="0" applyNumberFormat="1" applyFont="1" applyFill="1" applyBorder="1" applyAlignment="1">
      <alignment vertical="center" shrinkToFit="1"/>
    </xf>
    <xf numFmtId="176" fontId="3" fillId="0" borderId="57" xfId="0" applyNumberFormat="1" applyFont="1" applyFill="1" applyBorder="1" applyAlignment="1">
      <alignment vertical="center" shrinkToFit="1"/>
    </xf>
    <xf numFmtId="176" fontId="3" fillId="0" borderId="58" xfId="0" applyNumberFormat="1" applyFont="1" applyFill="1" applyBorder="1" applyAlignment="1">
      <alignment vertical="center" shrinkToFit="1"/>
    </xf>
    <xf numFmtId="176" fontId="3" fillId="0" borderId="58" xfId="0" applyNumberFormat="1" applyFont="1" applyFill="1" applyBorder="1" applyAlignment="1">
      <alignment horizontal="right" vertical="center" shrinkToFit="1"/>
    </xf>
    <xf numFmtId="176" fontId="16" fillId="33" borderId="54" xfId="0" applyNumberFormat="1" applyFont="1" applyFill="1" applyBorder="1" applyAlignment="1">
      <alignment vertical="center" shrinkToFit="1"/>
    </xf>
    <xf numFmtId="176" fontId="16" fillId="33" borderId="17" xfId="0" applyNumberFormat="1" applyFont="1" applyFill="1" applyBorder="1" applyAlignment="1">
      <alignment vertical="center" shrinkToFit="1"/>
    </xf>
    <xf numFmtId="176" fontId="3" fillId="33" borderId="54" xfId="0" applyNumberFormat="1" applyFont="1" applyFill="1" applyBorder="1" applyAlignment="1">
      <alignment horizontal="right" vertical="center" shrinkToFit="1"/>
    </xf>
    <xf numFmtId="176" fontId="3" fillId="33" borderId="21" xfId="0" applyNumberFormat="1" applyFont="1" applyFill="1" applyBorder="1" applyAlignment="1">
      <alignment horizontal="right" vertical="center" shrinkToFit="1"/>
    </xf>
    <xf numFmtId="176" fontId="3" fillId="0" borderId="41" xfId="0" applyNumberFormat="1" applyFont="1" applyFill="1" applyBorder="1" applyAlignment="1">
      <alignment horizontal="right" vertical="center" shrinkToFit="1"/>
    </xf>
    <xf numFmtId="176" fontId="16" fillId="33" borderId="43" xfId="0" applyNumberFormat="1" applyFont="1" applyFill="1" applyBorder="1" applyAlignment="1">
      <alignment horizontal="center" vertical="center" shrinkToFit="1"/>
    </xf>
    <xf numFmtId="176" fontId="16" fillId="33" borderId="13" xfId="0" applyNumberFormat="1" applyFont="1" applyFill="1" applyBorder="1" applyAlignment="1">
      <alignment vertical="center" shrinkToFit="1"/>
    </xf>
    <xf numFmtId="176" fontId="16" fillId="33" borderId="27" xfId="0" applyNumberFormat="1" applyFont="1" applyFill="1" applyBorder="1" applyAlignment="1">
      <alignment vertical="center" shrinkToFit="1"/>
    </xf>
    <xf numFmtId="176" fontId="16" fillId="0" borderId="44" xfId="0" applyNumberFormat="1" applyFont="1" applyFill="1" applyBorder="1" applyAlignment="1">
      <alignment vertical="center" shrinkToFit="1"/>
    </xf>
    <xf numFmtId="176" fontId="16" fillId="33" borderId="43" xfId="0" applyNumberFormat="1" applyFont="1" applyFill="1" applyBorder="1" applyAlignment="1">
      <alignment vertical="center" shrinkToFit="1"/>
    </xf>
    <xf numFmtId="176" fontId="3" fillId="0" borderId="29" xfId="0" applyNumberFormat="1" applyFont="1" applyFill="1" applyBorder="1" applyAlignment="1">
      <alignment vertical="center" shrinkToFit="1"/>
    </xf>
    <xf numFmtId="176" fontId="3" fillId="0" borderId="21" xfId="0" applyNumberFormat="1" applyFont="1" applyFill="1" applyBorder="1" applyAlignment="1">
      <alignment vertical="center" shrinkToFit="1"/>
    </xf>
    <xf numFmtId="176" fontId="3" fillId="0" borderId="40" xfId="0" applyNumberFormat="1" applyFont="1" applyFill="1" applyBorder="1" applyAlignment="1">
      <alignment vertical="center" shrinkToFit="1"/>
    </xf>
    <xf numFmtId="176" fontId="3" fillId="0" borderId="43" xfId="0" applyNumberFormat="1" applyFont="1" applyFill="1" applyBorder="1" applyAlignment="1">
      <alignment vertical="center" shrinkToFit="1"/>
    </xf>
    <xf numFmtId="177" fontId="3" fillId="0" borderId="51" xfId="0" applyNumberFormat="1" applyFont="1" applyFill="1" applyBorder="1" applyAlignment="1">
      <alignment horizontal="center" vertical="center" shrinkToFit="1"/>
    </xf>
    <xf numFmtId="180" fontId="3" fillId="0" borderId="12" xfId="0" applyNumberFormat="1" applyFont="1" applyFill="1" applyBorder="1" applyAlignment="1">
      <alignment horizontal="center" vertical="center"/>
    </xf>
    <xf numFmtId="180" fontId="3" fillId="0" borderId="13" xfId="0" applyNumberFormat="1" applyFont="1" applyFill="1" applyBorder="1" applyAlignment="1">
      <alignment horizontal="center" vertical="center"/>
    </xf>
    <xf numFmtId="178" fontId="3" fillId="0" borderId="22" xfId="0" applyNumberFormat="1" applyFont="1" applyFill="1" applyBorder="1" applyAlignment="1">
      <alignment horizontal="center" vertical="center" shrinkToFit="1"/>
    </xf>
    <xf numFmtId="177" fontId="3" fillId="0" borderId="29" xfId="0" applyNumberFormat="1" applyFont="1" applyFill="1" applyBorder="1" applyAlignment="1">
      <alignment horizontal="center" vertical="center" shrinkToFit="1"/>
    </xf>
    <xf numFmtId="177" fontId="3" fillId="0" borderId="15" xfId="0" applyNumberFormat="1" applyFont="1" applyFill="1" applyBorder="1" applyAlignment="1">
      <alignment horizontal="center" vertical="center" shrinkToFit="1"/>
    </xf>
    <xf numFmtId="180" fontId="3" fillId="0" borderId="16" xfId="0" applyNumberFormat="1" applyFont="1" applyFill="1" applyBorder="1" applyAlignment="1">
      <alignment horizontal="center" vertical="center"/>
    </xf>
    <xf numFmtId="180" fontId="3" fillId="0" borderId="17"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shrinkToFit="1"/>
    </xf>
    <xf numFmtId="177" fontId="3" fillId="0" borderId="17" xfId="0" applyNumberFormat="1" applyFont="1" applyFill="1" applyBorder="1" applyAlignment="1">
      <alignment horizontal="center" vertical="center" shrinkToFit="1"/>
    </xf>
    <xf numFmtId="178" fontId="3" fillId="0" borderId="52" xfId="0" applyNumberFormat="1" applyFont="1" applyFill="1" applyBorder="1" applyAlignment="1">
      <alignment horizontal="center" vertical="center" shrinkToFit="1"/>
    </xf>
    <xf numFmtId="179" fontId="3" fillId="0" borderId="16" xfId="0" applyNumberFormat="1" applyFont="1" applyFill="1" applyBorder="1" applyAlignment="1">
      <alignment horizontal="center" vertical="center"/>
    </xf>
    <xf numFmtId="179" fontId="3" fillId="0" borderId="17" xfId="0" applyNumberFormat="1" applyFont="1" applyFill="1" applyBorder="1" applyAlignment="1">
      <alignment horizontal="center" vertical="center"/>
    </xf>
    <xf numFmtId="179" fontId="3" fillId="0" borderId="47" xfId="0" applyNumberFormat="1" applyFont="1" applyFill="1" applyBorder="1" applyAlignment="1">
      <alignment horizontal="center" vertical="center"/>
    </xf>
    <xf numFmtId="177" fontId="3" fillId="0" borderId="52" xfId="0" applyNumberFormat="1" applyFont="1" applyFill="1" applyBorder="1" applyAlignment="1">
      <alignment horizontal="center" vertical="center" shrinkToFit="1"/>
    </xf>
    <xf numFmtId="179" fontId="16" fillId="0" borderId="48" xfId="0" applyNumberFormat="1" applyFont="1" applyFill="1" applyBorder="1" applyAlignment="1">
      <alignment vertical="center"/>
    </xf>
    <xf numFmtId="179" fontId="16" fillId="0" borderId="47" xfId="0" applyNumberFormat="1" applyFont="1" applyFill="1" applyBorder="1" applyAlignment="1">
      <alignment vertical="center"/>
    </xf>
    <xf numFmtId="178" fontId="3" fillId="0" borderId="53" xfId="0" applyNumberFormat="1" applyFont="1" applyFill="1" applyBorder="1" applyAlignment="1">
      <alignment horizontal="center" vertical="center" shrinkToFit="1"/>
    </xf>
    <xf numFmtId="179" fontId="16" fillId="0" borderId="49" xfId="0" applyNumberFormat="1" applyFont="1" applyFill="1" applyBorder="1" applyAlignment="1">
      <alignment vertical="center"/>
    </xf>
    <xf numFmtId="179" fontId="16" fillId="0" borderId="50" xfId="0" applyNumberFormat="1" applyFont="1" applyFill="1" applyBorder="1" applyAlignment="1">
      <alignment vertical="center"/>
    </xf>
    <xf numFmtId="178" fontId="3" fillId="0" borderId="25" xfId="0" applyNumberFormat="1" applyFont="1" applyFill="1" applyBorder="1" applyAlignment="1">
      <alignment horizontal="center" vertical="center" shrinkToFit="1"/>
    </xf>
    <xf numFmtId="178" fontId="3" fillId="0" borderId="26" xfId="0" applyNumberFormat="1" applyFont="1" applyFill="1" applyBorder="1" applyAlignment="1">
      <alignment horizontal="center" vertical="center" shrinkToFit="1"/>
    </xf>
    <xf numFmtId="177" fontId="3" fillId="0" borderId="27" xfId="0" applyNumberFormat="1" applyFont="1" applyFill="1" applyBorder="1" applyAlignment="1">
      <alignment horizontal="center" vertical="center" shrinkToFit="1"/>
    </xf>
    <xf numFmtId="178" fontId="3" fillId="0" borderId="0" xfId="0" applyNumberFormat="1" applyFont="1" applyFill="1" applyBorder="1" applyAlignment="1">
      <alignment horizontal="center" vertical="center" shrinkToFit="1"/>
    </xf>
    <xf numFmtId="179" fontId="16" fillId="0" borderId="0" xfId="0" applyNumberFormat="1" applyFont="1" applyFill="1" applyBorder="1" applyAlignment="1">
      <alignment vertical="center"/>
    </xf>
    <xf numFmtId="179" fontId="3" fillId="0" borderId="0" xfId="0" applyNumberFormat="1" applyFont="1" applyFill="1" applyBorder="1" applyAlignment="1">
      <alignment vertical="center"/>
    </xf>
    <xf numFmtId="0" fontId="3" fillId="0" borderId="18" xfId="0" applyFont="1" applyFill="1" applyBorder="1" applyAlignment="1">
      <alignment horizontal="center" vertical="center" shrinkToFit="1"/>
    </xf>
    <xf numFmtId="178" fontId="3" fillId="0" borderId="73" xfId="0" applyNumberFormat="1" applyFont="1" applyFill="1" applyBorder="1" applyAlignment="1">
      <alignment horizontal="center" vertical="center" shrinkToFit="1"/>
    </xf>
    <xf numFmtId="177" fontId="3" fillId="0" borderId="50" xfId="0" applyNumberFormat="1" applyFont="1" applyFill="1" applyBorder="1" applyAlignment="1">
      <alignment horizontal="center" vertical="center" shrinkToFit="1"/>
    </xf>
    <xf numFmtId="176" fontId="3" fillId="34" borderId="23" xfId="0" applyNumberFormat="1" applyFont="1" applyFill="1" applyBorder="1" applyAlignment="1" quotePrefix="1">
      <alignment horizontal="right" vertical="center" shrinkToFit="1"/>
    </xf>
    <xf numFmtId="176" fontId="3" fillId="34" borderId="20" xfId="0" applyNumberFormat="1" applyFont="1" applyFill="1" applyBorder="1" applyAlignment="1" quotePrefix="1">
      <alignment horizontal="right" vertical="center" shrinkToFit="1"/>
    </xf>
    <xf numFmtId="176" fontId="3" fillId="34" borderId="74" xfId="0" applyNumberFormat="1" applyFont="1" applyFill="1" applyBorder="1" applyAlignment="1">
      <alignment vertical="center" shrinkToFit="1"/>
    </xf>
    <xf numFmtId="176" fontId="3" fillId="34" borderId="63" xfId="0" applyNumberFormat="1" applyFont="1" applyFill="1" applyBorder="1" applyAlignment="1">
      <alignment vertical="center" shrinkToFit="1"/>
    </xf>
    <xf numFmtId="176" fontId="3" fillId="34" borderId="63" xfId="0" applyNumberFormat="1" applyFont="1" applyFill="1" applyBorder="1" applyAlignment="1" quotePrefix="1">
      <alignment horizontal="right" vertical="center" shrinkToFit="1"/>
    </xf>
    <xf numFmtId="176" fontId="3" fillId="34" borderId="16" xfId="0" applyNumberFormat="1" applyFont="1" applyFill="1" applyBorder="1" applyAlignment="1" quotePrefix="1">
      <alignment horizontal="right" vertical="center" shrinkToFit="1"/>
    </xf>
    <xf numFmtId="176" fontId="3" fillId="34" borderId="41" xfId="0" applyNumberFormat="1" applyFont="1" applyFill="1" applyBorder="1" applyAlignment="1" quotePrefix="1">
      <alignment horizontal="right" vertical="center" shrinkToFit="1"/>
    </xf>
    <xf numFmtId="178" fontId="3" fillId="34" borderId="22" xfId="0" applyNumberFormat="1" applyFont="1" applyFill="1" applyBorder="1" applyAlignment="1" quotePrefix="1">
      <alignment horizontal="right" vertical="center" shrinkToFit="1"/>
    </xf>
    <xf numFmtId="178" fontId="3" fillId="34" borderId="23" xfId="0" applyNumberFormat="1" applyFont="1" applyFill="1" applyBorder="1" applyAlignment="1">
      <alignment horizontal="right" vertical="center" shrinkToFit="1"/>
    </xf>
    <xf numFmtId="178" fontId="3" fillId="34" borderId="29" xfId="0" applyNumberFormat="1" applyFont="1" applyFill="1" applyBorder="1" applyAlignment="1">
      <alignment horizontal="right" vertical="center" shrinkToFit="1"/>
    </xf>
    <xf numFmtId="178" fontId="3" fillId="34" borderId="17" xfId="0" applyNumberFormat="1" applyFont="1" applyFill="1" applyBorder="1" applyAlignment="1">
      <alignment horizontal="right" vertical="center" shrinkToFit="1"/>
    </xf>
    <xf numFmtId="0" fontId="3" fillId="0" borderId="10"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39" xfId="0" applyFont="1" applyFill="1" applyBorder="1" applyAlignment="1">
      <alignment horizontal="center" vertical="center"/>
    </xf>
    <xf numFmtId="0" fontId="2" fillId="0" borderId="0" xfId="0" applyFont="1" applyFill="1" applyAlignment="1">
      <alignment vertical="center"/>
    </xf>
    <xf numFmtId="0" fontId="7" fillId="0" borderId="0" xfId="0" applyFont="1" applyFill="1" applyAlignment="1">
      <alignment vertical="center"/>
    </xf>
    <xf numFmtId="0" fontId="3" fillId="33" borderId="14" xfId="0" applyFont="1" applyFill="1" applyBorder="1" applyAlignment="1">
      <alignment horizontal="center" vertical="center"/>
    </xf>
    <xf numFmtId="178" fontId="3" fillId="0" borderId="12" xfId="0" applyNumberFormat="1" applyFont="1" applyFill="1" applyBorder="1" applyAlignment="1">
      <alignment horizontal="center" vertical="center" shrinkToFit="1"/>
    </xf>
    <xf numFmtId="179" fontId="3" fillId="0" borderId="48" xfId="0" applyNumberFormat="1" applyFont="1" applyFill="1" applyBorder="1" applyAlignment="1">
      <alignment vertical="center"/>
    </xf>
    <xf numFmtId="179" fontId="3" fillId="0" borderId="47" xfId="0" applyNumberFormat="1" applyFont="1" applyFill="1" applyBorder="1" applyAlignment="1">
      <alignment vertical="center"/>
    </xf>
    <xf numFmtId="179" fontId="3" fillId="0" borderId="49" xfId="0" applyNumberFormat="1" applyFont="1" applyFill="1" applyBorder="1" applyAlignment="1">
      <alignment vertical="center"/>
    </xf>
    <xf numFmtId="179" fontId="3" fillId="0" borderId="50" xfId="0" applyNumberFormat="1" applyFont="1" applyFill="1" applyBorder="1" applyAlignment="1">
      <alignment vertical="center"/>
    </xf>
    <xf numFmtId="176" fontId="3" fillId="33" borderId="60" xfId="0" applyNumberFormat="1" applyFont="1" applyFill="1" applyBorder="1" applyAlignment="1">
      <alignment horizontal="center" vertical="center" shrinkToFit="1"/>
    </xf>
    <xf numFmtId="49" fontId="3" fillId="33" borderId="22" xfId="0" applyNumberFormat="1" applyFont="1" applyFill="1" applyBorder="1" applyAlignment="1">
      <alignment horizontal="right" vertical="center" shrinkToFit="1"/>
    </xf>
    <xf numFmtId="0" fontId="2" fillId="33" borderId="14" xfId="0" applyFont="1" applyFill="1" applyBorder="1" applyAlignment="1">
      <alignment horizontal="distributed" vertical="center" indent="1"/>
    </xf>
    <xf numFmtId="176" fontId="3" fillId="33" borderId="22" xfId="0" applyNumberFormat="1" applyFont="1" applyFill="1" applyBorder="1" applyAlignment="1">
      <alignment horizontal="right" vertical="center" wrapText="1" shrinkToFit="1"/>
    </xf>
    <xf numFmtId="176" fontId="3" fillId="33" borderId="23" xfId="0" applyNumberFormat="1" applyFont="1" applyFill="1" applyBorder="1" applyAlignment="1">
      <alignment horizontal="right" vertical="center" wrapText="1" shrinkToFit="1"/>
    </xf>
    <xf numFmtId="176" fontId="3" fillId="33" borderId="11" xfId="0" applyNumberFormat="1" applyFont="1" applyFill="1" applyBorder="1" applyAlignment="1">
      <alignment horizontal="right" vertical="center" wrapText="1" shrinkToFit="1"/>
    </xf>
    <xf numFmtId="176" fontId="3" fillId="33" borderId="12" xfId="0" applyNumberFormat="1" applyFont="1" applyFill="1" applyBorder="1" applyAlignment="1">
      <alignment horizontal="right" vertical="center" wrapText="1" shrinkToFit="1"/>
    </xf>
    <xf numFmtId="176" fontId="3" fillId="33" borderId="15" xfId="0" applyNumberFormat="1" applyFont="1" applyFill="1" applyBorder="1" applyAlignment="1">
      <alignment horizontal="right" vertical="center" wrapText="1" shrinkToFit="1"/>
    </xf>
    <xf numFmtId="176" fontId="3" fillId="33" borderId="16" xfId="0" applyNumberFormat="1" applyFont="1" applyFill="1" applyBorder="1" applyAlignment="1">
      <alignment horizontal="right" vertical="center" wrapText="1" shrinkToFit="1"/>
    </xf>
    <xf numFmtId="176" fontId="3" fillId="33" borderId="0" xfId="0" applyNumberFormat="1" applyFont="1" applyFill="1" applyAlignment="1">
      <alignment vertical="center"/>
    </xf>
    <xf numFmtId="183" fontId="3" fillId="0" borderId="75" xfId="0" applyNumberFormat="1" applyFont="1" applyBorder="1" applyAlignment="1">
      <alignment horizontal="center" vertical="center" shrinkToFit="1"/>
    </xf>
    <xf numFmtId="183" fontId="3" fillId="0" borderId="76" xfId="0" applyNumberFormat="1" applyFont="1" applyBorder="1" applyAlignment="1">
      <alignment horizontal="center" vertical="center" shrinkToFit="1"/>
    </xf>
    <xf numFmtId="183" fontId="3" fillId="0" borderId="77" xfId="0" applyNumberFormat="1" applyFont="1" applyBorder="1" applyAlignment="1">
      <alignment horizontal="center" vertical="center" shrinkToFit="1"/>
    </xf>
    <xf numFmtId="183" fontId="3" fillId="0" borderId="78" xfId="0" applyNumberFormat="1" applyFont="1" applyBorder="1" applyAlignment="1">
      <alignment horizontal="center" vertical="center" shrinkToFit="1"/>
    </xf>
    <xf numFmtId="183" fontId="3" fillId="0" borderId="79" xfId="0" applyNumberFormat="1" applyFont="1" applyBorder="1" applyAlignment="1">
      <alignment horizontal="center" vertical="center" shrinkToFit="1"/>
    </xf>
    <xf numFmtId="176" fontId="3" fillId="33" borderId="80" xfId="0" applyNumberFormat="1" applyFont="1" applyFill="1" applyBorder="1" applyAlignment="1">
      <alignment vertical="center" shrinkToFit="1"/>
    </xf>
    <xf numFmtId="176" fontId="3" fillId="33" borderId="81" xfId="0" applyNumberFormat="1" applyFont="1" applyFill="1" applyBorder="1" applyAlignment="1">
      <alignment vertical="center" shrinkToFit="1"/>
    </xf>
    <xf numFmtId="176" fontId="3" fillId="33" borderId="81" xfId="0" applyNumberFormat="1" applyFont="1" applyFill="1" applyBorder="1" applyAlignment="1">
      <alignment horizontal="right" vertical="center" shrinkToFit="1"/>
    </xf>
    <xf numFmtId="176" fontId="3" fillId="33" borderId="82" xfId="0" applyNumberFormat="1" applyFont="1" applyFill="1" applyBorder="1" applyAlignment="1">
      <alignment vertical="center" shrinkToFit="1"/>
    </xf>
    <xf numFmtId="183" fontId="3" fillId="0" borderId="83" xfId="0" applyNumberFormat="1" applyFont="1" applyBorder="1" applyAlignment="1">
      <alignment horizontal="center" vertical="center" shrinkToFit="1"/>
    </xf>
    <xf numFmtId="183" fontId="3" fillId="0" borderId="84" xfId="0" applyNumberFormat="1" applyFont="1" applyBorder="1" applyAlignment="1">
      <alignment horizontal="center" vertical="center" shrinkToFit="1"/>
    </xf>
    <xf numFmtId="183" fontId="3" fillId="0" borderId="84" xfId="0" applyNumberFormat="1" applyFont="1" applyFill="1" applyBorder="1" applyAlignment="1">
      <alignment horizontal="center" vertical="center" shrinkToFit="1"/>
    </xf>
    <xf numFmtId="176" fontId="17" fillId="33" borderId="17" xfId="0" applyNumberFormat="1" applyFont="1" applyFill="1" applyBorder="1" applyAlignment="1">
      <alignment horizontal="center" vertical="center" wrapText="1" shrinkToFit="1"/>
    </xf>
    <xf numFmtId="176" fontId="15" fillId="33" borderId="27" xfId="0" applyNumberFormat="1" applyFont="1" applyFill="1" applyBorder="1" applyAlignment="1">
      <alignment vertical="center" shrinkToFit="1"/>
    </xf>
    <xf numFmtId="183" fontId="3" fillId="0" borderId="14" xfId="0" applyNumberFormat="1" applyFont="1" applyBorder="1" applyAlignment="1">
      <alignment horizontal="center" vertical="center" shrinkToFit="1"/>
    </xf>
    <xf numFmtId="183" fontId="3" fillId="0" borderId="85" xfId="0" applyNumberFormat="1" applyFont="1" applyBorder="1" applyAlignment="1">
      <alignment horizontal="center" vertical="center" shrinkToFit="1"/>
    </xf>
    <xf numFmtId="176" fontId="3" fillId="0" borderId="59" xfId="0" applyNumberFormat="1" applyFont="1" applyFill="1" applyBorder="1" applyAlignment="1">
      <alignment vertical="center" shrinkToFit="1"/>
    </xf>
    <xf numFmtId="176" fontId="3" fillId="0" borderId="60" xfId="0" applyNumberFormat="1" applyFont="1" applyFill="1" applyBorder="1" applyAlignment="1">
      <alignment vertical="center" shrinkToFit="1"/>
    </xf>
    <xf numFmtId="176" fontId="15" fillId="33" borderId="61" xfId="0" applyNumberFormat="1" applyFont="1" applyFill="1" applyBorder="1" applyAlignment="1">
      <alignment vertical="center" shrinkToFit="1"/>
    </xf>
    <xf numFmtId="177" fontId="3" fillId="0" borderId="22" xfId="0" applyNumberFormat="1" applyFont="1" applyFill="1" applyBorder="1" applyAlignment="1">
      <alignment horizontal="center" vertical="center" shrinkToFit="1"/>
    </xf>
    <xf numFmtId="178" fontId="3" fillId="33" borderId="15" xfId="0" applyNumberFormat="1" applyFont="1" applyFill="1" applyBorder="1" applyAlignment="1" quotePrefix="1">
      <alignment horizontal="center" vertical="center" shrinkToFit="1"/>
    </xf>
    <xf numFmtId="177" fontId="3" fillId="33" borderId="86" xfId="0" applyNumberFormat="1" applyFont="1" applyFill="1" applyBorder="1" applyAlignment="1">
      <alignment horizontal="center" vertical="center" shrinkToFit="1"/>
    </xf>
    <xf numFmtId="178" fontId="3" fillId="33" borderId="48" xfId="0" applyNumberFormat="1" applyFont="1" applyFill="1" applyBorder="1" applyAlignment="1">
      <alignment horizontal="center" vertical="center" shrinkToFit="1"/>
    </xf>
    <xf numFmtId="177" fontId="3" fillId="33" borderId="47" xfId="0" applyNumberFormat="1" applyFont="1" applyFill="1" applyBorder="1" applyAlignment="1">
      <alignment horizontal="center" vertical="center" shrinkToFit="1"/>
    </xf>
    <xf numFmtId="177" fontId="3" fillId="33" borderId="87" xfId="0" applyNumberFormat="1" applyFont="1" applyFill="1" applyBorder="1" applyAlignment="1">
      <alignment horizontal="center" vertical="center" shrinkToFit="1"/>
    </xf>
    <xf numFmtId="177" fontId="3" fillId="33" borderId="50" xfId="0" applyNumberFormat="1" applyFont="1" applyFill="1" applyBorder="1" applyAlignment="1">
      <alignment horizontal="center" vertical="center" shrinkToFit="1"/>
    </xf>
    <xf numFmtId="0" fontId="11" fillId="33" borderId="14" xfId="0" applyFont="1" applyFill="1" applyBorder="1" applyAlignment="1">
      <alignment horizontal="distributed" vertical="center" indent="1"/>
    </xf>
    <xf numFmtId="176" fontId="3" fillId="33" borderId="12" xfId="51" applyNumberFormat="1" applyFont="1" applyFill="1" applyBorder="1" applyAlignment="1">
      <alignment horizontal="center" vertical="center" shrinkToFit="1"/>
    </xf>
    <xf numFmtId="0" fontId="3" fillId="34" borderId="21" xfId="0" applyFont="1" applyFill="1" applyBorder="1" applyAlignment="1">
      <alignment vertical="center" shrinkToFit="1"/>
    </xf>
    <xf numFmtId="176" fontId="53" fillId="34" borderId="17" xfId="0" applyNumberFormat="1" applyFont="1" applyFill="1" applyBorder="1" applyAlignment="1">
      <alignment vertical="center" shrinkToFit="1"/>
    </xf>
    <xf numFmtId="176" fontId="52" fillId="34" borderId="15" xfId="0" applyNumberFormat="1" applyFont="1" applyFill="1" applyBorder="1" applyAlignment="1">
      <alignment vertical="center" shrinkToFit="1"/>
    </xf>
    <xf numFmtId="176" fontId="52" fillId="34" borderId="16" xfId="0" applyNumberFormat="1" applyFont="1" applyFill="1" applyBorder="1" applyAlignment="1">
      <alignment vertical="center" shrinkToFit="1"/>
    </xf>
    <xf numFmtId="176" fontId="52" fillId="33" borderId="26" xfId="0" applyNumberFormat="1" applyFont="1" applyFill="1" applyBorder="1" applyAlignment="1">
      <alignment horizontal="center" vertical="center" shrinkToFit="1"/>
    </xf>
    <xf numFmtId="176" fontId="52" fillId="0" borderId="16" xfId="0" applyNumberFormat="1" applyFont="1" applyFill="1" applyBorder="1" applyAlignment="1">
      <alignment vertical="center" shrinkToFit="1"/>
    </xf>
    <xf numFmtId="176" fontId="52" fillId="0" borderId="16" xfId="0" applyNumberFormat="1" applyFont="1" applyFill="1" applyBorder="1" applyAlignment="1">
      <alignment horizontal="right" vertical="center" shrinkToFit="1"/>
    </xf>
    <xf numFmtId="176" fontId="52" fillId="0" borderId="15" xfId="0" applyNumberFormat="1" applyFont="1" applyFill="1" applyBorder="1" applyAlignment="1">
      <alignment vertical="center" shrinkToFit="1"/>
    </xf>
    <xf numFmtId="176" fontId="52" fillId="0" borderId="16" xfId="0" applyNumberFormat="1" applyFont="1" applyFill="1" applyBorder="1" applyAlignment="1">
      <alignment horizontal="center" vertical="center" shrinkToFit="1"/>
    </xf>
    <xf numFmtId="0" fontId="3" fillId="34" borderId="88" xfId="0" applyFont="1" applyFill="1" applyBorder="1" applyAlignment="1">
      <alignment horizontal="center" vertical="center" shrinkToFit="1"/>
    </xf>
    <xf numFmtId="0" fontId="3" fillId="34" borderId="89" xfId="0" applyFont="1" applyFill="1" applyBorder="1" applyAlignment="1">
      <alignment horizontal="center" vertical="center" shrinkToFit="1"/>
    </xf>
    <xf numFmtId="177" fontId="3" fillId="33" borderId="90" xfId="0" applyNumberFormat="1" applyFont="1" applyFill="1" applyBorder="1" applyAlignment="1">
      <alignment horizontal="center" vertical="center" shrinkToFit="1"/>
    </xf>
    <xf numFmtId="177" fontId="3" fillId="33" borderId="88" xfId="0" applyNumberFormat="1" applyFont="1" applyFill="1" applyBorder="1" applyAlignment="1">
      <alignment horizontal="center" vertical="center" shrinkToFit="1"/>
    </xf>
    <xf numFmtId="177" fontId="3" fillId="33" borderId="91" xfId="0" applyNumberFormat="1" applyFont="1" applyFill="1" applyBorder="1" applyAlignment="1">
      <alignment horizontal="center" vertical="center" shrinkToFit="1"/>
    </xf>
    <xf numFmtId="0" fontId="3" fillId="33" borderId="10" xfId="0" applyFont="1" applyFill="1" applyBorder="1" applyAlignment="1">
      <alignment horizontal="left" vertical="center" shrinkToFit="1"/>
    </xf>
    <xf numFmtId="176" fontId="3" fillId="33" borderId="13" xfId="0" applyNumberFormat="1" applyFont="1" applyFill="1" applyBorder="1" applyAlignment="1">
      <alignment horizontal="right" vertical="center" shrinkToFit="1"/>
    </xf>
    <xf numFmtId="176" fontId="3" fillId="0" borderId="12" xfId="0" applyNumberFormat="1" applyFont="1" applyFill="1" applyBorder="1" applyAlignment="1">
      <alignment horizontal="right" vertical="center" shrinkToFit="1"/>
    </xf>
    <xf numFmtId="0" fontId="3" fillId="33" borderId="14" xfId="0" applyFont="1" applyFill="1" applyBorder="1" applyAlignment="1">
      <alignment horizontal="left" vertical="center" shrinkToFit="1"/>
    </xf>
    <xf numFmtId="0" fontId="3" fillId="33" borderId="18" xfId="0" applyFont="1" applyFill="1" applyBorder="1" applyAlignment="1">
      <alignment horizontal="left" vertical="center" shrinkToFit="1"/>
    </xf>
    <xf numFmtId="176" fontId="3" fillId="33" borderId="19" xfId="0" applyNumberFormat="1" applyFont="1" applyFill="1" applyBorder="1" applyAlignment="1">
      <alignment horizontal="right" vertical="center" shrinkToFit="1"/>
    </xf>
    <xf numFmtId="0" fontId="3" fillId="33" borderId="56" xfId="0" applyFont="1" applyFill="1" applyBorder="1" applyAlignment="1">
      <alignment horizontal="left" vertical="center" shrinkToFit="1"/>
    </xf>
    <xf numFmtId="176" fontId="3" fillId="33" borderId="57" xfId="0" applyNumberFormat="1" applyFont="1" applyFill="1" applyBorder="1" applyAlignment="1">
      <alignment horizontal="right" vertical="center" shrinkToFit="1"/>
    </xf>
    <xf numFmtId="0" fontId="3" fillId="33" borderId="24" xfId="0" applyFont="1" applyFill="1" applyBorder="1" applyAlignment="1">
      <alignment horizontal="left" vertical="center" shrinkToFit="1"/>
    </xf>
    <xf numFmtId="176" fontId="3" fillId="33" borderId="27" xfId="0" applyNumberFormat="1" applyFont="1" applyFill="1" applyBorder="1" applyAlignment="1">
      <alignment horizontal="right" vertical="center" shrinkToFit="1"/>
    </xf>
    <xf numFmtId="177" fontId="3" fillId="33" borderId="25" xfId="0" applyNumberFormat="1" applyFont="1" applyFill="1" applyBorder="1" applyAlignment="1">
      <alignment horizontal="center" vertical="center" shrinkToFit="1"/>
    </xf>
    <xf numFmtId="177" fontId="3" fillId="33" borderId="27" xfId="0" applyNumberFormat="1" applyFont="1" applyFill="1" applyBorder="1" applyAlignment="1">
      <alignment horizontal="center" vertical="center" shrinkToFit="1"/>
    </xf>
    <xf numFmtId="177" fontId="3" fillId="33" borderId="0" xfId="0" applyNumberFormat="1" applyFont="1" applyFill="1" applyBorder="1" applyAlignment="1">
      <alignment horizontal="center" vertical="center" shrinkToFit="1"/>
    </xf>
    <xf numFmtId="0" fontId="17" fillId="33" borderId="13" xfId="0" applyFont="1" applyFill="1" applyBorder="1" applyAlignment="1">
      <alignment vertical="center" wrapText="1" shrinkToFit="1"/>
    </xf>
    <xf numFmtId="0" fontId="2" fillId="33" borderId="17" xfId="0" applyFont="1" applyFill="1" applyBorder="1" applyAlignment="1">
      <alignment vertical="center" shrinkToFit="1"/>
    </xf>
    <xf numFmtId="176" fontId="2" fillId="33" borderId="13" xfId="0" applyNumberFormat="1" applyFont="1" applyFill="1" applyBorder="1" applyAlignment="1">
      <alignment vertical="center" shrinkToFit="1"/>
    </xf>
    <xf numFmtId="176" fontId="3" fillId="0" borderId="11"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0" fontId="11" fillId="33" borderId="28" xfId="0" applyFont="1" applyFill="1" applyBorder="1" applyAlignment="1">
      <alignment horizontal="center" vertical="center" wrapText="1" shrinkToFit="1"/>
    </xf>
    <xf numFmtId="176" fontId="3" fillId="33" borderId="15" xfId="0" applyNumberFormat="1" applyFont="1" applyFill="1" applyBorder="1" applyAlignment="1" quotePrefix="1">
      <alignment horizontal="right" vertical="center" shrinkToFit="1"/>
    </xf>
    <xf numFmtId="176" fontId="8" fillId="0" borderId="15" xfId="0" applyNumberFormat="1" applyFont="1" applyFill="1" applyBorder="1" applyAlignment="1">
      <alignment vertical="center" shrinkToFit="1"/>
    </xf>
    <xf numFmtId="176" fontId="8" fillId="0" borderId="16" xfId="0" applyNumberFormat="1" applyFont="1" applyFill="1" applyBorder="1" applyAlignment="1">
      <alignment vertical="center" shrinkToFit="1"/>
    </xf>
    <xf numFmtId="183" fontId="3" fillId="0" borderId="92" xfId="0" applyNumberFormat="1" applyFont="1" applyBorder="1" applyAlignment="1">
      <alignment horizontal="left" vertical="center"/>
    </xf>
    <xf numFmtId="0" fontId="2" fillId="0" borderId="13" xfId="0" applyFont="1" applyFill="1" applyBorder="1" applyAlignment="1">
      <alignment vertical="center" wrapText="1" shrinkToFit="1"/>
    </xf>
    <xf numFmtId="183" fontId="3" fillId="0" borderId="92" xfId="0" applyNumberFormat="1" applyFont="1" applyBorder="1" applyAlignment="1">
      <alignment horizontal="left" vertical="center" wrapText="1"/>
    </xf>
    <xf numFmtId="183" fontId="11" fillId="0" borderId="93" xfId="0" applyNumberFormat="1" applyFont="1" applyBorder="1" applyAlignment="1">
      <alignment horizontal="left" vertical="center" wrapText="1"/>
    </xf>
    <xf numFmtId="0" fontId="2" fillId="0" borderId="43" xfId="0" applyFont="1" applyFill="1" applyBorder="1" applyAlignment="1">
      <alignment vertical="center" wrapText="1" shrinkToFit="1"/>
    </xf>
    <xf numFmtId="183" fontId="3" fillId="0" borderId="92" xfId="0" applyNumberFormat="1" applyFont="1" applyBorder="1" applyAlignment="1">
      <alignment vertical="center" wrapText="1"/>
    </xf>
    <xf numFmtId="176" fontId="2" fillId="0" borderId="13" xfId="0" applyNumberFormat="1" applyFont="1" applyFill="1" applyBorder="1" applyAlignment="1">
      <alignment vertical="center" wrapText="1" shrinkToFit="1"/>
    </xf>
    <xf numFmtId="183" fontId="3" fillId="0" borderId="92" xfId="0" applyNumberFormat="1" applyFont="1" applyBorder="1" applyAlignment="1">
      <alignment vertical="center" shrinkToFit="1"/>
    </xf>
    <xf numFmtId="176" fontId="15" fillId="0" borderId="17" xfId="0" applyNumberFormat="1" applyFont="1" applyFill="1" applyBorder="1" applyAlignment="1">
      <alignment vertical="center" shrinkToFit="1"/>
    </xf>
    <xf numFmtId="183" fontId="3" fillId="0" borderId="92" xfId="0" applyNumberFormat="1" applyFont="1" applyBorder="1" applyAlignment="1">
      <alignment horizontal="left" vertical="center" shrinkToFit="1"/>
    </xf>
    <xf numFmtId="176" fontId="2" fillId="0" borderId="17" xfId="0" applyNumberFormat="1" applyFont="1" applyFill="1" applyBorder="1" applyAlignment="1">
      <alignment vertical="center" wrapText="1" shrinkToFit="1"/>
    </xf>
    <xf numFmtId="183" fontId="3" fillId="0" borderId="91" xfId="0" applyNumberFormat="1" applyFont="1" applyBorder="1" applyAlignment="1">
      <alignment horizontal="left" vertical="center" shrinkToFit="1"/>
    </xf>
    <xf numFmtId="176" fontId="3" fillId="0" borderId="25" xfId="0" applyNumberFormat="1" applyFont="1" applyFill="1" applyBorder="1" applyAlignment="1">
      <alignment horizontal="right" vertical="center" shrinkToFit="1"/>
    </xf>
    <xf numFmtId="176" fontId="3" fillId="0" borderId="15" xfId="0" applyNumberFormat="1" applyFont="1" applyFill="1" applyBorder="1" applyAlignment="1">
      <alignment horizontal="right" vertical="center" shrinkToFit="1"/>
    </xf>
    <xf numFmtId="176" fontId="3" fillId="0" borderId="59" xfId="0" applyNumberFormat="1" applyFont="1" applyFill="1" applyBorder="1" applyAlignment="1">
      <alignment horizontal="right" vertical="center" shrinkToFit="1"/>
    </xf>
    <xf numFmtId="176" fontId="3" fillId="0" borderId="60" xfId="0" applyNumberFormat="1" applyFont="1" applyFill="1" applyBorder="1" applyAlignment="1">
      <alignment horizontal="right" vertical="center" shrinkToFit="1"/>
    </xf>
    <xf numFmtId="176" fontId="3" fillId="0" borderId="60" xfId="0" applyNumberFormat="1" applyFont="1" applyFill="1" applyBorder="1" applyAlignment="1">
      <alignment horizontal="center" vertical="center" shrinkToFit="1"/>
    </xf>
    <xf numFmtId="176" fontId="2" fillId="0" borderId="61" xfId="0" applyNumberFormat="1" applyFont="1" applyFill="1" applyBorder="1" applyAlignment="1">
      <alignment vertical="center" wrapText="1" shrinkToFit="1"/>
    </xf>
    <xf numFmtId="176" fontId="3" fillId="0" borderId="19" xfId="0" applyNumberFormat="1" applyFont="1" applyFill="1" applyBorder="1" applyAlignment="1">
      <alignment horizontal="right" vertical="center" shrinkToFit="1"/>
    </xf>
    <xf numFmtId="176" fontId="3" fillId="33" borderId="44" xfId="0" applyNumberFormat="1" applyFont="1" applyFill="1" applyBorder="1" applyAlignment="1">
      <alignment horizontal="right" vertical="center" shrinkToFit="1"/>
    </xf>
    <xf numFmtId="176" fontId="3" fillId="33" borderId="42" xfId="0" applyNumberFormat="1" applyFont="1" applyFill="1" applyBorder="1" applyAlignment="1">
      <alignment horizontal="right" vertical="center" shrinkToFit="1"/>
    </xf>
    <xf numFmtId="176" fontId="3" fillId="34" borderId="15" xfId="0" applyNumberFormat="1" applyFont="1" applyFill="1" applyBorder="1" applyAlignment="1">
      <alignment horizontal="right" vertical="center" shrinkToFit="1"/>
    </xf>
    <xf numFmtId="178" fontId="3" fillId="34" borderId="19" xfId="0" applyNumberFormat="1" applyFont="1" applyFill="1" applyBorder="1" applyAlignment="1">
      <alignment horizontal="center" vertical="center" shrinkToFit="1"/>
    </xf>
    <xf numFmtId="178" fontId="3" fillId="34" borderId="21" xfId="0" applyNumberFormat="1" applyFont="1" applyFill="1" applyBorder="1" applyAlignment="1">
      <alignment horizontal="center" vertical="center" shrinkToFit="1"/>
    </xf>
    <xf numFmtId="0" fontId="18" fillId="33" borderId="13" xfId="0" applyFont="1" applyFill="1" applyBorder="1" applyAlignment="1">
      <alignment vertical="center" wrapText="1" shrinkToFit="1"/>
    </xf>
    <xf numFmtId="176" fontId="9" fillId="33" borderId="17" xfId="0" applyNumberFormat="1" applyFont="1" applyFill="1" applyBorder="1" applyAlignment="1">
      <alignment horizontal="left" vertical="center" wrapText="1" shrinkToFit="1"/>
    </xf>
    <xf numFmtId="176" fontId="3" fillId="0" borderId="16" xfId="51" applyNumberFormat="1" applyFont="1" applyFill="1" applyBorder="1" applyAlignment="1">
      <alignment horizontal="center" vertical="center" shrinkToFit="1"/>
    </xf>
    <xf numFmtId="176" fontId="3" fillId="33" borderId="25" xfId="51" applyNumberFormat="1" applyFont="1" applyFill="1" applyBorder="1" applyAlignment="1">
      <alignment vertical="center" shrinkToFit="1"/>
    </xf>
    <xf numFmtId="176" fontId="3" fillId="33" borderId="26" xfId="51" applyNumberFormat="1" applyFont="1" applyFill="1" applyBorder="1" applyAlignment="1">
      <alignment vertical="center" shrinkToFit="1"/>
    </xf>
    <xf numFmtId="0" fontId="2" fillId="33" borderId="27" xfId="0" applyFont="1" applyFill="1" applyBorder="1" applyAlignment="1">
      <alignment vertical="center" wrapText="1" shrinkToFit="1"/>
    </xf>
    <xf numFmtId="176" fontId="2" fillId="33" borderId="13" xfId="0" applyNumberFormat="1" applyFont="1" applyFill="1" applyBorder="1" applyAlignment="1">
      <alignment vertical="center" wrapText="1" shrinkToFit="1"/>
    </xf>
    <xf numFmtId="176" fontId="2" fillId="33" borderId="29" xfId="0" applyNumberFormat="1" applyFont="1" applyFill="1" applyBorder="1" applyAlignment="1">
      <alignment vertical="center" shrinkToFit="1"/>
    </xf>
    <xf numFmtId="176" fontId="2" fillId="33" borderId="17" xfId="0" applyNumberFormat="1" applyFont="1" applyFill="1" applyBorder="1" applyAlignment="1">
      <alignment vertical="center" wrapText="1" shrinkToFit="1"/>
    </xf>
    <xf numFmtId="176" fontId="2" fillId="33" borderId="27" xfId="0" applyNumberFormat="1" applyFont="1" applyFill="1" applyBorder="1" applyAlignment="1">
      <alignment vertical="center" shrinkToFit="1"/>
    </xf>
    <xf numFmtId="176" fontId="2" fillId="33" borderId="27" xfId="0" applyNumberFormat="1" applyFont="1" applyFill="1" applyBorder="1" applyAlignment="1">
      <alignment vertical="center" wrapText="1" shrinkToFit="1"/>
    </xf>
    <xf numFmtId="176" fontId="3" fillId="33" borderId="94" xfId="0" applyNumberFormat="1" applyFont="1" applyFill="1" applyBorder="1" applyAlignment="1">
      <alignment vertical="center" shrinkToFit="1"/>
    </xf>
    <xf numFmtId="178" fontId="3" fillId="33" borderId="60" xfId="0" applyNumberFormat="1"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4" borderId="28" xfId="0" applyFont="1" applyFill="1" applyBorder="1" applyAlignment="1">
      <alignment horizontal="center" vertical="center" shrinkToFit="1"/>
    </xf>
    <xf numFmtId="176" fontId="3" fillId="0" borderId="58" xfId="0" applyNumberFormat="1" applyFont="1" applyFill="1" applyBorder="1" applyAlignment="1">
      <alignment horizontal="center" vertical="center" shrinkToFit="1"/>
    </xf>
    <xf numFmtId="176" fontId="3" fillId="33" borderId="13" xfId="0" applyNumberFormat="1" applyFont="1" applyFill="1" applyBorder="1" applyAlignment="1">
      <alignment horizontal="left" vertical="center" shrinkToFit="1"/>
    </xf>
    <xf numFmtId="177" fontId="3" fillId="0" borderId="12" xfId="0" applyNumberFormat="1" applyFont="1" applyFill="1" applyBorder="1" applyAlignment="1">
      <alignment horizontal="right" vertical="center" shrinkToFit="1"/>
    </xf>
    <xf numFmtId="177" fontId="3" fillId="0" borderId="16" xfId="0" applyNumberFormat="1" applyFont="1" applyFill="1" applyBorder="1" applyAlignment="1">
      <alignment horizontal="right" vertical="center" shrinkToFit="1"/>
    </xf>
    <xf numFmtId="178" fontId="3" fillId="0" borderId="16" xfId="0" applyNumberFormat="1" applyFont="1" applyFill="1" applyBorder="1" applyAlignment="1">
      <alignment horizontal="right" vertical="center" shrinkToFit="1"/>
    </xf>
    <xf numFmtId="178" fontId="3" fillId="0" borderId="20" xfId="0" applyNumberFormat="1" applyFont="1" applyFill="1" applyBorder="1" applyAlignment="1">
      <alignment horizontal="right" vertical="center" shrinkToFit="1"/>
    </xf>
    <xf numFmtId="0" fontId="3" fillId="33" borderId="13" xfId="0" applyFont="1" applyFill="1" applyBorder="1" applyAlignment="1">
      <alignment horizontal="center" vertical="center" shrinkToFit="1"/>
    </xf>
    <xf numFmtId="0" fontId="3" fillId="33" borderId="95" xfId="0" applyFont="1" applyFill="1" applyBorder="1" applyAlignment="1">
      <alignment horizontal="center" vertical="center"/>
    </xf>
    <xf numFmtId="176" fontId="3" fillId="33" borderId="96" xfId="0" applyNumberFormat="1" applyFont="1" applyFill="1" applyBorder="1" applyAlignment="1">
      <alignment horizontal="center" vertical="center" shrinkToFit="1"/>
    </xf>
    <xf numFmtId="176" fontId="3" fillId="33" borderId="97" xfId="0" applyNumberFormat="1" applyFont="1" applyFill="1" applyBorder="1" applyAlignment="1">
      <alignment horizontal="center" vertical="center" shrinkToFit="1"/>
    </xf>
    <xf numFmtId="176" fontId="3" fillId="33" borderId="98" xfId="0" applyNumberFormat="1" applyFont="1" applyFill="1" applyBorder="1" applyAlignment="1">
      <alignment vertical="center" shrinkToFit="1"/>
    </xf>
    <xf numFmtId="176" fontId="3" fillId="33" borderId="97" xfId="0" applyNumberFormat="1" applyFont="1" applyFill="1" applyBorder="1" applyAlignment="1">
      <alignment vertical="center" shrinkToFit="1"/>
    </xf>
    <xf numFmtId="176" fontId="3" fillId="33" borderId="99" xfId="0" applyNumberFormat="1" applyFont="1" applyFill="1" applyBorder="1" applyAlignment="1">
      <alignment vertical="center" shrinkToFit="1"/>
    </xf>
    <xf numFmtId="0" fontId="3" fillId="33" borderId="71" xfId="0" applyFont="1" applyFill="1" applyBorder="1" applyAlignment="1">
      <alignment vertical="center"/>
    </xf>
    <xf numFmtId="0" fontId="3" fillId="35" borderId="95" xfId="0" applyFont="1" applyFill="1" applyBorder="1" applyAlignment="1">
      <alignment horizontal="center" vertical="center"/>
    </xf>
    <xf numFmtId="0" fontId="3" fillId="35" borderId="100" xfId="0" applyFont="1" applyFill="1" applyBorder="1" applyAlignment="1">
      <alignment horizontal="center" vertical="center"/>
    </xf>
    <xf numFmtId="0" fontId="3" fillId="35" borderId="101" xfId="0" applyFont="1" applyFill="1" applyBorder="1" applyAlignment="1">
      <alignment horizontal="center" vertical="center"/>
    </xf>
    <xf numFmtId="0" fontId="3" fillId="35" borderId="102" xfId="0" applyFont="1" applyFill="1" applyBorder="1" applyAlignment="1">
      <alignment horizontal="center" vertical="center"/>
    </xf>
    <xf numFmtId="0" fontId="3" fillId="35" borderId="98" xfId="0" applyFont="1" applyFill="1" applyBorder="1" applyAlignment="1">
      <alignment horizontal="center" vertical="center"/>
    </xf>
    <xf numFmtId="0" fontId="3" fillId="35" borderId="103" xfId="0" applyFont="1" applyFill="1" applyBorder="1" applyAlignment="1">
      <alignment horizontal="center" vertical="center"/>
    </xf>
    <xf numFmtId="0" fontId="3" fillId="35" borderId="98" xfId="0" applyFont="1" applyFill="1" applyBorder="1" applyAlignment="1">
      <alignment horizontal="center" vertical="center" wrapText="1"/>
    </xf>
    <xf numFmtId="0" fontId="3" fillId="35" borderId="103" xfId="0" applyFont="1" applyFill="1" applyBorder="1" applyAlignment="1">
      <alignment horizontal="center" vertical="center" wrapText="1"/>
    </xf>
    <xf numFmtId="0" fontId="3" fillId="35" borderId="99" xfId="0" applyFont="1" applyFill="1" applyBorder="1" applyAlignment="1">
      <alignment horizontal="center" vertical="center"/>
    </xf>
    <xf numFmtId="0" fontId="3" fillId="35" borderId="104" xfId="0" applyFont="1" applyFill="1" applyBorder="1" applyAlignment="1">
      <alignment horizontal="center" vertical="center"/>
    </xf>
    <xf numFmtId="0" fontId="3" fillId="35" borderId="101" xfId="0" applyFont="1" applyFill="1" applyBorder="1" applyAlignment="1">
      <alignment horizontal="center" vertical="center" wrapText="1"/>
    </xf>
    <xf numFmtId="0" fontId="2" fillId="35" borderId="98" xfId="0" applyFont="1" applyFill="1" applyBorder="1" applyAlignment="1">
      <alignment horizontal="center" vertical="center" wrapText="1"/>
    </xf>
    <xf numFmtId="0" fontId="2" fillId="35" borderId="103" xfId="0" applyFont="1" applyFill="1" applyBorder="1" applyAlignment="1">
      <alignment horizontal="center" vertical="center"/>
    </xf>
    <xf numFmtId="0" fontId="2" fillId="35" borderId="103" xfId="0" applyFont="1" applyFill="1" applyBorder="1" applyAlignment="1">
      <alignment horizontal="center" vertical="center" wrapText="1"/>
    </xf>
    <xf numFmtId="0" fontId="3" fillId="35" borderId="95" xfId="0" applyFont="1" applyFill="1" applyBorder="1" applyAlignment="1">
      <alignment horizontal="center" vertical="center" shrinkToFit="1"/>
    </xf>
    <xf numFmtId="0" fontId="3" fillId="35" borderId="100" xfId="0" applyFont="1" applyFill="1" applyBorder="1" applyAlignment="1">
      <alignment horizontal="center" vertical="center" shrinkToFit="1"/>
    </xf>
    <xf numFmtId="0" fontId="3" fillId="35" borderId="105" xfId="0" applyFont="1" applyFill="1" applyBorder="1" applyAlignment="1">
      <alignment horizontal="center" vertical="center" wrapText="1"/>
    </xf>
    <xf numFmtId="0" fontId="3" fillId="35" borderId="106" xfId="0" applyFont="1" applyFill="1" applyBorder="1" applyAlignment="1">
      <alignment horizontal="center" vertical="center"/>
    </xf>
    <xf numFmtId="0" fontId="3" fillId="0" borderId="89" xfId="0" applyFont="1" applyFill="1" applyBorder="1" applyAlignment="1">
      <alignment horizontal="center" vertical="center" shrinkToFit="1"/>
    </xf>
    <xf numFmtId="0" fontId="3" fillId="0" borderId="10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108" xfId="0" applyFont="1" applyFill="1" applyBorder="1" applyAlignment="1">
      <alignment horizontal="center" vertical="center" shrinkToFit="1"/>
    </xf>
    <xf numFmtId="0" fontId="3" fillId="0" borderId="109" xfId="0" applyFont="1" applyFill="1" applyBorder="1" applyAlignment="1">
      <alignment horizontal="center" vertical="center" shrinkToFit="1"/>
    </xf>
    <xf numFmtId="0" fontId="3" fillId="0" borderId="110" xfId="0" applyFont="1" applyFill="1" applyBorder="1" applyAlignment="1">
      <alignment horizontal="center" vertical="center" shrinkToFit="1"/>
    </xf>
    <xf numFmtId="0" fontId="3" fillId="0" borderId="89" xfId="0" applyFont="1" applyFill="1" applyBorder="1" applyAlignment="1">
      <alignment horizontal="distributed" vertical="center" indent="1" shrinkToFit="1"/>
    </xf>
    <xf numFmtId="0" fontId="3" fillId="0" borderId="107" xfId="0" applyFont="1" applyFill="1" applyBorder="1" applyAlignment="1">
      <alignment horizontal="distributed" vertical="center" indent="1" shrinkToFit="1"/>
    </xf>
    <xf numFmtId="0" fontId="3" fillId="0" borderId="88" xfId="0" applyFont="1" applyFill="1" applyBorder="1" applyAlignment="1">
      <alignment horizontal="distributed" vertical="center" wrapText="1" indent="1" shrinkToFit="1"/>
    </xf>
    <xf numFmtId="0" fontId="3" fillId="0" borderId="108" xfId="0" applyFont="1" applyFill="1" applyBorder="1" applyAlignment="1">
      <alignment horizontal="distributed" vertical="center" indent="1" shrinkToFit="1"/>
    </xf>
    <xf numFmtId="0" fontId="3" fillId="0" borderId="109" xfId="0" applyFont="1" applyFill="1" applyBorder="1" applyAlignment="1">
      <alignment horizontal="distributed" vertical="center" indent="1" shrinkToFit="1"/>
    </xf>
    <xf numFmtId="0" fontId="3" fillId="0" borderId="110" xfId="0" applyFont="1" applyFill="1" applyBorder="1" applyAlignment="1">
      <alignment horizontal="distributed" vertical="center" indent="1" shrinkToFit="1"/>
    </xf>
    <xf numFmtId="0" fontId="3" fillId="0" borderId="91" xfId="0" applyFont="1" applyFill="1" applyBorder="1" applyAlignment="1">
      <alignment horizontal="distributed" vertical="center" indent="1" shrinkToFit="1"/>
    </xf>
    <xf numFmtId="0" fontId="3" fillId="0" borderId="111" xfId="0" applyFont="1" applyFill="1" applyBorder="1" applyAlignment="1">
      <alignment horizontal="distributed" vertical="center" indent="1" shrinkToFit="1"/>
    </xf>
    <xf numFmtId="0" fontId="3" fillId="34" borderId="89" xfId="0" applyFont="1" applyFill="1" applyBorder="1" applyAlignment="1">
      <alignment horizontal="center" vertical="center" shrinkToFit="1"/>
    </xf>
    <xf numFmtId="0" fontId="3" fillId="33" borderId="107" xfId="0" applyFont="1" applyFill="1" applyBorder="1" applyAlignment="1">
      <alignment horizontal="center" vertical="center" shrinkToFit="1"/>
    </xf>
    <xf numFmtId="0" fontId="3" fillId="34" borderId="88" xfId="0" applyFont="1" applyFill="1" applyBorder="1" applyAlignment="1">
      <alignment horizontal="center" vertical="center" shrinkToFit="1"/>
    </xf>
    <xf numFmtId="0" fontId="3" fillId="33" borderId="108" xfId="0" applyFont="1" applyFill="1" applyBorder="1" applyAlignment="1">
      <alignment horizontal="center" vertical="center" shrinkToFit="1"/>
    </xf>
    <xf numFmtId="0" fontId="3" fillId="34" borderId="91" xfId="0" applyFont="1" applyFill="1" applyBorder="1" applyAlignment="1">
      <alignment horizontal="center" vertical="center" shrinkToFit="1"/>
    </xf>
    <xf numFmtId="0" fontId="3" fillId="34" borderId="111" xfId="0" applyFont="1" applyFill="1" applyBorder="1" applyAlignment="1">
      <alignment horizontal="center" vertical="center" shrinkToFit="1"/>
    </xf>
    <xf numFmtId="0" fontId="3" fillId="33" borderId="90" xfId="0" applyFont="1" applyFill="1" applyBorder="1" applyAlignment="1">
      <alignment horizontal="center" vertical="center" shrinkToFit="1"/>
    </xf>
    <xf numFmtId="0" fontId="3" fillId="33" borderId="112" xfId="0" applyFont="1" applyFill="1" applyBorder="1" applyAlignment="1">
      <alignment horizontal="center" vertical="center" shrinkToFit="1"/>
    </xf>
    <xf numFmtId="0" fontId="3" fillId="33" borderId="88" xfId="0" applyFont="1" applyFill="1" applyBorder="1" applyAlignment="1">
      <alignment horizontal="left" vertical="center" shrinkToFit="1"/>
    </xf>
    <xf numFmtId="0" fontId="3" fillId="33" borderId="108" xfId="0" applyFont="1" applyFill="1" applyBorder="1" applyAlignment="1">
      <alignment horizontal="left" vertical="center" shrinkToFit="1"/>
    </xf>
    <xf numFmtId="0" fontId="3" fillId="33" borderId="109" xfId="0" applyFont="1" applyFill="1" applyBorder="1" applyAlignment="1">
      <alignment horizontal="left" vertical="center" shrinkToFit="1"/>
    </xf>
    <xf numFmtId="0" fontId="3" fillId="33" borderId="110" xfId="0" applyFont="1" applyFill="1" applyBorder="1" applyAlignment="1">
      <alignment horizontal="left" vertical="center" shrinkToFit="1"/>
    </xf>
    <xf numFmtId="0" fontId="3" fillId="33" borderId="19" xfId="0" applyFont="1" applyFill="1" applyBorder="1" applyAlignment="1">
      <alignment horizontal="left" vertical="center" shrinkToFit="1"/>
    </xf>
    <xf numFmtId="0" fontId="3" fillId="33" borderId="21" xfId="0" applyFont="1" applyFill="1" applyBorder="1" applyAlignment="1">
      <alignment horizontal="left" vertical="center" shrinkToFit="1"/>
    </xf>
    <xf numFmtId="0" fontId="3" fillId="33" borderId="89" xfId="0" applyFont="1" applyFill="1" applyBorder="1" applyAlignment="1">
      <alignment horizontal="left" vertical="center" shrinkToFit="1"/>
    </xf>
    <xf numFmtId="0" fontId="3" fillId="33" borderId="107" xfId="0" applyFont="1" applyFill="1" applyBorder="1" applyAlignment="1">
      <alignment horizontal="left" vertical="center" shrinkToFit="1"/>
    </xf>
    <xf numFmtId="0" fontId="3" fillId="35" borderId="113" xfId="0" applyFont="1" applyFill="1" applyBorder="1" applyAlignment="1">
      <alignment horizontal="center" vertical="center"/>
    </xf>
    <xf numFmtId="0" fontId="3" fillId="35" borderId="72" xfId="0" applyFont="1" applyFill="1" applyBorder="1" applyAlignment="1">
      <alignment horizontal="center" vertical="center"/>
    </xf>
    <xf numFmtId="0" fontId="3" fillId="35" borderId="114" xfId="0" applyFont="1" applyFill="1" applyBorder="1" applyAlignment="1">
      <alignment horizontal="center" vertical="center"/>
    </xf>
    <xf numFmtId="0" fontId="3" fillId="35" borderId="115" xfId="0" applyFont="1" applyFill="1" applyBorder="1" applyAlignment="1">
      <alignment horizontal="center" vertical="center"/>
    </xf>
    <xf numFmtId="0" fontId="3" fillId="34" borderId="116" xfId="0" applyFont="1" applyFill="1" applyBorder="1" applyAlignment="1">
      <alignment horizontal="center" vertical="center" wrapText="1" shrinkToFit="1"/>
    </xf>
    <xf numFmtId="0" fontId="3" fillId="34" borderId="117" xfId="0" applyFont="1" applyFill="1" applyBorder="1" applyAlignment="1">
      <alignment horizontal="center" vertical="center" wrapText="1" shrinkToFit="1"/>
    </xf>
    <xf numFmtId="0" fontId="3" fillId="34" borderId="118" xfId="0" applyFont="1" applyFill="1" applyBorder="1" applyAlignment="1">
      <alignment horizontal="center" vertical="center" shrinkToFit="1"/>
    </xf>
    <xf numFmtId="0" fontId="3" fillId="34" borderId="108" xfId="0" applyFont="1" applyFill="1" applyBorder="1" applyAlignment="1">
      <alignment horizontal="center" vertical="center" shrinkToFit="1"/>
    </xf>
    <xf numFmtId="0" fontId="3" fillId="34" borderId="119" xfId="0" applyFont="1" applyFill="1" applyBorder="1" applyAlignment="1">
      <alignment horizontal="center" vertical="center" shrinkToFit="1"/>
    </xf>
    <xf numFmtId="0" fontId="3" fillId="34" borderId="120" xfId="0" applyFont="1" applyFill="1" applyBorder="1" applyAlignment="1">
      <alignment horizontal="center" vertical="center" shrinkToFit="1"/>
    </xf>
    <xf numFmtId="0" fontId="3" fillId="34" borderId="121" xfId="0" applyFont="1" applyFill="1" applyBorder="1" applyAlignment="1">
      <alignment horizontal="center" vertical="center" shrinkToFit="1"/>
    </xf>
    <xf numFmtId="0" fontId="3" fillId="34" borderId="107" xfId="0" applyFont="1" applyFill="1" applyBorder="1" applyAlignment="1">
      <alignment horizontal="center" vertical="center" shrinkToFit="1"/>
    </xf>
    <xf numFmtId="0" fontId="3" fillId="1" borderId="98" xfId="0" applyFont="1" applyFill="1" applyBorder="1" applyAlignment="1">
      <alignment horizontal="center" vertical="center" wrapText="1"/>
    </xf>
    <xf numFmtId="0" fontId="3" fillId="1" borderId="103" xfId="0" applyFont="1" applyFill="1" applyBorder="1" applyAlignment="1">
      <alignment horizontal="center" vertical="center" wrapText="1"/>
    </xf>
    <xf numFmtId="177" fontId="3" fillId="33" borderId="90" xfId="0" applyNumberFormat="1" applyFont="1" applyFill="1" applyBorder="1" applyAlignment="1">
      <alignment horizontal="center" vertical="center" shrinkToFit="1"/>
    </xf>
    <xf numFmtId="177" fontId="3" fillId="33" borderId="112" xfId="0" applyNumberFormat="1" applyFont="1" applyFill="1" applyBorder="1" applyAlignment="1">
      <alignment horizontal="center" vertical="center" shrinkToFit="1"/>
    </xf>
    <xf numFmtId="177" fontId="3" fillId="33" borderId="88" xfId="0" applyNumberFormat="1" applyFont="1" applyFill="1" applyBorder="1" applyAlignment="1">
      <alignment horizontal="center" vertical="center" shrinkToFit="1"/>
    </xf>
    <xf numFmtId="177" fontId="3" fillId="33" borderId="108" xfId="0" applyNumberFormat="1" applyFont="1" applyFill="1" applyBorder="1" applyAlignment="1">
      <alignment horizontal="center" vertical="center" shrinkToFit="1"/>
    </xf>
    <xf numFmtId="177" fontId="3" fillId="33" borderId="91" xfId="0" applyNumberFormat="1" applyFont="1" applyFill="1" applyBorder="1" applyAlignment="1">
      <alignment horizontal="center" vertical="center" shrinkToFit="1"/>
    </xf>
    <xf numFmtId="177" fontId="3" fillId="33" borderId="111" xfId="0" applyNumberFormat="1" applyFont="1" applyFill="1" applyBorder="1" applyAlignment="1">
      <alignment horizontal="center" vertical="center" shrinkToFit="1"/>
    </xf>
    <xf numFmtId="0" fontId="3" fillId="33" borderId="122" xfId="0" applyFont="1" applyFill="1" applyBorder="1" applyAlignment="1">
      <alignment horizontal="center" vertical="center" shrinkToFit="1"/>
    </xf>
    <xf numFmtId="0" fontId="3" fillId="33" borderId="123" xfId="0" applyFont="1" applyFill="1" applyBorder="1" applyAlignment="1">
      <alignment horizontal="center" vertical="center" shrinkToFit="1"/>
    </xf>
    <xf numFmtId="0" fontId="3" fillId="33" borderId="124" xfId="0" applyFont="1" applyFill="1" applyBorder="1" applyAlignment="1">
      <alignment horizontal="center" vertical="center" shrinkToFit="1"/>
    </xf>
    <xf numFmtId="0" fontId="3" fillId="33" borderId="125" xfId="0" applyFont="1" applyFill="1" applyBorder="1" applyAlignment="1">
      <alignment horizontal="center" vertical="center" shrinkToFit="1"/>
    </xf>
    <xf numFmtId="0" fontId="3" fillId="37" borderId="102" xfId="0" applyFont="1" applyFill="1" applyBorder="1" applyAlignment="1">
      <alignment horizontal="center" vertical="center" wrapText="1"/>
    </xf>
    <xf numFmtId="0" fontId="3" fillId="33" borderId="37" xfId="0" applyFont="1" applyFill="1" applyBorder="1" applyAlignment="1">
      <alignment vertical="center" shrinkToFit="1"/>
    </xf>
    <xf numFmtId="0" fontId="3" fillId="33" borderId="126" xfId="0" applyFont="1" applyFill="1" applyBorder="1" applyAlignment="1">
      <alignment vertical="center" shrinkToFit="1"/>
    </xf>
    <xf numFmtId="0" fontId="3" fillId="37" borderId="127" xfId="0" applyFont="1" applyFill="1" applyBorder="1" applyAlignment="1">
      <alignment horizontal="center" vertical="center"/>
    </xf>
    <xf numFmtId="0" fontId="3" fillId="37" borderId="128" xfId="0" applyFont="1" applyFill="1" applyBorder="1" applyAlignment="1">
      <alignment horizontal="center" vertical="center"/>
    </xf>
    <xf numFmtId="0" fontId="3" fillId="37" borderId="129" xfId="0" applyFont="1" applyFill="1" applyBorder="1" applyAlignment="1">
      <alignment horizontal="center" vertical="center"/>
    </xf>
    <xf numFmtId="0" fontId="3" fillId="37" borderId="130" xfId="0" applyFont="1" applyFill="1" applyBorder="1" applyAlignment="1">
      <alignment horizontal="center" vertical="center"/>
    </xf>
    <xf numFmtId="176" fontId="3" fillId="33" borderId="116" xfId="0" applyNumberFormat="1" applyFont="1" applyFill="1" applyBorder="1" applyAlignment="1">
      <alignment horizontal="center" vertical="center" shrinkToFit="1"/>
    </xf>
    <xf numFmtId="176" fontId="3" fillId="33" borderId="117" xfId="0" applyNumberFormat="1" applyFont="1" applyFill="1" applyBorder="1" applyAlignment="1">
      <alignment horizontal="center" vertical="center" shrinkToFit="1"/>
    </xf>
    <xf numFmtId="0" fontId="3" fillId="33" borderId="118" xfId="0" applyFont="1" applyFill="1" applyBorder="1" applyAlignment="1">
      <alignment vertical="center" shrinkToFit="1"/>
    </xf>
    <xf numFmtId="0" fontId="3" fillId="33" borderId="108" xfId="0" applyFont="1" applyFill="1" applyBorder="1" applyAlignment="1">
      <alignment vertical="center" shrinkToFit="1"/>
    </xf>
    <xf numFmtId="176" fontId="3" fillId="33" borderId="131" xfId="0" applyNumberFormat="1" applyFont="1" applyFill="1" applyBorder="1" applyAlignment="1">
      <alignment horizontal="center" vertical="center" shrinkToFit="1"/>
    </xf>
    <xf numFmtId="176" fontId="3" fillId="33" borderId="107" xfId="0" applyNumberFormat="1" applyFont="1" applyFill="1" applyBorder="1" applyAlignment="1">
      <alignment horizontal="center" vertical="center" shrinkToFit="1"/>
    </xf>
    <xf numFmtId="176" fontId="3" fillId="33" borderId="118" xfId="0" applyNumberFormat="1" applyFont="1" applyFill="1" applyBorder="1" applyAlignment="1">
      <alignment horizontal="center" vertical="center" shrinkToFit="1"/>
    </xf>
    <xf numFmtId="176" fontId="3" fillId="33" borderId="108" xfId="0" applyNumberFormat="1" applyFont="1" applyFill="1" applyBorder="1" applyAlignment="1">
      <alignment horizontal="center" vertical="center" shrinkToFit="1"/>
    </xf>
    <xf numFmtId="176" fontId="3" fillId="33" borderId="132" xfId="0" applyNumberFormat="1" applyFont="1" applyFill="1" applyBorder="1" applyAlignment="1">
      <alignment vertical="center" shrinkToFit="1"/>
    </xf>
    <xf numFmtId="176" fontId="3" fillId="33" borderId="110" xfId="0" applyNumberFormat="1" applyFont="1" applyFill="1" applyBorder="1" applyAlignment="1">
      <alignment vertical="center" shrinkToFit="1"/>
    </xf>
    <xf numFmtId="176" fontId="3" fillId="33" borderId="133" xfId="0" applyNumberFormat="1" applyFont="1" applyFill="1" applyBorder="1" applyAlignment="1">
      <alignment horizontal="center" vertical="center" shrinkToFit="1"/>
    </xf>
    <xf numFmtId="176" fontId="3" fillId="33" borderId="134" xfId="0" applyNumberFormat="1"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111" xfId="0" applyFont="1" applyFill="1" applyBorder="1" applyAlignment="1">
      <alignment horizontal="center" vertical="center" shrinkToFit="1"/>
    </xf>
    <xf numFmtId="176" fontId="3" fillId="33" borderId="118" xfId="51" applyNumberFormat="1" applyFont="1" applyFill="1" applyBorder="1" applyAlignment="1">
      <alignment vertical="center" shrinkToFit="1"/>
    </xf>
    <xf numFmtId="176" fontId="3" fillId="33" borderId="108" xfId="51" applyNumberFormat="1" applyFont="1" applyFill="1" applyBorder="1" applyAlignment="1">
      <alignment vertical="center" shrinkToFit="1"/>
    </xf>
    <xf numFmtId="176" fontId="3" fillId="33" borderId="120" xfId="51" applyNumberFormat="1" applyFont="1" applyFill="1" applyBorder="1" applyAlignment="1">
      <alignment vertical="center" shrinkToFit="1"/>
    </xf>
    <xf numFmtId="176" fontId="3" fillId="33" borderId="121" xfId="51" applyNumberFormat="1" applyFont="1" applyFill="1" applyBorder="1" applyAlignment="1">
      <alignment vertical="center" shrinkToFit="1"/>
    </xf>
    <xf numFmtId="176" fontId="3" fillId="33" borderId="133" xfId="51" applyNumberFormat="1" applyFont="1" applyFill="1" applyBorder="1" applyAlignment="1">
      <alignment vertical="center" shrinkToFit="1"/>
    </xf>
    <xf numFmtId="176" fontId="3" fillId="33" borderId="134" xfId="51" applyNumberFormat="1" applyFont="1" applyFill="1" applyBorder="1" applyAlignment="1">
      <alignment vertical="center" shrinkToFit="1"/>
    </xf>
    <xf numFmtId="176" fontId="3" fillId="33" borderId="131" xfId="51" applyNumberFormat="1" applyFont="1" applyFill="1" applyBorder="1" applyAlignment="1">
      <alignment vertical="center" shrinkToFit="1"/>
    </xf>
    <xf numFmtId="0" fontId="0" fillId="0" borderId="107" xfId="0" applyBorder="1" applyAlignment="1">
      <alignment vertical="center" shrinkToFit="1"/>
    </xf>
    <xf numFmtId="0" fontId="3" fillId="33" borderId="135" xfId="0" applyFont="1" applyFill="1" applyBorder="1" applyAlignment="1">
      <alignment vertical="center" shrinkToFit="1"/>
    </xf>
    <xf numFmtId="0" fontId="3" fillId="33" borderId="112" xfId="0" applyFont="1" applyFill="1" applyBorder="1" applyAlignment="1">
      <alignment vertical="center" shrinkToFit="1"/>
    </xf>
    <xf numFmtId="0" fontId="0" fillId="0" borderId="121" xfId="0" applyBorder="1" applyAlignment="1">
      <alignment vertical="center" shrinkToFit="1"/>
    </xf>
    <xf numFmtId="0" fontId="3" fillId="37" borderId="113" xfId="0" applyFont="1" applyFill="1" applyBorder="1" applyAlignment="1">
      <alignment horizontal="center" vertical="center" shrinkToFit="1"/>
    </xf>
    <xf numFmtId="0" fontId="0" fillId="0" borderId="72" xfId="0" applyBorder="1" applyAlignment="1">
      <alignment vertical="center" shrinkToFit="1"/>
    </xf>
    <xf numFmtId="0" fontId="3" fillId="37" borderId="114" xfId="0" applyFont="1" applyFill="1" applyBorder="1" applyAlignment="1">
      <alignment horizontal="center" vertical="center" shrinkToFit="1"/>
    </xf>
    <xf numFmtId="0" fontId="0" fillId="0" borderId="115" xfId="0" applyBorder="1" applyAlignment="1">
      <alignment vertical="center" shrinkToFit="1"/>
    </xf>
    <xf numFmtId="176" fontId="3" fillId="33" borderId="119" xfId="51" applyNumberFormat="1" applyFont="1" applyFill="1" applyBorder="1" applyAlignment="1">
      <alignment vertical="center" shrinkToFit="1"/>
    </xf>
    <xf numFmtId="0" fontId="0" fillId="0" borderId="111" xfId="0" applyBorder="1" applyAlignment="1">
      <alignment vertical="center" shrinkToFit="1"/>
    </xf>
    <xf numFmtId="0" fontId="52" fillId="33" borderId="89" xfId="0" applyFont="1" applyFill="1" applyBorder="1" applyAlignment="1">
      <alignment horizontal="center" vertical="center" shrinkToFit="1"/>
    </xf>
    <xf numFmtId="0" fontId="52" fillId="33" borderId="107" xfId="0" applyFont="1" applyFill="1" applyBorder="1" applyAlignment="1">
      <alignment horizontal="center" vertical="center" shrinkToFit="1"/>
    </xf>
    <xf numFmtId="0" fontId="52" fillId="33" borderId="88" xfId="0" applyFont="1" applyFill="1" applyBorder="1" applyAlignment="1">
      <alignment horizontal="center" vertical="center" shrinkToFit="1"/>
    </xf>
    <xf numFmtId="0" fontId="52" fillId="33" borderId="108"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112" xfId="0" applyFont="1" applyFill="1" applyBorder="1" applyAlignment="1">
      <alignment horizontal="center" vertical="center" shrinkToFit="1"/>
    </xf>
    <xf numFmtId="0" fontId="3" fillId="0" borderId="95" xfId="0" applyFont="1" applyFill="1" applyBorder="1" applyAlignment="1">
      <alignment horizontal="center" vertical="center" shrinkToFit="1"/>
    </xf>
    <xf numFmtId="0" fontId="3" fillId="0" borderId="100" xfId="0" applyFont="1" applyFill="1" applyBorder="1" applyAlignment="1">
      <alignment horizontal="center" vertical="center" shrinkToFit="1"/>
    </xf>
    <xf numFmtId="0" fontId="3" fillId="33" borderId="91" xfId="0" applyFont="1" applyFill="1" applyBorder="1" applyAlignment="1">
      <alignment horizontal="left" vertical="center" shrinkToFit="1"/>
    </xf>
    <xf numFmtId="0" fontId="3" fillId="33" borderId="111" xfId="0" applyFont="1" applyFill="1" applyBorder="1" applyAlignment="1">
      <alignment horizontal="left" vertical="center" shrinkToFit="1"/>
    </xf>
    <xf numFmtId="0" fontId="3" fillId="33" borderId="90" xfId="0" applyFont="1" applyFill="1" applyBorder="1" applyAlignment="1">
      <alignment horizontal="left" vertical="center" shrinkToFit="1"/>
    </xf>
    <xf numFmtId="0" fontId="3" fillId="33" borderId="112" xfId="0" applyFont="1" applyFill="1" applyBorder="1" applyAlignment="1">
      <alignment horizontal="left" vertical="center" shrinkToFit="1"/>
    </xf>
    <xf numFmtId="0" fontId="3" fillId="33" borderId="136" xfId="0" applyFont="1" applyFill="1" applyBorder="1" applyAlignment="1">
      <alignment horizontal="center" vertical="center" shrinkToFit="1"/>
    </xf>
    <xf numFmtId="0" fontId="3" fillId="33" borderId="137" xfId="0" applyFont="1" applyFill="1" applyBorder="1" applyAlignment="1">
      <alignment horizontal="center" vertical="center" shrinkToFit="1"/>
    </xf>
    <xf numFmtId="0" fontId="3" fillId="33" borderId="138" xfId="0" applyFont="1" applyFill="1" applyBorder="1" applyAlignment="1">
      <alignment horizontal="center" vertical="center" shrinkToFit="1"/>
    </xf>
    <xf numFmtId="0" fontId="3" fillId="33" borderId="139" xfId="0" applyFont="1" applyFill="1" applyBorder="1" applyAlignment="1">
      <alignment horizontal="center" vertical="center" shrinkToFit="1"/>
    </xf>
    <xf numFmtId="0" fontId="2" fillId="36" borderId="98" xfId="0" applyFont="1" applyFill="1" applyBorder="1" applyAlignment="1">
      <alignment horizontal="center" vertical="center" wrapText="1"/>
    </xf>
    <xf numFmtId="0" fontId="2" fillId="36" borderId="103" xfId="0" applyFont="1" applyFill="1" applyBorder="1" applyAlignment="1">
      <alignment horizontal="center" vertical="center"/>
    </xf>
    <xf numFmtId="0" fontId="2" fillId="36" borderId="103" xfId="0" applyFont="1" applyFill="1" applyBorder="1" applyAlignment="1">
      <alignment horizontal="center" vertical="center" wrapText="1"/>
    </xf>
    <xf numFmtId="0" fontId="3" fillId="36" borderId="99" xfId="0" applyFont="1" applyFill="1" applyBorder="1" applyAlignment="1">
      <alignment horizontal="center" vertical="center"/>
    </xf>
    <xf numFmtId="0" fontId="3" fillId="36" borderId="104" xfId="0" applyFont="1" applyFill="1" applyBorder="1" applyAlignment="1">
      <alignment horizontal="center" vertical="center"/>
    </xf>
    <xf numFmtId="0" fontId="3" fillId="36" borderId="105" xfId="0" applyFont="1" applyFill="1" applyBorder="1" applyAlignment="1">
      <alignment horizontal="center" vertical="center" wrapText="1"/>
    </xf>
    <xf numFmtId="0" fontId="3" fillId="36" borderId="106" xfId="0" applyFont="1" applyFill="1" applyBorder="1" applyAlignment="1">
      <alignment horizontal="center" vertical="center"/>
    </xf>
    <xf numFmtId="0" fontId="3" fillId="36" borderId="95" xfId="0" applyFont="1" applyFill="1" applyBorder="1" applyAlignment="1">
      <alignment horizontal="center" vertical="center" shrinkToFit="1"/>
    </xf>
    <xf numFmtId="0" fontId="3" fillId="36" borderId="100" xfId="0" applyFont="1" applyFill="1" applyBorder="1" applyAlignment="1">
      <alignment horizontal="center" vertical="center" shrinkToFit="1"/>
    </xf>
    <xf numFmtId="0" fontId="3" fillId="36" borderId="101" xfId="0" applyFont="1" applyFill="1" applyBorder="1" applyAlignment="1">
      <alignment horizontal="center" vertical="center" wrapText="1"/>
    </xf>
    <xf numFmtId="0" fontId="3" fillId="36" borderId="102" xfId="0" applyFont="1" applyFill="1" applyBorder="1" applyAlignment="1">
      <alignment horizontal="center" vertical="center"/>
    </xf>
    <xf numFmtId="0" fontId="3" fillId="36" borderId="98" xfId="0" applyFont="1" applyFill="1" applyBorder="1" applyAlignment="1">
      <alignment horizontal="center" vertical="center" wrapText="1"/>
    </xf>
    <xf numFmtId="0" fontId="3" fillId="36" borderId="103" xfId="0" applyFont="1" applyFill="1" applyBorder="1" applyAlignment="1">
      <alignment horizontal="center" vertical="center"/>
    </xf>
    <xf numFmtId="0" fontId="3" fillId="36" borderId="95" xfId="0" applyFont="1" applyFill="1" applyBorder="1" applyAlignment="1">
      <alignment horizontal="center" vertical="center"/>
    </xf>
    <xf numFmtId="0" fontId="3" fillId="36" borderId="100" xfId="0" applyFont="1" applyFill="1" applyBorder="1" applyAlignment="1">
      <alignment horizontal="center" vertical="center"/>
    </xf>
    <xf numFmtId="0" fontId="3" fillId="36" borderId="103" xfId="0" applyFont="1" applyFill="1" applyBorder="1" applyAlignment="1">
      <alignment horizontal="center" vertical="center" wrapText="1"/>
    </xf>
    <xf numFmtId="0" fontId="3" fillId="36" borderId="98" xfId="0" applyFont="1" applyFill="1" applyBorder="1" applyAlignment="1">
      <alignment horizontal="center" vertical="center"/>
    </xf>
    <xf numFmtId="0" fontId="3" fillId="36" borderId="101" xfId="0" applyFont="1" applyFill="1" applyBorder="1" applyAlignment="1">
      <alignment horizontal="center" vertical="center"/>
    </xf>
    <xf numFmtId="0" fontId="6" fillId="33" borderId="0" xfId="0" applyFont="1" applyFill="1" applyAlignment="1">
      <alignment horizontal="centerContinuous" vertical="center"/>
    </xf>
    <xf numFmtId="0" fontId="5" fillId="33" borderId="0" xfId="0" applyFont="1" applyFill="1" applyAlignment="1">
      <alignment horizontal="centerContinuous" vertical="center"/>
    </xf>
    <xf numFmtId="0" fontId="5" fillId="33" borderId="0" xfId="0" applyFont="1" applyFill="1" applyAlignment="1">
      <alignment horizontal="left" vertical="center"/>
    </xf>
    <xf numFmtId="0" fontId="2" fillId="33" borderId="0" xfId="0" applyFont="1" applyFill="1" applyAlignment="1">
      <alignment horizontal="right" vertical="center"/>
    </xf>
    <xf numFmtId="0" fontId="4" fillId="33" borderId="30" xfId="0" applyFont="1" applyFill="1" applyBorder="1" applyAlignment="1">
      <alignment vertical="center"/>
    </xf>
    <xf numFmtId="0" fontId="3" fillId="33" borderId="30" xfId="0" applyFont="1" applyFill="1" applyBorder="1" applyAlignment="1">
      <alignment vertical="center"/>
    </xf>
    <xf numFmtId="0" fontId="2" fillId="37" borderId="31"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7" fillId="33" borderId="0" xfId="0" applyFont="1" applyFill="1" applyAlignment="1">
      <alignment vertical="center"/>
    </xf>
    <xf numFmtId="0" fontId="3" fillId="37" borderId="95" xfId="0" applyFont="1" applyFill="1" applyBorder="1" applyAlignment="1">
      <alignment horizontal="center" vertical="center"/>
    </xf>
    <xf numFmtId="0" fontId="3" fillId="37" borderId="101" xfId="0" applyFont="1" applyFill="1" applyBorder="1" applyAlignment="1">
      <alignment horizontal="center" vertical="center"/>
    </xf>
    <xf numFmtId="0" fontId="3" fillId="37" borderId="98" xfId="0" applyFont="1" applyFill="1" applyBorder="1" applyAlignment="1">
      <alignment horizontal="center" vertical="center"/>
    </xf>
    <xf numFmtId="0" fontId="3" fillId="37" borderId="98" xfId="0" applyFont="1" applyFill="1" applyBorder="1" applyAlignment="1">
      <alignment horizontal="center" vertical="center" wrapText="1"/>
    </xf>
    <xf numFmtId="0" fontId="3" fillId="37" borderId="99" xfId="0" applyFont="1" applyFill="1" applyBorder="1" applyAlignment="1">
      <alignment horizontal="center" vertical="center"/>
    </xf>
    <xf numFmtId="0" fontId="3" fillId="37" borderId="100" xfId="0" applyFont="1" applyFill="1" applyBorder="1" applyAlignment="1">
      <alignment horizontal="center" vertical="center"/>
    </xf>
    <xf numFmtId="0" fontId="3" fillId="37" borderId="102" xfId="0" applyFont="1" applyFill="1" applyBorder="1" applyAlignment="1">
      <alignment horizontal="center" vertical="center"/>
    </xf>
    <xf numFmtId="0" fontId="3" fillId="37" borderId="103" xfId="0" applyFont="1" applyFill="1" applyBorder="1" applyAlignment="1">
      <alignment horizontal="center" vertical="center"/>
    </xf>
    <xf numFmtId="0" fontId="3" fillId="37" borderId="103" xfId="0" applyFont="1" applyFill="1" applyBorder="1" applyAlignment="1">
      <alignment horizontal="center" vertical="center" wrapText="1"/>
    </xf>
    <xf numFmtId="0" fontId="3" fillId="37" borderId="104" xfId="0" applyFont="1" applyFill="1" applyBorder="1" applyAlignment="1">
      <alignment horizontal="center" vertical="center"/>
    </xf>
    <xf numFmtId="0" fontId="3" fillId="33" borderId="14" xfId="0" applyFont="1" applyFill="1" applyBorder="1" applyAlignment="1">
      <alignment horizontal="left" vertical="center" wrapText="1" shrinkToFit="1"/>
    </xf>
    <xf numFmtId="0" fontId="3" fillId="33" borderId="39" xfId="0" applyFont="1" applyFill="1" applyBorder="1" applyAlignment="1">
      <alignment horizontal="left" vertical="center"/>
    </xf>
    <xf numFmtId="176" fontId="3" fillId="33" borderId="40" xfId="51" applyNumberFormat="1" applyFont="1" applyFill="1" applyBorder="1" applyAlignment="1">
      <alignment vertical="center" shrinkToFit="1"/>
    </xf>
    <xf numFmtId="176" fontId="3" fillId="33" borderId="41" xfId="51" applyNumberFormat="1" applyFont="1" applyFill="1" applyBorder="1" applyAlignment="1">
      <alignment vertical="center" shrinkToFit="1"/>
    </xf>
    <xf numFmtId="176" fontId="3" fillId="33" borderId="42" xfId="51" applyNumberFormat="1" applyFont="1" applyFill="1" applyBorder="1" applyAlignment="1">
      <alignment vertical="center" shrinkToFit="1"/>
    </xf>
    <xf numFmtId="0" fontId="3" fillId="33" borderId="43" xfId="0" applyFont="1" applyFill="1" applyBorder="1" applyAlignment="1">
      <alignment vertical="center" shrinkToFit="1"/>
    </xf>
    <xf numFmtId="0" fontId="3" fillId="33" borderId="0" xfId="0" applyFont="1" applyFill="1" applyBorder="1" applyAlignment="1">
      <alignment horizontal="left" vertical="center"/>
    </xf>
    <xf numFmtId="176" fontId="3" fillId="33" borderId="0" xfId="51" applyNumberFormat="1" applyFont="1" applyFill="1" applyBorder="1" applyAlignment="1">
      <alignment vertical="center" shrinkToFit="1"/>
    </xf>
    <xf numFmtId="0" fontId="3" fillId="33" borderId="0" xfId="0" applyFont="1" applyFill="1" applyBorder="1" applyAlignment="1">
      <alignment vertical="center" shrinkToFit="1"/>
    </xf>
    <xf numFmtId="0" fontId="3" fillId="37" borderId="101" xfId="0" applyFont="1" applyFill="1" applyBorder="1" applyAlignment="1">
      <alignment horizontal="center" vertical="center" wrapText="1"/>
    </xf>
    <xf numFmtId="0" fontId="2" fillId="37" borderId="98" xfId="0" applyFont="1" applyFill="1" applyBorder="1" applyAlignment="1">
      <alignment horizontal="center" vertical="center" wrapText="1"/>
    </xf>
    <xf numFmtId="0" fontId="2" fillId="37" borderId="103" xfId="0" applyFont="1" applyFill="1" applyBorder="1" applyAlignment="1">
      <alignment horizontal="center" vertical="center"/>
    </xf>
    <xf numFmtId="0" fontId="2" fillId="37" borderId="103" xfId="0" applyFont="1" applyFill="1" applyBorder="1" applyAlignment="1">
      <alignment horizontal="center" vertical="center" wrapText="1"/>
    </xf>
    <xf numFmtId="0" fontId="3" fillId="0" borderId="10" xfId="0" applyFont="1" applyFill="1" applyBorder="1" applyAlignment="1">
      <alignment horizontal="left" vertical="center" shrinkToFit="1"/>
    </xf>
    <xf numFmtId="0" fontId="3" fillId="0" borderId="14" xfId="0" applyFont="1" applyFill="1" applyBorder="1" applyAlignment="1">
      <alignment horizontal="left" vertical="center" wrapText="1" shrinkToFit="1"/>
    </xf>
    <xf numFmtId="0" fontId="3" fillId="0" borderId="24" xfId="0" applyFont="1" applyFill="1" applyBorder="1" applyAlignment="1">
      <alignment horizontal="left" vertical="center" wrapText="1" shrinkToFit="1"/>
    </xf>
    <xf numFmtId="0" fontId="3" fillId="0" borderId="18" xfId="0" applyFont="1" applyFill="1" applyBorder="1" applyAlignment="1">
      <alignment horizontal="left" vertical="center" wrapText="1" shrinkToFit="1"/>
    </xf>
    <xf numFmtId="0" fontId="3" fillId="33" borderId="39" xfId="0" applyFont="1" applyFill="1" applyBorder="1" applyAlignment="1">
      <alignment horizontal="center" vertical="center"/>
    </xf>
    <xf numFmtId="176" fontId="3" fillId="33" borderId="44" xfId="0" applyNumberFormat="1" applyFont="1" applyFill="1" applyBorder="1" applyAlignment="1">
      <alignment horizontal="center" vertical="center" shrinkToFit="1"/>
    </xf>
    <xf numFmtId="176" fontId="3" fillId="33" borderId="42" xfId="0" applyNumberFormat="1" applyFont="1" applyFill="1" applyBorder="1" applyAlignment="1">
      <alignment horizontal="center" vertical="center" shrinkToFit="1"/>
    </xf>
    <xf numFmtId="176" fontId="3" fillId="33" borderId="41" xfId="0" applyNumberFormat="1" applyFont="1" applyFill="1" applyBorder="1" applyAlignment="1">
      <alignment vertical="center" shrinkToFit="1"/>
    </xf>
    <xf numFmtId="176" fontId="3" fillId="33" borderId="42" xfId="0" applyNumberFormat="1" applyFont="1" applyFill="1" applyBorder="1" applyAlignment="1">
      <alignment vertical="center" shrinkToFit="1"/>
    </xf>
    <xf numFmtId="176" fontId="3" fillId="33" borderId="43" xfId="0" applyNumberFormat="1" applyFont="1" applyFill="1" applyBorder="1" applyAlignment="1">
      <alignment vertical="center" shrinkToFit="1"/>
    </xf>
    <xf numFmtId="0" fontId="3" fillId="33" borderId="10" xfId="0" applyFont="1" applyFill="1" applyBorder="1" applyAlignment="1">
      <alignment horizontal="left" vertical="center" wrapText="1" shrinkToFit="1"/>
    </xf>
    <xf numFmtId="0" fontId="3" fillId="33" borderId="18" xfId="0" applyFont="1" applyFill="1" applyBorder="1" applyAlignment="1">
      <alignment horizontal="left" vertical="center" wrapText="1" shrinkToFit="1"/>
    </xf>
    <xf numFmtId="176" fontId="3" fillId="33" borderId="43" xfId="0" applyNumberFormat="1" applyFont="1" applyFill="1" applyBorder="1" applyAlignment="1">
      <alignment horizontal="center" vertical="center" shrinkToFit="1"/>
    </xf>
    <xf numFmtId="0" fontId="2" fillId="33" borderId="0" xfId="0" applyFont="1" applyFill="1" applyAlignment="1">
      <alignment vertical="center"/>
    </xf>
    <xf numFmtId="0" fontId="3" fillId="37" borderId="95" xfId="0" applyFont="1" applyFill="1" applyBorder="1" applyAlignment="1">
      <alignment horizontal="center" vertical="center" shrinkToFit="1"/>
    </xf>
    <xf numFmtId="0" fontId="3" fillId="37" borderId="100"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176" fontId="3" fillId="33" borderId="44" xfId="0" applyNumberFormat="1" applyFont="1" applyFill="1" applyBorder="1" applyAlignment="1">
      <alignment vertical="center" shrinkToFit="1"/>
    </xf>
    <xf numFmtId="176" fontId="3" fillId="33" borderId="41" xfId="0" applyNumberFormat="1" applyFont="1" applyFill="1" applyBorder="1" applyAlignment="1">
      <alignment horizontal="center" vertical="center" shrinkToFit="1"/>
    </xf>
    <xf numFmtId="0" fontId="3" fillId="37" borderId="34" xfId="0" applyFont="1" applyFill="1" applyBorder="1" applyAlignment="1">
      <alignment horizontal="center" vertical="center"/>
    </xf>
    <xf numFmtId="0" fontId="3" fillId="37" borderId="31" xfId="0" applyFont="1" applyFill="1" applyBorder="1" applyAlignment="1">
      <alignment horizontal="center" vertical="center" wrapText="1"/>
    </xf>
    <xf numFmtId="0" fontId="3" fillId="37" borderId="32" xfId="0" applyFont="1" applyFill="1" applyBorder="1" applyAlignment="1">
      <alignment horizontal="center" vertical="center" wrapText="1"/>
    </xf>
    <xf numFmtId="0" fontId="3" fillId="37" borderId="45" xfId="0" applyFont="1" applyFill="1" applyBorder="1" applyAlignment="1">
      <alignment horizontal="center" vertical="center" wrapText="1"/>
    </xf>
    <xf numFmtId="0" fontId="3" fillId="33" borderId="10" xfId="0" applyFont="1" applyFill="1" applyBorder="1" applyAlignment="1">
      <alignment horizontal="distributed" vertical="center" indent="1"/>
    </xf>
    <xf numFmtId="0" fontId="3" fillId="33" borderId="14" xfId="0" applyFont="1" applyFill="1" applyBorder="1" applyAlignment="1">
      <alignment horizontal="distributed" vertical="center" indent="1"/>
    </xf>
    <xf numFmtId="0" fontId="3" fillId="33" borderId="18" xfId="0" applyFont="1" applyFill="1" applyBorder="1" applyAlignment="1">
      <alignment horizontal="center" vertical="center"/>
    </xf>
    <xf numFmtId="0" fontId="3" fillId="33" borderId="39" xfId="0" applyFont="1" applyFill="1" applyBorder="1" applyAlignment="1">
      <alignment horizontal="distributed" vertical="center" indent="1"/>
    </xf>
    <xf numFmtId="176" fontId="3" fillId="33" borderId="40" xfId="0" applyNumberFormat="1" applyFont="1" applyFill="1" applyBorder="1" applyAlignment="1">
      <alignment vertical="center" shrinkToFit="1"/>
    </xf>
    <xf numFmtId="0" fontId="3" fillId="33" borderId="0" xfId="0" applyFont="1" applyFill="1" applyBorder="1" applyAlignment="1">
      <alignment vertical="center"/>
    </xf>
    <xf numFmtId="0" fontId="3" fillId="33" borderId="0" xfId="0" applyFont="1" applyFill="1" applyBorder="1" applyAlignment="1">
      <alignment horizontal="distributed" vertical="center" indent="2"/>
    </xf>
    <xf numFmtId="0" fontId="3" fillId="37" borderId="46" xfId="0" applyFont="1" applyFill="1" applyBorder="1" applyAlignment="1">
      <alignment horizontal="center" vertical="center" wrapText="1"/>
    </xf>
    <xf numFmtId="0" fontId="3" fillId="37" borderId="105" xfId="0" applyFont="1" applyFill="1" applyBorder="1" applyAlignment="1">
      <alignment horizontal="center" vertical="center" wrapText="1"/>
    </xf>
    <xf numFmtId="0" fontId="3" fillId="37" borderId="106" xfId="0" applyFont="1" applyFill="1" applyBorder="1" applyAlignment="1">
      <alignment horizontal="center" vertical="center"/>
    </xf>
    <xf numFmtId="180" fontId="3" fillId="0" borderId="12" xfId="0" applyNumberFormat="1" applyFont="1" applyFill="1" applyBorder="1" applyAlignment="1">
      <alignment horizontal="right" vertical="center"/>
    </xf>
    <xf numFmtId="180" fontId="3" fillId="0" borderId="13" xfId="0" applyNumberFormat="1" applyFont="1" applyFill="1" applyBorder="1" applyAlignment="1">
      <alignment horizontal="right" vertical="center"/>
    </xf>
    <xf numFmtId="0" fontId="3" fillId="0" borderId="89" xfId="0" applyFont="1" applyFill="1" applyBorder="1" applyAlignment="1">
      <alignment horizontal="left" vertical="center" shrinkToFit="1"/>
    </xf>
    <xf numFmtId="0" fontId="3" fillId="0" borderId="107" xfId="0" applyFont="1" applyFill="1" applyBorder="1" applyAlignment="1">
      <alignment horizontal="left" vertical="center" shrinkToFit="1"/>
    </xf>
    <xf numFmtId="181" fontId="3" fillId="0" borderId="22" xfId="0" applyNumberFormat="1" applyFont="1" applyFill="1" applyBorder="1" applyAlignment="1">
      <alignment horizontal="center" vertical="center" shrinkToFit="1"/>
    </xf>
    <xf numFmtId="179" fontId="3" fillId="0" borderId="23" xfId="0" applyNumberFormat="1" applyFont="1" applyFill="1" applyBorder="1" applyAlignment="1">
      <alignment horizontal="center" vertical="center" shrinkToFit="1"/>
    </xf>
    <xf numFmtId="179" fontId="3" fillId="0" borderId="29" xfId="0" applyNumberFormat="1" applyFont="1" applyFill="1" applyBorder="1" applyAlignment="1">
      <alignment horizontal="center" vertical="center" shrinkToFit="1"/>
    </xf>
    <xf numFmtId="180" fontId="3" fillId="0" borderId="16" xfId="0" applyNumberFormat="1" applyFont="1" applyFill="1" applyBorder="1" applyAlignment="1">
      <alignment horizontal="right" vertical="center"/>
    </xf>
    <xf numFmtId="180" fontId="3" fillId="0" borderId="17" xfId="0" applyNumberFormat="1" applyFont="1" applyFill="1" applyBorder="1" applyAlignment="1">
      <alignment horizontal="right" vertical="center"/>
    </xf>
    <xf numFmtId="0" fontId="3" fillId="0" borderId="88" xfId="0" applyFont="1" applyFill="1" applyBorder="1" applyAlignment="1">
      <alignment horizontal="left" vertical="center" shrinkToFit="1"/>
    </xf>
    <xf numFmtId="0" fontId="3" fillId="0" borderId="108" xfId="0" applyFont="1" applyFill="1" applyBorder="1" applyAlignment="1">
      <alignment horizontal="left" vertical="center" shrinkToFit="1"/>
    </xf>
    <xf numFmtId="181" fontId="3" fillId="0" borderId="15" xfId="0" applyNumberFormat="1" applyFont="1" applyFill="1" applyBorder="1" applyAlignment="1">
      <alignment horizontal="center" vertical="center" shrinkToFit="1"/>
    </xf>
    <xf numFmtId="179" fontId="3" fillId="0" borderId="16" xfId="0" applyNumberFormat="1" applyFont="1" applyFill="1" applyBorder="1" applyAlignment="1">
      <alignment horizontal="center" vertical="center" shrinkToFit="1"/>
    </xf>
    <xf numFmtId="179" fontId="3" fillId="0" borderId="17" xfId="0" applyNumberFormat="1" applyFont="1" applyFill="1" applyBorder="1" applyAlignment="1">
      <alignment horizontal="center" vertical="center" shrinkToFit="1"/>
    </xf>
    <xf numFmtId="179" fontId="3" fillId="0" borderId="16" xfId="0" applyNumberFormat="1" applyFont="1" applyFill="1" applyBorder="1" applyAlignment="1">
      <alignment horizontal="right" vertical="center"/>
    </xf>
    <xf numFmtId="179" fontId="3" fillId="0" borderId="17" xfId="0" applyNumberFormat="1" applyFont="1" applyFill="1" applyBorder="1" applyAlignment="1">
      <alignment horizontal="right" vertical="center"/>
    </xf>
    <xf numFmtId="179" fontId="3" fillId="0" borderId="47" xfId="0" applyNumberFormat="1" applyFont="1" applyFill="1" applyBorder="1" applyAlignment="1">
      <alignment horizontal="right" vertical="center"/>
    </xf>
    <xf numFmtId="179" fontId="3" fillId="0" borderId="48" xfId="0" applyNumberFormat="1" applyFont="1" applyFill="1" applyBorder="1" applyAlignment="1">
      <alignment horizontal="right" vertical="center"/>
    </xf>
    <xf numFmtId="0" fontId="3" fillId="33" borderId="18" xfId="0" applyFont="1" applyFill="1" applyBorder="1" applyAlignment="1">
      <alignment horizontal="distributed" vertical="center" indent="1"/>
    </xf>
    <xf numFmtId="179" fontId="3" fillId="0" borderId="49" xfId="0" applyNumberFormat="1" applyFont="1" applyFill="1" applyBorder="1" applyAlignment="1">
      <alignment horizontal="right" vertical="center"/>
    </xf>
    <xf numFmtId="179" fontId="3" fillId="0" borderId="50" xfId="0" applyNumberFormat="1" applyFont="1" applyFill="1" applyBorder="1" applyAlignment="1">
      <alignment horizontal="right" vertical="center"/>
    </xf>
    <xf numFmtId="0" fontId="3" fillId="0" borderId="91" xfId="0" applyFont="1" applyFill="1" applyBorder="1" applyAlignment="1">
      <alignment horizontal="left" vertical="center" shrinkToFit="1"/>
    </xf>
    <xf numFmtId="0" fontId="3" fillId="0" borderId="111" xfId="0" applyFont="1" applyFill="1" applyBorder="1" applyAlignment="1">
      <alignment horizontal="left" vertical="center" shrinkToFit="1"/>
    </xf>
    <xf numFmtId="181" fontId="3" fillId="0" borderId="19" xfId="0" applyNumberFormat="1" applyFont="1" applyFill="1" applyBorder="1" applyAlignment="1">
      <alignment horizontal="center" vertical="center" shrinkToFit="1"/>
    </xf>
    <xf numFmtId="179" fontId="3" fillId="0" borderId="20" xfId="0" applyNumberFormat="1" applyFont="1" applyFill="1" applyBorder="1" applyAlignment="1">
      <alignment horizontal="center" vertical="center" shrinkToFit="1"/>
    </xf>
    <xf numFmtId="179" fontId="3" fillId="0" borderId="21" xfId="0" applyNumberFormat="1" applyFont="1" applyFill="1" applyBorder="1" applyAlignment="1">
      <alignment horizontal="center"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4" xfId="66"/>
    <cellStyle name="標準 15" xfId="67"/>
    <cellStyle name="標準 16" xfId="68"/>
    <cellStyle name="標準 2" xfId="69"/>
    <cellStyle name="標準 7" xfId="70"/>
    <cellStyle name="標準 9" xfId="71"/>
    <cellStyle name="標準_Sheet1"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96"/>
  <sheetViews>
    <sheetView tabSelected="1" view="pageBreakPreview" zoomScaleSheetLayoutView="100" zoomScalePageLayoutView="0" workbookViewId="0" topLeftCell="A1">
      <selection activeCell="A2" sqref="A2"/>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552</v>
      </c>
      <c r="B4" s="51"/>
      <c r="G4" s="52" t="s">
        <v>51</v>
      </c>
      <c r="H4" s="53" t="s">
        <v>52</v>
      </c>
      <c r="I4" s="54" t="s">
        <v>53</v>
      </c>
      <c r="J4" s="55" t="s">
        <v>54</v>
      </c>
    </row>
    <row r="5" spans="7:10" ht="13.5" customHeight="1" thickTop="1">
      <c r="G5" s="461">
        <v>71086</v>
      </c>
      <c r="H5" s="462">
        <v>8531</v>
      </c>
      <c r="I5" s="463">
        <v>2927</v>
      </c>
      <c r="J5" s="464">
        <v>82545</v>
      </c>
    </row>
    <row r="6" ht="14.25">
      <c r="A6" s="60" t="s">
        <v>2</v>
      </c>
    </row>
    <row r="7" spans="8:11" ht="10.5">
      <c r="H7" s="49" t="s">
        <v>12</v>
      </c>
      <c r="I7" s="49"/>
      <c r="K7" s="273"/>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465">
        <v>144947</v>
      </c>
      <c r="C10" s="231">
        <v>133700</v>
      </c>
      <c r="D10" s="231">
        <v>14247</v>
      </c>
      <c r="E10" s="231">
        <v>7107</v>
      </c>
      <c r="F10" s="231">
        <v>1280</v>
      </c>
      <c r="G10" s="231">
        <v>128884</v>
      </c>
      <c r="H10" s="322" t="s">
        <v>553</v>
      </c>
    </row>
    <row r="11" spans="1:8" ht="13.5" customHeight="1">
      <c r="A11" s="6" t="s">
        <v>554</v>
      </c>
      <c r="B11" s="466">
        <v>117</v>
      </c>
      <c r="C11" s="268">
        <v>88</v>
      </c>
      <c r="D11" s="268">
        <v>30</v>
      </c>
      <c r="E11" s="268">
        <v>30</v>
      </c>
      <c r="F11" s="268">
        <v>14</v>
      </c>
      <c r="G11" s="268">
        <v>447</v>
      </c>
      <c r="H11" s="467"/>
    </row>
    <row r="12" spans="1:8" ht="13.5" customHeight="1">
      <c r="A12" s="6" t="s">
        <v>555</v>
      </c>
      <c r="B12" s="466">
        <v>2134</v>
      </c>
      <c r="C12" s="268">
        <v>1743</v>
      </c>
      <c r="D12" s="268">
        <v>391</v>
      </c>
      <c r="E12" s="468" t="s">
        <v>69</v>
      </c>
      <c r="F12" s="268">
        <v>877</v>
      </c>
      <c r="G12" s="268">
        <v>291</v>
      </c>
      <c r="H12" s="467"/>
    </row>
    <row r="13" spans="1:8" ht="13.5" customHeight="1">
      <c r="A13" s="23" t="s">
        <v>556</v>
      </c>
      <c r="B13" s="469">
        <v>86</v>
      </c>
      <c r="C13" s="470">
        <v>83</v>
      </c>
      <c r="D13" s="470">
        <v>3</v>
      </c>
      <c r="E13" s="470">
        <v>3</v>
      </c>
      <c r="F13" s="470">
        <v>6</v>
      </c>
      <c r="G13" s="471" t="s">
        <v>69</v>
      </c>
      <c r="H13" s="472" t="s">
        <v>557</v>
      </c>
    </row>
    <row r="14" spans="1:11" ht="13.5" customHeight="1">
      <c r="A14" s="11" t="s">
        <v>558</v>
      </c>
      <c r="B14" s="270">
        <v>568</v>
      </c>
      <c r="C14" s="271">
        <v>444</v>
      </c>
      <c r="D14" s="271">
        <v>124</v>
      </c>
      <c r="E14" s="271">
        <v>124</v>
      </c>
      <c r="F14" s="473" t="s">
        <v>69</v>
      </c>
      <c r="G14" s="271">
        <v>75</v>
      </c>
      <c r="H14" s="474"/>
      <c r="K14" s="273"/>
    </row>
    <row r="15" spans="1:8" ht="13.5" customHeight="1">
      <c r="A15" s="63" t="s">
        <v>1</v>
      </c>
      <c r="B15" s="475">
        <v>146960</v>
      </c>
      <c r="C15" s="476">
        <v>132167</v>
      </c>
      <c r="D15" s="476">
        <v>14794</v>
      </c>
      <c r="E15" s="476">
        <v>7263</v>
      </c>
      <c r="F15" s="477"/>
      <c r="G15" s="476">
        <v>129697</v>
      </c>
      <c r="H15" s="478" t="s">
        <v>559</v>
      </c>
    </row>
    <row r="16" spans="1:8" ht="13.5" customHeight="1">
      <c r="A16" s="68" t="s">
        <v>87</v>
      </c>
      <c r="B16" s="69"/>
      <c r="C16" s="69"/>
      <c r="D16" s="69"/>
      <c r="E16" s="69"/>
      <c r="F16" s="69"/>
      <c r="G16" s="69"/>
      <c r="H16" s="70"/>
    </row>
    <row r="17" ht="9.75" customHeight="1"/>
    <row r="18" ht="14.25">
      <c r="A18" s="60" t="s">
        <v>10</v>
      </c>
    </row>
    <row r="19" spans="9:12" ht="10.5">
      <c r="I19" s="49" t="s">
        <v>12</v>
      </c>
      <c r="K19" s="49"/>
      <c r="L19" s="49"/>
    </row>
    <row r="20" spans="1:9" ht="13.5" customHeight="1">
      <c r="A20" s="684" t="s">
        <v>0</v>
      </c>
      <c r="B20" s="694" t="s">
        <v>43</v>
      </c>
      <c r="C20" s="690" t="s">
        <v>44</v>
      </c>
      <c r="D20" s="690" t="s">
        <v>45</v>
      </c>
      <c r="E20" s="695" t="s">
        <v>46</v>
      </c>
      <c r="F20" s="690" t="s">
        <v>55</v>
      </c>
      <c r="G20" s="690" t="s">
        <v>11</v>
      </c>
      <c r="H20" s="695" t="s">
        <v>41</v>
      </c>
      <c r="I20" s="692" t="s">
        <v>8</v>
      </c>
    </row>
    <row r="21" spans="1:9" ht="13.5" customHeight="1" thickBot="1">
      <c r="A21" s="685"/>
      <c r="B21" s="687"/>
      <c r="C21" s="689"/>
      <c r="D21" s="689"/>
      <c r="E21" s="696"/>
      <c r="F21" s="691"/>
      <c r="G21" s="691"/>
      <c r="H21" s="697"/>
      <c r="I21" s="693"/>
    </row>
    <row r="22" spans="1:9" ht="13.5" customHeight="1" thickTop="1">
      <c r="A22" s="2" t="s">
        <v>168</v>
      </c>
      <c r="B22" s="144">
        <v>14263</v>
      </c>
      <c r="C22" s="139">
        <v>14117</v>
      </c>
      <c r="D22" s="139">
        <v>146</v>
      </c>
      <c r="E22" s="139">
        <v>3859</v>
      </c>
      <c r="F22" s="139">
        <v>1452</v>
      </c>
      <c r="G22" s="139">
        <v>6885</v>
      </c>
      <c r="H22" s="139">
        <v>3470</v>
      </c>
      <c r="I22" s="331" t="s">
        <v>135</v>
      </c>
    </row>
    <row r="23" spans="1:9" ht="13.5" customHeight="1">
      <c r="A23" s="6" t="s">
        <v>560</v>
      </c>
      <c r="B23" s="147">
        <v>764</v>
      </c>
      <c r="C23" s="28">
        <v>753</v>
      </c>
      <c r="D23" s="28">
        <v>11</v>
      </c>
      <c r="E23" s="28">
        <v>274</v>
      </c>
      <c r="F23" s="28">
        <v>299</v>
      </c>
      <c r="G23" s="28">
        <v>1840</v>
      </c>
      <c r="H23" s="28">
        <v>690</v>
      </c>
      <c r="I23" s="140" t="s">
        <v>135</v>
      </c>
    </row>
    <row r="24" spans="1:9" ht="13.5" customHeight="1">
      <c r="A24" s="6" t="s">
        <v>66</v>
      </c>
      <c r="B24" s="147">
        <v>5150</v>
      </c>
      <c r="C24" s="28">
        <v>4859</v>
      </c>
      <c r="D24" s="28">
        <v>291</v>
      </c>
      <c r="E24" s="28">
        <v>2407</v>
      </c>
      <c r="F24" s="28">
        <v>389</v>
      </c>
      <c r="G24" s="28">
        <v>40890</v>
      </c>
      <c r="H24" s="28">
        <v>1799</v>
      </c>
      <c r="I24" s="140" t="s">
        <v>135</v>
      </c>
    </row>
    <row r="25" spans="1:9" ht="13.5" customHeight="1">
      <c r="A25" s="6" t="s">
        <v>561</v>
      </c>
      <c r="B25" s="147">
        <v>7159</v>
      </c>
      <c r="C25" s="28">
        <v>7150</v>
      </c>
      <c r="D25" s="28">
        <v>8</v>
      </c>
      <c r="E25" s="28">
        <v>1933</v>
      </c>
      <c r="F25" s="28">
        <v>2349</v>
      </c>
      <c r="G25" s="28">
        <v>67679</v>
      </c>
      <c r="H25" s="28">
        <v>27072</v>
      </c>
      <c r="I25" s="140" t="s">
        <v>135</v>
      </c>
    </row>
    <row r="26" spans="1:9" ht="13.5" customHeight="1">
      <c r="A26" s="6" t="s">
        <v>562</v>
      </c>
      <c r="B26" s="147">
        <v>144</v>
      </c>
      <c r="C26" s="28">
        <v>144</v>
      </c>
      <c r="D26" s="148" t="s">
        <v>69</v>
      </c>
      <c r="E26" s="148" t="s">
        <v>69</v>
      </c>
      <c r="F26" s="148" t="s">
        <v>69</v>
      </c>
      <c r="G26" s="28">
        <v>207</v>
      </c>
      <c r="H26" s="148" t="s">
        <v>69</v>
      </c>
      <c r="I26" s="479"/>
    </row>
    <row r="27" spans="1:9" ht="13.5" customHeight="1">
      <c r="A27" s="6" t="s">
        <v>563</v>
      </c>
      <c r="B27" s="147">
        <v>250</v>
      </c>
      <c r="C27" s="28">
        <v>250</v>
      </c>
      <c r="D27" s="148" t="s">
        <v>69</v>
      </c>
      <c r="E27" s="148" t="s">
        <v>69</v>
      </c>
      <c r="F27" s="28">
        <v>99</v>
      </c>
      <c r="G27" s="28">
        <v>420</v>
      </c>
      <c r="H27" s="28">
        <v>140</v>
      </c>
      <c r="I27" s="479"/>
    </row>
    <row r="28" spans="1:9" ht="13.5" customHeight="1">
      <c r="A28" s="6" t="s">
        <v>564</v>
      </c>
      <c r="B28" s="147">
        <v>586</v>
      </c>
      <c r="C28" s="28">
        <v>586</v>
      </c>
      <c r="D28" s="148" t="s">
        <v>69</v>
      </c>
      <c r="E28" s="148" t="s">
        <v>69</v>
      </c>
      <c r="F28" s="28">
        <v>232</v>
      </c>
      <c r="G28" s="28">
        <v>61</v>
      </c>
      <c r="H28" s="28">
        <v>26</v>
      </c>
      <c r="I28" s="479"/>
    </row>
    <row r="29" spans="1:9" ht="13.5" customHeight="1">
      <c r="A29" s="6" t="s">
        <v>565</v>
      </c>
      <c r="B29" s="147">
        <v>37</v>
      </c>
      <c r="C29" s="28">
        <v>18</v>
      </c>
      <c r="D29" s="28">
        <v>19</v>
      </c>
      <c r="E29" s="148" t="s">
        <v>69</v>
      </c>
      <c r="F29" s="28">
        <v>37</v>
      </c>
      <c r="G29" s="148" t="s">
        <v>69</v>
      </c>
      <c r="H29" s="148" t="s">
        <v>69</v>
      </c>
      <c r="I29" s="479"/>
    </row>
    <row r="30" spans="1:9" ht="13.5" customHeight="1">
      <c r="A30" s="6" t="s">
        <v>566</v>
      </c>
      <c r="B30" s="147">
        <v>17796</v>
      </c>
      <c r="C30" s="28">
        <v>15689</v>
      </c>
      <c r="D30" s="28">
        <v>2106</v>
      </c>
      <c r="E30" s="28">
        <v>2106</v>
      </c>
      <c r="F30" s="148" t="s">
        <v>69</v>
      </c>
      <c r="G30" s="148" t="s">
        <v>69</v>
      </c>
      <c r="H30" s="148" t="s">
        <v>69</v>
      </c>
      <c r="I30" s="479"/>
    </row>
    <row r="31" spans="1:9" ht="13.5" customHeight="1">
      <c r="A31" s="6" t="s">
        <v>171</v>
      </c>
      <c r="B31" s="147">
        <v>45319</v>
      </c>
      <c r="C31" s="28">
        <v>43684</v>
      </c>
      <c r="D31" s="28">
        <v>1635</v>
      </c>
      <c r="E31" s="28">
        <v>1635</v>
      </c>
      <c r="F31" s="28">
        <v>3949</v>
      </c>
      <c r="G31" s="148" t="s">
        <v>69</v>
      </c>
      <c r="H31" s="148" t="s">
        <v>69</v>
      </c>
      <c r="I31" s="479"/>
    </row>
    <row r="32" spans="1:9" ht="13.5" customHeight="1">
      <c r="A32" s="6" t="s">
        <v>567</v>
      </c>
      <c r="B32" s="147">
        <v>4026</v>
      </c>
      <c r="C32" s="28">
        <v>3887</v>
      </c>
      <c r="D32" s="28">
        <v>139</v>
      </c>
      <c r="E32" s="28">
        <v>139</v>
      </c>
      <c r="F32" s="28">
        <v>261</v>
      </c>
      <c r="G32" s="148" t="s">
        <v>69</v>
      </c>
      <c r="H32" s="148" t="s">
        <v>69</v>
      </c>
      <c r="I32" s="479"/>
    </row>
    <row r="33" spans="1:9" ht="13.5" customHeight="1">
      <c r="A33" s="6" t="s">
        <v>218</v>
      </c>
      <c r="B33" s="147">
        <v>23031</v>
      </c>
      <c r="C33" s="28">
        <v>22348</v>
      </c>
      <c r="D33" s="28">
        <v>683</v>
      </c>
      <c r="E33" s="28">
        <v>683</v>
      </c>
      <c r="F33" s="28">
        <v>3370</v>
      </c>
      <c r="G33" s="148" t="s">
        <v>69</v>
      </c>
      <c r="H33" s="148" t="s">
        <v>69</v>
      </c>
      <c r="I33" s="140" t="s">
        <v>568</v>
      </c>
    </row>
    <row r="34" spans="1:9" ht="13.5" customHeight="1">
      <c r="A34" s="23" t="s">
        <v>271</v>
      </c>
      <c r="B34" s="319">
        <v>3729</v>
      </c>
      <c r="C34" s="320">
        <v>3619</v>
      </c>
      <c r="D34" s="320">
        <v>109</v>
      </c>
      <c r="E34" s="320">
        <v>107</v>
      </c>
      <c r="F34" s="320">
        <v>690</v>
      </c>
      <c r="G34" s="480" t="s">
        <v>69</v>
      </c>
      <c r="H34" s="480" t="s">
        <v>69</v>
      </c>
      <c r="I34" s="481"/>
    </row>
    <row r="35" spans="1:9" ht="13.5" customHeight="1">
      <c r="A35" s="11" t="s">
        <v>269</v>
      </c>
      <c r="B35" s="141">
        <v>463</v>
      </c>
      <c r="C35" s="142">
        <v>463</v>
      </c>
      <c r="D35" s="482" t="s">
        <v>69</v>
      </c>
      <c r="E35" s="482" t="s">
        <v>69</v>
      </c>
      <c r="F35" s="142">
        <v>290</v>
      </c>
      <c r="G35" s="142">
        <v>3690</v>
      </c>
      <c r="H35" s="142">
        <v>1915</v>
      </c>
      <c r="I35" s="483"/>
    </row>
    <row r="36" spans="1:9" ht="13.5" customHeight="1">
      <c r="A36" s="63" t="s">
        <v>15</v>
      </c>
      <c r="B36" s="484"/>
      <c r="C36" s="485"/>
      <c r="D36" s="485"/>
      <c r="E36" s="281">
        <v>13143</v>
      </c>
      <c r="F36" s="486"/>
      <c r="G36" s="281">
        <v>121674</v>
      </c>
      <c r="H36" s="281">
        <v>35112</v>
      </c>
      <c r="I36" s="487"/>
    </row>
    <row r="37" ht="10.5">
      <c r="A37" s="1" t="s">
        <v>88</v>
      </c>
    </row>
    <row r="38" ht="10.5">
      <c r="A38" s="1" t="s">
        <v>89</v>
      </c>
    </row>
    <row r="39" ht="10.5">
      <c r="A39" s="1" t="s">
        <v>49</v>
      </c>
    </row>
    <row r="40" ht="10.5">
      <c r="A40" s="1" t="s">
        <v>48</v>
      </c>
    </row>
    <row r="41" ht="9.75" customHeight="1"/>
    <row r="42" ht="14.25">
      <c r="A42" s="60" t="s">
        <v>13</v>
      </c>
    </row>
    <row r="43" spans="9:10" ht="10.5">
      <c r="I43" s="49" t="s">
        <v>12</v>
      </c>
      <c r="J43" s="49"/>
    </row>
    <row r="44" spans="1:9" ht="13.5" customHeight="1">
      <c r="A44" s="684" t="s">
        <v>14</v>
      </c>
      <c r="B44" s="694" t="s">
        <v>43</v>
      </c>
      <c r="C44" s="690" t="s">
        <v>44</v>
      </c>
      <c r="D44" s="690" t="s">
        <v>45</v>
      </c>
      <c r="E44" s="695" t="s">
        <v>46</v>
      </c>
      <c r="F44" s="690" t="s">
        <v>55</v>
      </c>
      <c r="G44" s="690" t="s">
        <v>11</v>
      </c>
      <c r="H44" s="695" t="s">
        <v>42</v>
      </c>
      <c r="I44" s="692" t="s">
        <v>8</v>
      </c>
    </row>
    <row r="45" spans="1:9" ht="13.5" customHeight="1" thickBot="1">
      <c r="A45" s="685"/>
      <c r="B45" s="687"/>
      <c r="C45" s="689"/>
      <c r="D45" s="689"/>
      <c r="E45" s="696"/>
      <c r="F45" s="691"/>
      <c r="G45" s="691"/>
      <c r="H45" s="697"/>
      <c r="I45" s="693"/>
    </row>
    <row r="46" spans="1:9" ht="13.5" customHeight="1" thickTop="1">
      <c r="A46" s="2" t="s">
        <v>124</v>
      </c>
      <c r="B46" s="144">
        <v>75</v>
      </c>
      <c r="C46" s="139">
        <v>71</v>
      </c>
      <c r="D46" s="139">
        <v>3</v>
      </c>
      <c r="E46" s="139">
        <v>3</v>
      </c>
      <c r="F46" s="145" t="s">
        <v>69</v>
      </c>
      <c r="G46" s="145" t="s">
        <v>69</v>
      </c>
      <c r="H46" s="145" t="s">
        <v>69</v>
      </c>
      <c r="I46" s="488"/>
    </row>
    <row r="47" spans="1:9" ht="13.5" customHeight="1">
      <c r="A47" s="170" t="s">
        <v>251</v>
      </c>
      <c r="B47" s="489">
        <v>114</v>
      </c>
      <c r="C47" s="490">
        <v>98</v>
      </c>
      <c r="D47" s="490">
        <v>16</v>
      </c>
      <c r="E47" s="490">
        <v>16</v>
      </c>
      <c r="F47" s="491" t="s">
        <v>69</v>
      </c>
      <c r="G47" s="491" t="s">
        <v>69</v>
      </c>
      <c r="H47" s="491" t="s">
        <v>69</v>
      </c>
      <c r="I47" s="492"/>
    </row>
    <row r="48" spans="1:9" ht="13.5" customHeight="1">
      <c r="A48" s="6" t="s">
        <v>546</v>
      </c>
      <c r="B48" s="147">
        <v>1853</v>
      </c>
      <c r="C48" s="28">
        <v>1808</v>
      </c>
      <c r="D48" s="28">
        <v>46</v>
      </c>
      <c r="E48" s="28">
        <v>45</v>
      </c>
      <c r="F48" s="148" t="s">
        <v>69</v>
      </c>
      <c r="G48" s="28">
        <v>190</v>
      </c>
      <c r="H48" s="148">
        <v>33</v>
      </c>
      <c r="I48" s="493"/>
    </row>
    <row r="49" spans="1:9" ht="13.5" customHeight="1">
      <c r="A49" s="6" t="s">
        <v>547</v>
      </c>
      <c r="B49" s="147">
        <v>30</v>
      </c>
      <c r="C49" s="28">
        <v>28</v>
      </c>
      <c r="D49" s="28">
        <v>2</v>
      </c>
      <c r="E49" s="28">
        <v>2</v>
      </c>
      <c r="F49" s="148" t="s">
        <v>69</v>
      </c>
      <c r="G49" s="148" t="s">
        <v>69</v>
      </c>
      <c r="H49" s="148" t="s">
        <v>69</v>
      </c>
      <c r="I49" s="493"/>
    </row>
    <row r="50" spans="1:9" ht="13.5" customHeight="1">
      <c r="A50" s="170" t="s">
        <v>400</v>
      </c>
      <c r="B50" s="489">
        <v>420</v>
      </c>
      <c r="C50" s="490">
        <v>397</v>
      </c>
      <c r="D50" s="490">
        <v>23</v>
      </c>
      <c r="E50" s="490">
        <v>23</v>
      </c>
      <c r="F50" s="491" t="s">
        <v>69</v>
      </c>
      <c r="G50" s="491" t="s">
        <v>69</v>
      </c>
      <c r="H50" s="491" t="s">
        <v>69</v>
      </c>
      <c r="I50" s="494"/>
    </row>
    <row r="51" spans="1:9" ht="13.5" customHeight="1">
      <c r="A51" s="11" t="s">
        <v>304</v>
      </c>
      <c r="B51" s="141">
        <v>161139</v>
      </c>
      <c r="C51" s="142">
        <v>155554</v>
      </c>
      <c r="D51" s="142">
        <v>5585</v>
      </c>
      <c r="E51" s="142">
        <v>5580</v>
      </c>
      <c r="F51" s="482" t="s">
        <v>69</v>
      </c>
      <c r="G51" s="482" t="s">
        <v>69</v>
      </c>
      <c r="H51" s="482" t="s">
        <v>69</v>
      </c>
      <c r="I51" s="495"/>
    </row>
    <row r="52" spans="1:9" ht="13.5" customHeight="1">
      <c r="A52" s="63" t="s">
        <v>16</v>
      </c>
      <c r="B52" s="484"/>
      <c r="C52" s="485"/>
      <c r="D52" s="485"/>
      <c r="E52" s="281">
        <v>5669</v>
      </c>
      <c r="F52" s="486"/>
      <c r="G52" s="281">
        <v>190</v>
      </c>
      <c r="H52" s="496">
        <v>33</v>
      </c>
      <c r="I52" s="497"/>
    </row>
    <row r="53" ht="9.75" customHeight="1">
      <c r="A53" s="85"/>
    </row>
    <row r="54" ht="14.25">
      <c r="A54" s="60" t="s">
        <v>56</v>
      </c>
    </row>
    <row r="55" ht="10.5">
      <c r="J55" s="49" t="s">
        <v>12</v>
      </c>
    </row>
    <row r="56" spans="1:10" ht="13.5" customHeight="1">
      <c r="A56" s="698" t="s">
        <v>17</v>
      </c>
      <c r="B56" s="694" t="s">
        <v>19</v>
      </c>
      <c r="C56" s="690" t="s">
        <v>47</v>
      </c>
      <c r="D56" s="690" t="s">
        <v>20</v>
      </c>
      <c r="E56" s="690" t="s">
        <v>21</v>
      </c>
      <c r="F56" s="690" t="s">
        <v>22</v>
      </c>
      <c r="G56" s="695" t="s">
        <v>23</v>
      </c>
      <c r="H56" s="695" t="s">
        <v>24</v>
      </c>
      <c r="I56" s="695" t="s">
        <v>59</v>
      </c>
      <c r="J56" s="692" t="s">
        <v>8</v>
      </c>
    </row>
    <row r="57" spans="1:10" ht="13.5" customHeight="1" thickBot="1">
      <c r="A57" s="699"/>
      <c r="B57" s="687"/>
      <c r="C57" s="689"/>
      <c r="D57" s="689"/>
      <c r="E57" s="689"/>
      <c r="F57" s="689"/>
      <c r="G57" s="696"/>
      <c r="H57" s="696"/>
      <c r="I57" s="697"/>
      <c r="J57" s="693"/>
    </row>
    <row r="58" spans="1:10" ht="13.5" customHeight="1" thickTop="1">
      <c r="A58" s="2" t="s">
        <v>569</v>
      </c>
      <c r="B58" s="144">
        <v>26</v>
      </c>
      <c r="C58" s="139">
        <v>202</v>
      </c>
      <c r="D58" s="139">
        <v>2</v>
      </c>
      <c r="E58" s="139">
        <v>15</v>
      </c>
      <c r="F58" s="145" t="s">
        <v>69</v>
      </c>
      <c r="G58" s="145" t="s">
        <v>69</v>
      </c>
      <c r="H58" s="139">
        <v>591</v>
      </c>
      <c r="I58" s="139">
        <v>59</v>
      </c>
      <c r="J58" s="498"/>
    </row>
    <row r="59" spans="1:10" ht="13.5" customHeight="1">
      <c r="A59" s="269" t="s">
        <v>570</v>
      </c>
      <c r="B59" s="147">
        <v>0</v>
      </c>
      <c r="C59" s="28">
        <v>1</v>
      </c>
      <c r="D59" s="28">
        <v>2</v>
      </c>
      <c r="E59" s="148" t="s">
        <v>69</v>
      </c>
      <c r="F59" s="148" t="s">
        <v>69</v>
      </c>
      <c r="G59" s="148" t="s">
        <v>69</v>
      </c>
      <c r="H59" s="480" t="s">
        <v>69</v>
      </c>
      <c r="I59" s="480" t="s">
        <v>69</v>
      </c>
      <c r="J59" s="493"/>
    </row>
    <row r="60" spans="1:10" ht="13.5" customHeight="1">
      <c r="A60" s="269" t="s">
        <v>571</v>
      </c>
      <c r="B60" s="147">
        <v>1</v>
      </c>
      <c r="C60" s="28">
        <v>15</v>
      </c>
      <c r="D60" s="28">
        <v>1</v>
      </c>
      <c r="E60" s="28">
        <v>7</v>
      </c>
      <c r="F60" s="480" t="s">
        <v>69</v>
      </c>
      <c r="G60" s="148" t="s">
        <v>69</v>
      </c>
      <c r="H60" s="480" t="s">
        <v>69</v>
      </c>
      <c r="I60" s="480" t="s">
        <v>69</v>
      </c>
      <c r="J60" s="493"/>
    </row>
    <row r="61" spans="1:10" ht="13.5" customHeight="1">
      <c r="A61" s="276" t="s">
        <v>572</v>
      </c>
      <c r="B61" s="319">
        <v>2</v>
      </c>
      <c r="C61" s="320">
        <v>312</v>
      </c>
      <c r="D61" s="320">
        <v>20</v>
      </c>
      <c r="E61" s="320">
        <v>2</v>
      </c>
      <c r="F61" s="480" t="s">
        <v>69</v>
      </c>
      <c r="G61" s="480" t="s">
        <v>69</v>
      </c>
      <c r="H61" s="480" t="s">
        <v>69</v>
      </c>
      <c r="I61" s="480" t="s">
        <v>69</v>
      </c>
      <c r="J61" s="499"/>
    </row>
    <row r="62" spans="1:10" ht="13.5" customHeight="1">
      <c r="A62" s="276" t="s">
        <v>573</v>
      </c>
      <c r="B62" s="319">
        <v>6</v>
      </c>
      <c r="C62" s="320">
        <v>227</v>
      </c>
      <c r="D62" s="320">
        <v>10</v>
      </c>
      <c r="E62" s="480">
        <v>16</v>
      </c>
      <c r="F62" s="480" t="s">
        <v>69</v>
      </c>
      <c r="G62" s="480" t="s">
        <v>69</v>
      </c>
      <c r="H62" s="480" t="s">
        <v>69</v>
      </c>
      <c r="I62" s="480" t="s">
        <v>69</v>
      </c>
      <c r="J62" s="499"/>
    </row>
    <row r="63" spans="1:10" ht="13.5" customHeight="1">
      <c r="A63" s="276" t="s">
        <v>574</v>
      </c>
      <c r="B63" s="319">
        <v>-10</v>
      </c>
      <c r="C63" s="320">
        <v>344</v>
      </c>
      <c r="D63" s="320">
        <v>50</v>
      </c>
      <c r="E63" s="320">
        <v>56</v>
      </c>
      <c r="F63" s="480" t="s">
        <v>69</v>
      </c>
      <c r="G63" s="480" t="s">
        <v>69</v>
      </c>
      <c r="H63" s="480" t="s">
        <v>69</v>
      </c>
      <c r="I63" s="480" t="s">
        <v>69</v>
      </c>
      <c r="J63" s="499"/>
    </row>
    <row r="64" spans="1:10" ht="13.5" customHeight="1">
      <c r="A64" s="276" t="s">
        <v>575</v>
      </c>
      <c r="B64" s="319">
        <v>-1</v>
      </c>
      <c r="C64" s="320">
        <v>241</v>
      </c>
      <c r="D64" s="320">
        <v>212</v>
      </c>
      <c r="E64" s="320">
        <v>0</v>
      </c>
      <c r="F64" s="480" t="s">
        <v>69</v>
      </c>
      <c r="G64" s="480" t="s">
        <v>69</v>
      </c>
      <c r="H64" s="480" t="s">
        <v>69</v>
      </c>
      <c r="I64" s="480" t="s">
        <v>69</v>
      </c>
      <c r="J64" s="499"/>
    </row>
    <row r="65" spans="1:10" ht="13.5" customHeight="1">
      <c r="A65" s="276" t="s">
        <v>576</v>
      </c>
      <c r="B65" s="319">
        <v>-1</v>
      </c>
      <c r="C65" s="320">
        <v>30</v>
      </c>
      <c r="D65" s="320">
        <v>10</v>
      </c>
      <c r="E65" s="480" t="s">
        <v>69</v>
      </c>
      <c r="F65" s="320">
        <v>1385</v>
      </c>
      <c r="G65" s="320">
        <v>326</v>
      </c>
      <c r="H65" s="480" t="s">
        <v>69</v>
      </c>
      <c r="I65" s="480" t="s">
        <v>69</v>
      </c>
      <c r="J65" s="499"/>
    </row>
    <row r="66" spans="1:10" ht="13.5" customHeight="1">
      <c r="A66" s="276" t="s">
        <v>577</v>
      </c>
      <c r="B66" s="319">
        <v>21</v>
      </c>
      <c r="C66" s="320">
        <v>98</v>
      </c>
      <c r="D66" s="320">
        <v>30</v>
      </c>
      <c r="E66" s="480" t="s">
        <v>69</v>
      </c>
      <c r="F66" s="480" t="s">
        <v>69</v>
      </c>
      <c r="G66" s="480" t="s">
        <v>69</v>
      </c>
      <c r="H66" s="480" t="s">
        <v>69</v>
      </c>
      <c r="I66" s="480" t="s">
        <v>69</v>
      </c>
      <c r="J66" s="499"/>
    </row>
    <row r="67" spans="1:10" ht="13.5" customHeight="1">
      <c r="A67" s="276" t="s">
        <v>578</v>
      </c>
      <c r="B67" s="319">
        <v>210</v>
      </c>
      <c r="C67" s="320">
        <v>2436</v>
      </c>
      <c r="D67" s="320">
        <v>9</v>
      </c>
      <c r="E67" s="320">
        <v>81</v>
      </c>
      <c r="F67" s="480" t="s">
        <v>69</v>
      </c>
      <c r="G67" s="480" t="s">
        <v>69</v>
      </c>
      <c r="H67" s="480" t="s">
        <v>69</v>
      </c>
      <c r="I67" s="480" t="s">
        <v>69</v>
      </c>
      <c r="J67" s="499"/>
    </row>
    <row r="68" spans="1:10" ht="13.5" customHeight="1">
      <c r="A68" s="276" t="s">
        <v>579</v>
      </c>
      <c r="B68" s="319">
        <v>-1</v>
      </c>
      <c r="C68" s="320">
        <v>226</v>
      </c>
      <c r="D68" s="320">
        <v>3</v>
      </c>
      <c r="E68" s="320">
        <v>0</v>
      </c>
      <c r="F68" s="480" t="s">
        <v>69</v>
      </c>
      <c r="G68" s="480" t="s">
        <v>69</v>
      </c>
      <c r="H68" s="480" t="s">
        <v>69</v>
      </c>
      <c r="I68" s="480" t="s">
        <v>69</v>
      </c>
      <c r="J68" s="499"/>
    </row>
    <row r="69" spans="1:10" ht="13.5" customHeight="1">
      <c r="A69" s="276" t="s">
        <v>580</v>
      </c>
      <c r="B69" s="319">
        <v>5</v>
      </c>
      <c r="C69" s="320">
        <v>157</v>
      </c>
      <c r="D69" s="320">
        <v>1</v>
      </c>
      <c r="E69" s="320">
        <v>0</v>
      </c>
      <c r="F69" s="480" t="s">
        <v>69</v>
      </c>
      <c r="G69" s="480" t="s">
        <v>69</v>
      </c>
      <c r="H69" s="480" t="s">
        <v>69</v>
      </c>
      <c r="I69" s="480" t="s">
        <v>69</v>
      </c>
      <c r="J69" s="499"/>
    </row>
    <row r="70" spans="1:10" ht="13.5" customHeight="1">
      <c r="A70" s="86" t="s">
        <v>18</v>
      </c>
      <c r="B70" s="500"/>
      <c r="C70" s="486"/>
      <c r="D70" s="281">
        <v>350</v>
      </c>
      <c r="E70" s="281">
        <v>177</v>
      </c>
      <c r="F70" s="281">
        <v>1385</v>
      </c>
      <c r="G70" s="281">
        <v>326</v>
      </c>
      <c r="H70" s="281">
        <v>591</v>
      </c>
      <c r="I70" s="281">
        <v>59</v>
      </c>
      <c r="J70" s="501"/>
    </row>
    <row r="71" ht="10.5">
      <c r="A71" s="1" t="s">
        <v>90</v>
      </c>
    </row>
    <row r="72" ht="9.75" customHeight="1"/>
    <row r="73" ht="14.25">
      <c r="A73" s="60" t="s">
        <v>39</v>
      </c>
    </row>
    <row r="74" ht="10.5">
      <c r="D74" s="49" t="s">
        <v>12</v>
      </c>
    </row>
    <row r="75" spans="1:4" ht="21.75" thickBot="1">
      <c r="A75" s="88" t="s">
        <v>34</v>
      </c>
      <c r="B75" s="89" t="s">
        <v>91</v>
      </c>
      <c r="C75" s="90" t="s">
        <v>92</v>
      </c>
      <c r="D75" s="91" t="s">
        <v>50</v>
      </c>
    </row>
    <row r="76" spans="1:4" ht="13.5" customHeight="1" thickTop="1">
      <c r="A76" s="92" t="s">
        <v>35</v>
      </c>
      <c r="B76" s="144">
        <v>9080</v>
      </c>
      <c r="C76" s="139">
        <v>9112</v>
      </c>
      <c r="D76" s="502">
        <v>32</v>
      </c>
    </row>
    <row r="77" spans="1:4" ht="13.5" customHeight="1">
      <c r="A77" s="93" t="s">
        <v>36</v>
      </c>
      <c r="B77" s="147">
        <v>1253</v>
      </c>
      <c r="C77" s="28">
        <v>1257</v>
      </c>
      <c r="D77" s="140">
        <v>4</v>
      </c>
    </row>
    <row r="78" spans="1:4" ht="13.5" customHeight="1">
      <c r="A78" s="94" t="s">
        <v>37</v>
      </c>
      <c r="B78" s="141">
        <v>17192</v>
      </c>
      <c r="C78" s="142">
        <v>16174</v>
      </c>
      <c r="D78" s="503">
        <v>-1018</v>
      </c>
    </row>
    <row r="79" spans="1:4" ht="13.5" customHeight="1">
      <c r="A79" s="95" t="s">
        <v>38</v>
      </c>
      <c r="B79" s="504">
        <v>27525</v>
      </c>
      <c r="C79" s="281">
        <v>26543</v>
      </c>
      <c r="D79" s="505">
        <v>-982</v>
      </c>
    </row>
    <row r="80" spans="1:4" ht="10.5">
      <c r="A80" s="1" t="s">
        <v>58</v>
      </c>
      <c r="B80" s="97"/>
      <c r="C80" s="97"/>
      <c r="D80" s="97"/>
    </row>
    <row r="81" spans="1:4" ht="9.75" customHeight="1">
      <c r="A81" s="98"/>
      <c r="B81" s="97"/>
      <c r="C81" s="97"/>
      <c r="D81" s="97"/>
    </row>
    <row r="82" ht="14.25">
      <c r="A82" s="60" t="s">
        <v>57</v>
      </c>
    </row>
    <row r="83" ht="10.5" customHeight="1">
      <c r="A83" s="60"/>
    </row>
    <row r="84" spans="1:11" ht="21.75" thickBot="1">
      <c r="A84" s="88" t="s">
        <v>33</v>
      </c>
      <c r="B84" s="89" t="s">
        <v>91</v>
      </c>
      <c r="C84" s="90" t="s">
        <v>92</v>
      </c>
      <c r="D84" s="90" t="s">
        <v>50</v>
      </c>
      <c r="E84" s="99" t="s">
        <v>31</v>
      </c>
      <c r="F84" s="91" t="s">
        <v>32</v>
      </c>
      <c r="G84" s="700" t="s">
        <v>40</v>
      </c>
      <c r="H84" s="701"/>
      <c r="I84" s="89" t="s">
        <v>91</v>
      </c>
      <c r="J84" s="90" t="s">
        <v>92</v>
      </c>
      <c r="K84" s="91" t="s">
        <v>50</v>
      </c>
    </row>
    <row r="85" spans="1:11" ht="13.5" customHeight="1" thickTop="1">
      <c r="A85" s="92" t="s">
        <v>25</v>
      </c>
      <c r="B85" s="506">
        <v>7.71</v>
      </c>
      <c r="C85" s="159">
        <v>8.79</v>
      </c>
      <c r="D85" s="159">
        <v>1.08</v>
      </c>
      <c r="E85" s="507">
        <v>-11.25</v>
      </c>
      <c r="F85" s="508" t="s">
        <v>93</v>
      </c>
      <c r="G85" s="702" t="s">
        <v>168</v>
      </c>
      <c r="H85" s="703"/>
      <c r="I85" s="509" t="s">
        <v>69</v>
      </c>
      <c r="J85" s="161" t="s">
        <v>69</v>
      </c>
      <c r="K85" s="510" t="s">
        <v>69</v>
      </c>
    </row>
    <row r="86" spans="1:11" ht="13.5" customHeight="1">
      <c r="A86" s="93" t="s">
        <v>26</v>
      </c>
      <c r="B86" s="511">
        <v>22.96</v>
      </c>
      <c r="C86" s="162">
        <v>24.72</v>
      </c>
      <c r="D86" s="162">
        <v>1.76</v>
      </c>
      <c r="E86" s="512">
        <v>-16.25</v>
      </c>
      <c r="F86" s="513" t="s">
        <v>94</v>
      </c>
      <c r="G86" s="705" t="s">
        <v>560</v>
      </c>
      <c r="H86" s="706"/>
      <c r="I86" s="514" t="s">
        <v>69</v>
      </c>
      <c r="J86" s="163" t="s">
        <v>69</v>
      </c>
      <c r="K86" s="515" t="s">
        <v>69</v>
      </c>
    </row>
    <row r="87" spans="1:11" ht="13.5" customHeight="1">
      <c r="A87" s="93" t="s">
        <v>27</v>
      </c>
      <c r="B87" s="516">
        <v>8.9</v>
      </c>
      <c r="C87" s="163">
        <v>8.2</v>
      </c>
      <c r="D87" s="163">
        <v>-0.7</v>
      </c>
      <c r="E87" s="517">
        <v>25</v>
      </c>
      <c r="F87" s="518">
        <v>35</v>
      </c>
      <c r="G87" s="705" t="s">
        <v>66</v>
      </c>
      <c r="H87" s="706"/>
      <c r="I87" s="514" t="s">
        <v>69</v>
      </c>
      <c r="J87" s="163" t="s">
        <v>69</v>
      </c>
      <c r="K87" s="515" t="s">
        <v>69</v>
      </c>
    </row>
    <row r="88" spans="1:11" ht="13.5" customHeight="1">
      <c r="A88" s="93" t="s">
        <v>28</v>
      </c>
      <c r="B88" s="514">
        <v>52.3</v>
      </c>
      <c r="C88" s="163">
        <v>41.7</v>
      </c>
      <c r="D88" s="163">
        <v>-10.6</v>
      </c>
      <c r="E88" s="517">
        <v>350</v>
      </c>
      <c r="F88" s="519"/>
      <c r="G88" s="705" t="s">
        <v>561</v>
      </c>
      <c r="H88" s="706"/>
      <c r="I88" s="514" t="s">
        <v>69</v>
      </c>
      <c r="J88" s="163" t="s">
        <v>69</v>
      </c>
      <c r="K88" s="515" t="s">
        <v>69</v>
      </c>
    </row>
    <row r="89" spans="1:11" ht="13.5" customHeight="1">
      <c r="A89" s="93" t="s">
        <v>29</v>
      </c>
      <c r="B89" s="520">
        <v>0.85</v>
      </c>
      <c r="C89" s="162">
        <v>0.87</v>
      </c>
      <c r="D89" s="162">
        <v>0.02</v>
      </c>
      <c r="E89" s="521"/>
      <c r="F89" s="522"/>
      <c r="G89" s="705" t="s">
        <v>562</v>
      </c>
      <c r="H89" s="706"/>
      <c r="I89" s="514" t="s">
        <v>69</v>
      </c>
      <c r="J89" s="163" t="s">
        <v>69</v>
      </c>
      <c r="K89" s="515" t="s">
        <v>69</v>
      </c>
    </row>
    <row r="90" spans="1:11" ht="13.5" customHeight="1">
      <c r="A90" s="113" t="s">
        <v>30</v>
      </c>
      <c r="B90" s="523">
        <v>90.7</v>
      </c>
      <c r="C90" s="164">
        <v>90.4</v>
      </c>
      <c r="D90" s="164">
        <v>-0.3</v>
      </c>
      <c r="E90" s="524"/>
      <c r="F90" s="525"/>
      <c r="G90" s="707" t="s">
        <v>563</v>
      </c>
      <c r="H90" s="708"/>
      <c r="I90" s="526" t="s">
        <v>69</v>
      </c>
      <c r="J90" s="527" t="s">
        <v>69</v>
      </c>
      <c r="K90" s="528" t="s">
        <v>69</v>
      </c>
    </row>
    <row r="91" spans="1:11" ht="13.5" customHeight="1">
      <c r="A91" s="289"/>
      <c r="B91" s="529"/>
      <c r="C91" s="529"/>
      <c r="D91" s="529"/>
      <c r="E91" s="530"/>
      <c r="F91" s="530"/>
      <c r="G91" s="705" t="s">
        <v>564</v>
      </c>
      <c r="H91" s="706"/>
      <c r="I91" s="526" t="s">
        <v>69</v>
      </c>
      <c r="J91" s="527" t="s">
        <v>69</v>
      </c>
      <c r="K91" s="528" t="s">
        <v>69</v>
      </c>
    </row>
    <row r="92" spans="1:11" ht="13.5" customHeight="1">
      <c r="A92" s="289"/>
      <c r="B92" s="529"/>
      <c r="C92" s="529"/>
      <c r="D92" s="529"/>
      <c r="E92" s="531"/>
      <c r="F92" s="531"/>
      <c r="G92" s="704" t="s">
        <v>565</v>
      </c>
      <c r="H92" s="704"/>
      <c r="I92" s="533"/>
      <c r="J92" s="164" t="s">
        <v>69</v>
      </c>
      <c r="K92" s="534"/>
    </row>
    <row r="93" ht="10.5">
      <c r="A93" s="1" t="s">
        <v>95</v>
      </c>
    </row>
    <row r="94" ht="10.5">
      <c r="A94" s="1" t="s">
        <v>96</v>
      </c>
    </row>
    <row r="95" ht="10.5">
      <c r="A95" s="1" t="s">
        <v>97</v>
      </c>
    </row>
    <row r="96" ht="10.5" customHeight="1">
      <c r="A96" s="1" t="s">
        <v>98</v>
      </c>
    </row>
  </sheetData>
  <sheetProtection/>
  <mergeCells count="45">
    <mergeCell ref="G92:H92"/>
    <mergeCell ref="G86:H86"/>
    <mergeCell ref="G87:H87"/>
    <mergeCell ref="G88:H88"/>
    <mergeCell ref="G89:H89"/>
    <mergeCell ref="G90:H90"/>
    <mergeCell ref="G91:H91"/>
    <mergeCell ref="G56:G57"/>
    <mergeCell ref="H56:H57"/>
    <mergeCell ref="I56:I57"/>
    <mergeCell ref="J56:J57"/>
    <mergeCell ref="G84:H84"/>
    <mergeCell ref="G85:H85"/>
    <mergeCell ref="A56:A57"/>
    <mergeCell ref="B56:B57"/>
    <mergeCell ref="C56:C57"/>
    <mergeCell ref="D56:D57"/>
    <mergeCell ref="E56:E57"/>
    <mergeCell ref="F56:F57"/>
    <mergeCell ref="I20:I21"/>
    <mergeCell ref="A44:A45"/>
    <mergeCell ref="B44:B45"/>
    <mergeCell ref="C44:C45"/>
    <mergeCell ref="D44:D45"/>
    <mergeCell ref="E44:E45"/>
    <mergeCell ref="F44:F45"/>
    <mergeCell ref="G44:G45"/>
    <mergeCell ref="H44:H45"/>
    <mergeCell ref="I44:I45"/>
    <mergeCell ref="G8:G9"/>
    <mergeCell ref="H8:H9"/>
    <mergeCell ref="A20:A21"/>
    <mergeCell ref="B20:B21"/>
    <mergeCell ref="C20:C21"/>
    <mergeCell ref="D20:D21"/>
    <mergeCell ref="E20:E21"/>
    <mergeCell ref="F20:F21"/>
    <mergeCell ref="G20:G21"/>
    <mergeCell ref="H20:H21"/>
    <mergeCell ref="A8:A9"/>
    <mergeCell ref="B8:B9"/>
    <mergeCell ref="C8:C9"/>
    <mergeCell ref="D8:D9"/>
    <mergeCell ref="E8:E9"/>
    <mergeCell ref="F8:F9"/>
  </mergeCells>
  <printOptions/>
  <pageMargins left="0.4330708661417323" right="0.3937007874015748" top="0.71" bottom="0.3" header="0.45" footer="0.2"/>
  <pageSetup horizontalDpi="600" verticalDpi="600" orientation="portrait" paperSize="9" scale="88" r:id="rId1"/>
  <colBreaks count="1" manualBreakCount="1">
    <brk id="11" max="72" man="1"/>
  </colBreaks>
</worksheet>
</file>

<file path=xl/worksheets/sheet10.xml><?xml version="1.0" encoding="utf-8"?>
<worksheet xmlns="http://schemas.openxmlformats.org/spreadsheetml/2006/main" xmlns:r="http://schemas.openxmlformats.org/officeDocument/2006/relationships">
  <dimension ref="A1:M95"/>
  <sheetViews>
    <sheetView view="pageBreakPreview" zoomScale="130" zoomScaleSheetLayoutView="130" zoomScalePageLayoutView="0" workbookViewId="0" topLeftCell="A43">
      <selection activeCell="B69" sqref="B69"/>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307</v>
      </c>
      <c r="B4" s="51"/>
      <c r="G4" s="52" t="s">
        <v>51</v>
      </c>
      <c r="H4" s="53" t="s">
        <v>52</v>
      </c>
      <c r="I4" s="54" t="s">
        <v>53</v>
      </c>
      <c r="J4" s="55" t="s">
        <v>54</v>
      </c>
    </row>
    <row r="5" spans="7:10" ht="13.5" customHeight="1" thickTop="1">
      <c r="G5" s="56">
        <v>8653</v>
      </c>
      <c r="H5" s="57">
        <v>7717</v>
      </c>
      <c r="I5" s="58">
        <v>726</v>
      </c>
      <c r="J5" s="59">
        <f>+G5+H5+I5</f>
        <v>17096</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8.75" thickTop="1">
      <c r="A10" s="2" t="s">
        <v>9</v>
      </c>
      <c r="B10" s="3">
        <v>28677</v>
      </c>
      <c r="C10" s="4">
        <v>27275</v>
      </c>
      <c r="D10" s="4">
        <v>1402</v>
      </c>
      <c r="E10" s="4">
        <v>1192</v>
      </c>
      <c r="F10" s="4">
        <v>737</v>
      </c>
      <c r="G10" s="4">
        <v>37468</v>
      </c>
      <c r="H10" s="285" t="s">
        <v>308</v>
      </c>
    </row>
    <row r="11" spans="1:8" ht="13.5" customHeight="1">
      <c r="A11" s="6"/>
      <c r="B11" s="7"/>
      <c r="C11" s="8"/>
      <c r="D11" s="8"/>
      <c r="E11" s="8"/>
      <c r="F11" s="8"/>
      <c r="G11" s="8"/>
      <c r="H11" s="9"/>
    </row>
    <row r="12" spans="1:8" ht="13.5" customHeight="1">
      <c r="A12" s="11"/>
      <c r="B12" s="12"/>
      <c r="C12" s="13"/>
      <c r="D12" s="13"/>
      <c r="E12" s="13"/>
      <c r="F12" s="13"/>
      <c r="G12" s="13"/>
      <c r="H12" s="15"/>
    </row>
    <row r="13" spans="1:8" ht="13.5" customHeight="1">
      <c r="A13" s="63" t="s">
        <v>1</v>
      </c>
      <c r="B13" s="64">
        <f>SUM(B10:B12)</f>
        <v>28677</v>
      </c>
      <c r="C13" s="65">
        <f>SUM(C10:C12)</f>
        <v>27275</v>
      </c>
      <c r="D13" s="65">
        <f>SUM(D10:D12)</f>
        <v>1402</v>
      </c>
      <c r="E13" s="65">
        <f>SUM(E10:E12)</f>
        <v>1192</v>
      </c>
      <c r="F13" s="66"/>
      <c r="G13" s="65">
        <f>SUM(G10:G12)</f>
        <v>37468</v>
      </c>
      <c r="H13" s="67"/>
    </row>
    <row r="14" spans="1:8" ht="13.5" customHeight="1">
      <c r="A14" s="68" t="s">
        <v>87</v>
      </c>
      <c r="B14" s="69"/>
      <c r="C14" s="69"/>
      <c r="D14" s="69"/>
      <c r="E14" s="69"/>
      <c r="F14" s="69"/>
      <c r="G14" s="69"/>
      <c r="H14" s="70"/>
    </row>
    <row r="15" ht="9.75" customHeight="1"/>
    <row r="16" ht="14.25">
      <c r="A16" s="60" t="s">
        <v>10</v>
      </c>
    </row>
    <row r="17" spans="9:12" ht="10.5">
      <c r="I17" s="49" t="s">
        <v>12</v>
      </c>
      <c r="K17" s="49"/>
      <c r="L17" s="49"/>
    </row>
    <row r="18" spans="1:9" ht="13.5" customHeight="1">
      <c r="A18" s="684" t="s">
        <v>0</v>
      </c>
      <c r="B18" s="694" t="s">
        <v>43</v>
      </c>
      <c r="C18" s="690" t="s">
        <v>44</v>
      </c>
      <c r="D18" s="690" t="s">
        <v>45</v>
      </c>
      <c r="E18" s="695" t="s">
        <v>46</v>
      </c>
      <c r="F18" s="690" t="s">
        <v>55</v>
      </c>
      <c r="G18" s="690" t="s">
        <v>11</v>
      </c>
      <c r="H18" s="695" t="s">
        <v>41</v>
      </c>
      <c r="I18" s="692" t="s">
        <v>8</v>
      </c>
    </row>
    <row r="19" spans="1:9" ht="13.5" customHeight="1" thickBot="1">
      <c r="A19" s="685"/>
      <c r="B19" s="687"/>
      <c r="C19" s="689"/>
      <c r="D19" s="689"/>
      <c r="E19" s="696"/>
      <c r="F19" s="691"/>
      <c r="G19" s="691"/>
      <c r="H19" s="697"/>
      <c r="I19" s="693"/>
    </row>
    <row r="20" spans="1:9" ht="13.5" customHeight="1" thickTop="1">
      <c r="A20" s="2" t="s">
        <v>171</v>
      </c>
      <c r="B20" s="16">
        <v>5131</v>
      </c>
      <c r="C20" s="17">
        <v>5102</v>
      </c>
      <c r="D20" s="17">
        <v>29</v>
      </c>
      <c r="E20" s="17">
        <v>29</v>
      </c>
      <c r="F20" s="17">
        <v>337</v>
      </c>
      <c r="G20" s="18" t="s">
        <v>69</v>
      </c>
      <c r="H20" s="18" t="s">
        <v>99</v>
      </c>
      <c r="I20" s="22" t="s">
        <v>309</v>
      </c>
    </row>
    <row r="21" spans="1:9" ht="13.5" customHeight="1">
      <c r="A21" s="6" t="s">
        <v>310</v>
      </c>
      <c r="B21" s="27">
        <v>548</v>
      </c>
      <c r="C21" s="29">
        <v>576</v>
      </c>
      <c r="D21" s="29">
        <v>-28</v>
      </c>
      <c r="E21" s="29">
        <v>-28</v>
      </c>
      <c r="F21" s="29">
        <v>40</v>
      </c>
      <c r="G21" s="31" t="s">
        <v>99</v>
      </c>
      <c r="H21" s="31" t="s">
        <v>99</v>
      </c>
      <c r="I21" s="30"/>
    </row>
    <row r="22" spans="1:9" ht="13.5" customHeight="1">
      <c r="A22" s="6" t="s">
        <v>311</v>
      </c>
      <c r="B22" s="27">
        <v>3767</v>
      </c>
      <c r="C22" s="29">
        <v>3683</v>
      </c>
      <c r="D22" s="29">
        <v>84</v>
      </c>
      <c r="E22" s="29">
        <v>84</v>
      </c>
      <c r="F22" s="29">
        <v>539</v>
      </c>
      <c r="G22" s="31" t="s">
        <v>99</v>
      </c>
      <c r="H22" s="31" t="s">
        <v>99</v>
      </c>
      <c r="I22" s="30"/>
    </row>
    <row r="23" spans="1:9" ht="13.5" customHeight="1">
      <c r="A23" s="6" t="s">
        <v>312</v>
      </c>
      <c r="B23" s="27">
        <v>437</v>
      </c>
      <c r="C23" s="29">
        <v>427</v>
      </c>
      <c r="D23" s="29">
        <v>10</v>
      </c>
      <c r="E23" s="29">
        <v>10</v>
      </c>
      <c r="F23" s="29">
        <v>76</v>
      </c>
      <c r="G23" s="29">
        <v>205</v>
      </c>
      <c r="H23" s="29">
        <v>24</v>
      </c>
      <c r="I23" s="30"/>
    </row>
    <row r="24" spans="1:9" ht="13.5" customHeight="1">
      <c r="A24" s="6" t="s">
        <v>269</v>
      </c>
      <c r="B24" s="27">
        <v>65</v>
      </c>
      <c r="C24" s="29">
        <v>63</v>
      </c>
      <c r="D24" s="29">
        <v>2</v>
      </c>
      <c r="E24" s="29">
        <v>2</v>
      </c>
      <c r="F24" s="29">
        <v>27</v>
      </c>
      <c r="G24" s="29">
        <v>250</v>
      </c>
      <c r="H24" s="29">
        <v>250</v>
      </c>
      <c r="I24" s="30"/>
    </row>
    <row r="25" spans="1:9" ht="13.5" customHeight="1">
      <c r="A25" s="6" t="s">
        <v>219</v>
      </c>
      <c r="B25" s="27">
        <v>542</v>
      </c>
      <c r="C25" s="29">
        <v>540</v>
      </c>
      <c r="D25" s="29">
        <v>2</v>
      </c>
      <c r="E25" s="29">
        <v>2</v>
      </c>
      <c r="F25" s="29">
        <v>120</v>
      </c>
      <c r="G25" s="31" t="s">
        <v>99</v>
      </c>
      <c r="H25" s="31" t="s">
        <v>99</v>
      </c>
      <c r="I25" s="30"/>
    </row>
    <row r="26" spans="1:9" ht="13.5" customHeight="1">
      <c r="A26" s="6" t="s">
        <v>220</v>
      </c>
      <c r="B26" s="27">
        <v>1508</v>
      </c>
      <c r="C26" s="29">
        <v>1501</v>
      </c>
      <c r="D26" s="29">
        <v>7</v>
      </c>
      <c r="E26" s="29">
        <v>1</v>
      </c>
      <c r="F26" s="29">
        <v>637</v>
      </c>
      <c r="G26" s="29">
        <v>6174</v>
      </c>
      <c r="H26" s="29">
        <v>4223</v>
      </c>
      <c r="I26" s="30"/>
    </row>
    <row r="27" spans="1:9" ht="13.5" customHeight="1">
      <c r="A27" s="6" t="s">
        <v>112</v>
      </c>
      <c r="B27" s="27">
        <v>273</v>
      </c>
      <c r="C27" s="29">
        <v>273</v>
      </c>
      <c r="D27" s="29">
        <v>0</v>
      </c>
      <c r="E27" s="29">
        <v>0</v>
      </c>
      <c r="F27" s="29">
        <v>188</v>
      </c>
      <c r="G27" s="29">
        <v>2299</v>
      </c>
      <c r="H27" s="29">
        <v>1945</v>
      </c>
      <c r="I27" s="30"/>
    </row>
    <row r="28" spans="1:9" ht="13.5" customHeight="1">
      <c r="A28" s="6" t="s">
        <v>313</v>
      </c>
      <c r="B28" s="27">
        <v>1773</v>
      </c>
      <c r="C28" s="29">
        <v>1769</v>
      </c>
      <c r="D28" s="29">
        <v>4</v>
      </c>
      <c r="E28" s="29">
        <v>4</v>
      </c>
      <c r="F28" s="29">
        <v>750</v>
      </c>
      <c r="G28" s="29">
        <v>9119</v>
      </c>
      <c r="H28" s="29">
        <v>6429</v>
      </c>
      <c r="I28" s="30"/>
    </row>
    <row r="29" spans="1:9" ht="13.5" customHeight="1">
      <c r="A29" s="6" t="s">
        <v>66</v>
      </c>
      <c r="B29" s="27">
        <v>843</v>
      </c>
      <c r="C29" s="29">
        <v>783</v>
      </c>
      <c r="D29" s="29">
        <v>59</v>
      </c>
      <c r="E29" s="29">
        <v>1057</v>
      </c>
      <c r="F29" s="29">
        <v>144</v>
      </c>
      <c r="G29" s="29">
        <v>1564</v>
      </c>
      <c r="H29" s="29">
        <v>131</v>
      </c>
      <c r="I29" s="30" t="s">
        <v>314</v>
      </c>
    </row>
    <row r="30" spans="1:9" ht="13.5" customHeight="1">
      <c r="A30" s="6" t="s">
        <v>168</v>
      </c>
      <c r="B30" s="27">
        <f>2588+1029</f>
        <v>3617</v>
      </c>
      <c r="C30" s="29">
        <f>2585+1017</f>
        <v>3602</v>
      </c>
      <c r="D30" s="29">
        <v>14</v>
      </c>
      <c r="E30" s="29">
        <v>928</v>
      </c>
      <c r="F30" s="29">
        <f>281+115</f>
        <v>396</v>
      </c>
      <c r="G30" s="29">
        <v>1591</v>
      </c>
      <c r="H30" s="29">
        <v>1591</v>
      </c>
      <c r="I30" s="30" t="s">
        <v>315</v>
      </c>
    </row>
    <row r="31" spans="1:9" ht="13.5" customHeight="1">
      <c r="A31" s="6" t="s">
        <v>316</v>
      </c>
      <c r="B31" s="27">
        <v>439</v>
      </c>
      <c r="C31" s="29">
        <v>444</v>
      </c>
      <c r="D31" s="29">
        <v>-5</v>
      </c>
      <c r="E31" s="29">
        <v>319</v>
      </c>
      <c r="F31" s="29">
        <f>11+15</f>
        <v>26</v>
      </c>
      <c r="G31" s="29">
        <v>736</v>
      </c>
      <c r="H31" s="29">
        <v>275</v>
      </c>
      <c r="I31" s="30" t="s">
        <v>314</v>
      </c>
    </row>
    <row r="32" spans="1:9" ht="13.5" customHeight="1">
      <c r="A32" s="6" t="s">
        <v>317</v>
      </c>
      <c r="B32" s="27">
        <v>529</v>
      </c>
      <c r="C32" s="29">
        <v>529</v>
      </c>
      <c r="D32" s="29">
        <v>0</v>
      </c>
      <c r="E32" s="29">
        <v>64</v>
      </c>
      <c r="F32" s="29">
        <v>341</v>
      </c>
      <c r="G32" s="29">
        <f>12+38+220+1</f>
        <v>271</v>
      </c>
      <c r="H32" s="29">
        <v>271</v>
      </c>
      <c r="I32" s="30" t="s">
        <v>314</v>
      </c>
    </row>
    <row r="33" spans="1:9" ht="13.5" customHeight="1">
      <c r="A33" s="6"/>
      <c r="B33" s="27"/>
      <c r="C33" s="29"/>
      <c r="D33" s="29"/>
      <c r="E33" s="29"/>
      <c r="F33" s="29"/>
      <c r="G33" s="29"/>
      <c r="H33" s="29"/>
      <c r="I33" s="30"/>
    </row>
    <row r="34" spans="1:9" ht="13.5" customHeight="1">
      <c r="A34" s="6"/>
      <c r="B34" s="27"/>
      <c r="C34" s="29"/>
      <c r="D34" s="29"/>
      <c r="E34" s="29"/>
      <c r="F34" s="29"/>
      <c r="G34" s="29"/>
      <c r="H34" s="29"/>
      <c r="I34" s="30"/>
    </row>
    <row r="35" spans="1:9" ht="13.5" customHeight="1">
      <c r="A35" s="6"/>
      <c r="B35" s="27"/>
      <c r="C35" s="29"/>
      <c r="D35" s="29"/>
      <c r="E35" s="29"/>
      <c r="F35" s="29"/>
      <c r="G35" s="29"/>
      <c r="H35" s="29"/>
      <c r="I35" s="30"/>
    </row>
    <row r="36" spans="1:9" ht="13.5" customHeight="1">
      <c r="A36" s="63" t="s">
        <v>15</v>
      </c>
      <c r="B36" s="78"/>
      <c r="C36" s="79"/>
      <c r="D36" s="79"/>
      <c r="E36" s="80">
        <f>SUM(E20:E35)</f>
        <v>2472</v>
      </c>
      <c r="F36" s="81"/>
      <c r="G36" s="80">
        <f>SUM(G20:G35)</f>
        <v>22209</v>
      </c>
      <c r="H36" s="80">
        <f>SUM(H20:H35)</f>
        <v>15139</v>
      </c>
      <c r="I36" s="82"/>
    </row>
    <row r="37" ht="10.5">
      <c r="A37" s="1" t="s">
        <v>88</v>
      </c>
    </row>
    <row r="38" ht="10.5">
      <c r="A38" s="1" t="s">
        <v>89</v>
      </c>
    </row>
    <row r="39" ht="10.5">
      <c r="A39" s="1" t="s">
        <v>49</v>
      </c>
    </row>
    <row r="40" ht="10.5">
      <c r="A40" s="1" t="s">
        <v>48</v>
      </c>
    </row>
    <row r="41" ht="9.75" customHeight="1"/>
    <row r="42" ht="14.25">
      <c r="A42" s="60" t="s">
        <v>13</v>
      </c>
    </row>
    <row r="43" spans="9:10" ht="10.5">
      <c r="I43" s="49" t="s">
        <v>12</v>
      </c>
      <c r="J43" s="49"/>
    </row>
    <row r="44" spans="1:9" ht="13.5" customHeight="1">
      <c r="A44" s="684" t="s">
        <v>14</v>
      </c>
      <c r="B44" s="694" t="s">
        <v>43</v>
      </c>
      <c r="C44" s="690" t="s">
        <v>44</v>
      </c>
      <c r="D44" s="690" t="s">
        <v>45</v>
      </c>
      <c r="E44" s="695" t="s">
        <v>46</v>
      </c>
      <c r="F44" s="690" t="s">
        <v>55</v>
      </c>
      <c r="G44" s="690" t="s">
        <v>11</v>
      </c>
      <c r="H44" s="695" t="s">
        <v>42</v>
      </c>
      <c r="I44" s="692" t="s">
        <v>8</v>
      </c>
    </row>
    <row r="45" spans="1:9" ht="13.5" customHeight="1" thickBot="1">
      <c r="A45" s="685"/>
      <c r="B45" s="687"/>
      <c r="C45" s="689"/>
      <c r="D45" s="689"/>
      <c r="E45" s="696"/>
      <c r="F45" s="691"/>
      <c r="G45" s="691"/>
      <c r="H45" s="697"/>
      <c r="I45" s="693"/>
    </row>
    <row r="46" spans="1:9" ht="13.5" customHeight="1" thickTop="1">
      <c r="A46" s="2" t="s">
        <v>272</v>
      </c>
      <c r="B46" s="16">
        <v>11738</v>
      </c>
      <c r="C46" s="17">
        <v>11624</v>
      </c>
      <c r="D46" s="17">
        <v>114</v>
      </c>
      <c r="E46" s="17">
        <v>114</v>
      </c>
      <c r="F46" s="17">
        <v>2690</v>
      </c>
      <c r="G46" s="31" t="s">
        <v>99</v>
      </c>
      <c r="H46" s="31" t="s">
        <v>99</v>
      </c>
      <c r="I46" s="38" t="s">
        <v>318</v>
      </c>
    </row>
    <row r="47" spans="1:9" ht="13.5" customHeight="1">
      <c r="A47" s="6" t="s">
        <v>124</v>
      </c>
      <c r="B47" s="27">
        <v>75</v>
      </c>
      <c r="C47" s="29">
        <v>71</v>
      </c>
      <c r="D47" s="29">
        <v>3</v>
      </c>
      <c r="E47" s="29">
        <v>3</v>
      </c>
      <c r="F47" s="31" t="s">
        <v>99</v>
      </c>
      <c r="G47" s="31" t="s">
        <v>99</v>
      </c>
      <c r="H47" s="31" t="s">
        <v>99</v>
      </c>
      <c r="I47" s="30"/>
    </row>
    <row r="48" spans="1:9" ht="13.5" customHeight="1">
      <c r="A48" s="6" t="s">
        <v>319</v>
      </c>
      <c r="B48" s="27">
        <v>14</v>
      </c>
      <c r="C48" s="29">
        <v>12</v>
      </c>
      <c r="D48" s="29">
        <v>1</v>
      </c>
      <c r="E48" s="29">
        <v>1</v>
      </c>
      <c r="F48" s="31" t="s">
        <v>99</v>
      </c>
      <c r="G48" s="31" t="s">
        <v>99</v>
      </c>
      <c r="H48" s="31" t="s">
        <v>99</v>
      </c>
      <c r="I48" s="30"/>
    </row>
    <row r="49" spans="1:9" ht="18">
      <c r="A49" s="286" t="s">
        <v>320</v>
      </c>
      <c r="B49" s="27">
        <v>420</v>
      </c>
      <c r="C49" s="29">
        <v>397</v>
      </c>
      <c r="D49" s="29">
        <v>23</v>
      </c>
      <c r="E49" s="29">
        <v>23</v>
      </c>
      <c r="F49" s="31" t="s">
        <v>99</v>
      </c>
      <c r="G49" s="31" t="s">
        <v>99</v>
      </c>
      <c r="H49" s="31" t="s">
        <v>99</v>
      </c>
      <c r="I49" s="30"/>
    </row>
    <row r="50" spans="1:9" ht="13.5" customHeight="1">
      <c r="A50" s="287" t="s">
        <v>321</v>
      </c>
      <c r="B50" s="27">
        <v>161139</v>
      </c>
      <c r="C50" s="29">
        <v>155554</v>
      </c>
      <c r="D50" s="29">
        <v>5585</v>
      </c>
      <c r="E50" s="29">
        <v>5580</v>
      </c>
      <c r="F50" s="31" t="s">
        <v>99</v>
      </c>
      <c r="G50" s="31" t="s">
        <v>99</v>
      </c>
      <c r="H50" s="31" t="s">
        <v>99</v>
      </c>
      <c r="I50" s="30"/>
    </row>
    <row r="51" spans="1:9" ht="13.5" customHeight="1">
      <c r="A51" s="6" t="s">
        <v>322</v>
      </c>
      <c r="B51" s="27">
        <v>378</v>
      </c>
      <c r="C51" s="29">
        <v>369</v>
      </c>
      <c r="D51" s="29">
        <v>9</v>
      </c>
      <c r="E51" s="29">
        <v>725</v>
      </c>
      <c r="F51" s="31" t="s">
        <v>99</v>
      </c>
      <c r="G51" s="31" t="s">
        <v>99</v>
      </c>
      <c r="H51" s="31" t="s">
        <v>99</v>
      </c>
      <c r="I51" s="30" t="s">
        <v>261</v>
      </c>
    </row>
    <row r="52" spans="1:9" ht="13.5" customHeight="1">
      <c r="A52" s="63" t="s">
        <v>16</v>
      </c>
      <c r="B52" s="78"/>
      <c r="C52" s="79"/>
      <c r="D52" s="79"/>
      <c r="E52" s="80">
        <f>SUM(E46:E51)</f>
        <v>6446</v>
      </c>
      <c r="F52" s="81"/>
      <c r="G52" s="80"/>
      <c r="H52" s="80"/>
      <c r="I52" s="84"/>
    </row>
    <row r="53" ht="9.75" customHeight="1">
      <c r="A53" s="85"/>
    </row>
    <row r="54" ht="14.25">
      <c r="A54" s="60" t="s">
        <v>56</v>
      </c>
    </row>
    <row r="55" ht="10.5">
      <c r="J55" s="49" t="s">
        <v>12</v>
      </c>
    </row>
    <row r="56" spans="1:10" ht="13.5" customHeight="1">
      <c r="A56" s="698" t="s">
        <v>17</v>
      </c>
      <c r="B56" s="694" t="s">
        <v>19</v>
      </c>
      <c r="C56" s="690" t="s">
        <v>47</v>
      </c>
      <c r="D56" s="690" t="s">
        <v>20</v>
      </c>
      <c r="E56" s="690" t="s">
        <v>21</v>
      </c>
      <c r="F56" s="690" t="s">
        <v>22</v>
      </c>
      <c r="G56" s="695" t="s">
        <v>23</v>
      </c>
      <c r="H56" s="695" t="s">
        <v>24</v>
      </c>
      <c r="I56" s="695" t="s">
        <v>59</v>
      </c>
      <c r="J56" s="692" t="s">
        <v>8</v>
      </c>
    </row>
    <row r="57" spans="1:10" ht="13.5" customHeight="1" thickBot="1">
      <c r="A57" s="699"/>
      <c r="B57" s="687"/>
      <c r="C57" s="689"/>
      <c r="D57" s="689"/>
      <c r="E57" s="689"/>
      <c r="F57" s="689"/>
      <c r="G57" s="696"/>
      <c r="H57" s="696"/>
      <c r="I57" s="697"/>
      <c r="J57" s="693"/>
    </row>
    <row r="58" spans="1:10" ht="13.5" customHeight="1" thickTop="1">
      <c r="A58" s="2" t="s">
        <v>323</v>
      </c>
      <c r="B58" s="16">
        <v>2</v>
      </c>
      <c r="C58" s="17">
        <v>28</v>
      </c>
      <c r="D58" s="17">
        <v>2</v>
      </c>
      <c r="E58" s="17">
        <v>0</v>
      </c>
      <c r="F58" s="31" t="s">
        <v>99</v>
      </c>
      <c r="G58" s="31" t="s">
        <v>99</v>
      </c>
      <c r="H58" s="31" t="s">
        <v>99</v>
      </c>
      <c r="I58" s="31" t="s">
        <v>99</v>
      </c>
      <c r="J58" s="22"/>
    </row>
    <row r="59" spans="1:10" ht="13.5" customHeight="1">
      <c r="A59" s="6" t="s">
        <v>324</v>
      </c>
      <c r="B59" s="27">
        <v>1</v>
      </c>
      <c r="C59" s="29">
        <v>113</v>
      </c>
      <c r="D59" s="29">
        <v>102</v>
      </c>
      <c r="E59" s="29">
        <v>9</v>
      </c>
      <c r="F59" s="31" t="s">
        <v>99</v>
      </c>
      <c r="G59" s="31" t="s">
        <v>99</v>
      </c>
      <c r="H59" s="31" t="s">
        <v>99</v>
      </c>
      <c r="I59" s="31" t="s">
        <v>99</v>
      </c>
      <c r="J59" s="30"/>
    </row>
    <row r="60" spans="1:10" ht="13.5" customHeight="1">
      <c r="A60" s="6" t="s">
        <v>325</v>
      </c>
      <c r="B60" s="31" t="s">
        <v>99</v>
      </c>
      <c r="C60" s="29">
        <v>107</v>
      </c>
      <c r="D60" s="29">
        <v>103</v>
      </c>
      <c r="E60" s="29">
        <v>11</v>
      </c>
      <c r="F60" s="31" t="s">
        <v>99</v>
      </c>
      <c r="G60" s="31" t="s">
        <v>99</v>
      </c>
      <c r="H60" s="31" t="s">
        <v>99</v>
      </c>
      <c r="I60" s="31" t="s">
        <v>99</v>
      </c>
      <c r="J60" s="30"/>
    </row>
    <row r="61" spans="1:10" ht="13.5" customHeight="1">
      <c r="A61" s="6" t="s">
        <v>326</v>
      </c>
      <c r="B61" s="31" t="s">
        <v>99</v>
      </c>
      <c r="C61" s="29">
        <v>5</v>
      </c>
      <c r="D61" s="29">
        <v>5</v>
      </c>
      <c r="E61" s="31" t="s">
        <v>69</v>
      </c>
      <c r="F61" s="31" t="s">
        <v>99</v>
      </c>
      <c r="G61" s="31" t="s">
        <v>99</v>
      </c>
      <c r="H61" s="31" t="s">
        <v>99</v>
      </c>
      <c r="I61" s="31" t="s">
        <v>99</v>
      </c>
      <c r="J61" s="30"/>
    </row>
    <row r="62" spans="1:10" ht="13.5" customHeight="1">
      <c r="A62" s="6" t="s">
        <v>327</v>
      </c>
      <c r="B62" s="27">
        <v>-0.1</v>
      </c>
      <c r="C62" s="29">
        <v>110</v>
      </c>
      <c r="D62" s="29">
        <v>100</v>
      </c>
      <c r="E62" s="29">
        <v>37</v>
      </c>
      <c r="F62" s="31" t="s">
        <v>99</v>
      </c>
      <c r="G62" s="31" t="s">
        <v>99</v>
      </c>
      <c r="H62" s="31" t="s">
        <v>99</v>
      </c>
      <c r="I62" s="31" t="s">
        <v>99</v>
      </c>
      <c r="J62" s="30"/>
    </row>
    <row r="63" spans="1:10" ht="13.5" customHeight="1">
      <c r="A63" s="6" t="s">
        <v>328</v>
      </c>
      <c r="B63" s="27">
        <v>-2</v>
      </c>
      <c r="C63" s="29">
        <v>38</v>
      </c>
      <c r="D63" s="29">
        <v>5</v>
      </c>
      <c r="E63" s="31" t="s">
        <v>99</v>
      </c>
      <c r="F63" s="31" t="s">
        <v>99</v>
      </c>
      <c r="G63" s="29">
        <v>800</v>
      </c>
      <c r="H63" s="31" t="s">
        <v>99</v>
      </c>
      <c r="I63" s="31" t="s">
        <v>99</v>
      </c>
      <c r="J63" s="30"/>
    </row>
    <row r="64" spans="1:10" ht="13.5" customHeight="1">
      <c r="A64" s="6" t="s">
        <v>329</v>
      </c>
      <c r="B64" s="27">
        <v>1</v>
      </c>
      <c r="C64" s="29">
        <v>33</v>
      </c>
      <c r="D64" s="29">
        <v>14</v>
      </c>
      <c r="E64" s="31" t="s">
        <v>99</v>
      </c>
      <c r="F64" s="31" t="s">
        <v>99</v>
      </c>
      <c r="G64" s="31" t="s">
        <v>99</v>
      </c>
      <c r="H64" s="31" t="s">
        <v>99</v>
      </c>
      <c r="I64" s="31" t="s">
        <v>99</v>
      </c>
      <c r="J64" s="30"/>
    </row>
    <row r="65" spans="1:10" ht="13.5" customHeight="1">
      <c r="A65" s="6" t="s">
        <v>330</v>
      </c>
      <c r="B65" s="27">
        <v>-6</v>
      </c>
      <c r="C65" s="29">
        <v>71</v>
      </c>
      <c r="D65" s="29">
        <v>20</v>
      </c>
      <c r="E65" s="29">
        <v>0</v>
      </c>
      <c r="F65" s="31" t="s">
        <v>99</v>
      </c>
      <c r="G65" s="31" t="s">
        <v>99</v>
      </c>
      <c r="H65" s="31" t="s">
        <v>99</v>
      </c>
      <c r="I65" s="31" t="s">
        <v>99</v>
      </c>
      <c r="J65" s="30"/>
    </row>
    <row r="66" spans="1:10" ht="13.5" customHeight="1">
      <c r="A66" s="6" t="s">
        <v>331</v>
      </c>
      <c r="B66" s="27">
        <v>-1</v>
      </c>
      <c r="C66" s="29">
        <v>44</v>
      </c>
      <c r="D66" s="29">
        <v>27</v>
      </c>
      <c r="E66" s="31" t="s">
        <v>99</v>
      </c>
      <c r="F66" s="31" t="s">
        <v>99</v>
      </c>
      <c r="G66" s="31" t="s">
        <v>99</v>
      </c>
      <c r="H66" s="29">
        <v>74</v>
      </c>
      <c r="I66" s="29">
        <v>7</v>
      </c>
      <c r="J66" s="30"/>
    </row>
    <row r="67" spans="1:10" ht="13.5" customHeight="1">
      <c r="A67" s="6" t="s">
        <v>332</v>
      </c>
      <c r="B67" s="27">
        <v>1</v>
      </c>
      <c r="C67" s="29">
        <v>27</v>
      </c>
      <c r="D67" s="29">
        <v>10</v>
      </c>
      <c r="E67" s="31" t="s">
        <v>99</v>
      </c>
      <c r="F67" s="31" t="s">
        <v>99</v>
      </c>
      <c r="G67" s="31" t="s">
        <v>99</v>
      </c>
      <c r="H67" s="31" t="s">
        <v>99</v>
      </c>
      <c r="I67" s="31" t="s">
        <v>99</v>
      </c>
      <c r="J67" s="30"/>
    </row>
    <row r="68" spans="1:10" ht="13.5" customHeight="1">
      <c r="A68" s="6" t="s">
        <v>333</v>
      </c>
      <c r="B68" s="27">
        <v>-51</v>
      </c>
      <c r="C68" s="29">
        <v>183</v>
      </c>
      <c r="D68" s="29">
        <v>57</v>
      </c>
      <c r="E68" s="29">
        <v>61</v>
      </c>
      <c r="F68" s="31" t="s">
        <v>99</v>
      </c>
      <c r="G68" s="31" t="s">
        <v>99</v>
      </c>
      <c r="H68" s="31" t="s">
        <v>99</v>
      </c>
      <c r="I68" s="31" t="s">
        <v>99</v>
      </c>
      <c r="J68" s="30"/>
    </row>
    <row r="69" spans="1:10" ht="19.5">
      <c r="A69" s="216" t="s">
        <v>334</v>
      </c>
      <c r="B69" s="27">
        <v>3</v>
      </c>
      <c r="C69" s="29">
        <v>75</v>
      </c>
      <c r="D69" s="29">
        <v>19</v>
      </c>
      <c r="E69" s="29">
        <v>7</v>
      </c>
      <c r="F69" s="31" t="s">
        <v>99</v>
      </c>
      <c r="G69" s="31" t="s">
        <v>99</v>
      </c>
      <c r="H69" s="31" t="s">
        <v>99</v>
      </c>
      <c r="I69" s="31" t="s">
        <v>99</v>
      </c>
      <c r="J69" s="30"/>
    </row>
    <row r="70" spans="1:10" ht="13.5" customHeight="1">
      <c r="A70" s="86" t="s">
        <v>18</v>
      </c>
      <c r="B70" s="87"/>
      <c r="C70" s="81"/>
      <c r="D70" s="80">
        <f>SUM(D58:D69)</f>
        <v>464</v>
      </c>
      <c r="E70" s="80">
        <f aca="true" t="shared" si="0" ref="E70:J70">SUM(E58:E69)</f>
        <v>125</v>
      </c>
      <c r="F70" s="80">
        <f t="shared" si="0"/>
        <v>0</v>
      </c>
      <c r="G70" s="80">
        <f t="shared" si="0"/>
        <v>800</v>
      </c>
      <c r="H70" s="80">
        <f t="shared" si="0"/>
        <v>74</v>
      </c>
      <c r="I70" s="80">
        <f t="shared" si="0"/>
        <v>7</v>
      </c>
      <c r="J70" s="82">
        <f t="shared" si="0"/>
        <v>0</v>
      </c>
    </row>
    <row r="71" ht="10.5">
      <c r="A71" s="1" t="s">
        <v>90</v>
      </c>
    </row>
    <row r="72" ht="9.75" customHeight="1"/>
    <row r="73" ht="14.25">
      <c r="A73" s="60" t="s">
        <v>39</v>
      </c>
    </row>
    <row r="74" ht="10.5">
      <c r="D74" s="49" t="s">
        <v>12</v>
      </c>
    </row>
    <row r="75" spans="1:4" ht="21.75" thickBot="1">
      <c r="A75" s="88" t="s">
        <v>34</v>
      </c>
      <c r="B75" s="89" t="s">
        <v>91</v>
      </c>
      <c r="C75" s="90" t="s">
        <v>92</v>
      </c>
      <c r="D75" s="91" t="s">
        <v>50</v>
      </c>
    </row>
    <row r="76" spans="1:4" ht="13.5" customHeight="1" thickTop="1">
      <c r="A76" s="92" t="s">
        <v>35</v>
      </c>
      <c r="B76" s="16">
        <v>2898</v>
      </c>
      <c r="C76" s="17">
        <v>2778</v>
      </c>
      <c r="D76" s="38">
        <f>+C76-B76</f>
        <v>-120</v>
      </c>
    </row>
    <row r="77" spans="1:4" ht="13.5" customHeight="1">
      <c r="A77" s="93" t="s">
        <v>36</v>
      </c>
      <c r="B77" s="27">
        <v>19</v>
      </c>
      <c r="C77" s="29">
        <v>19</v>
      </c>
      <c r="D77" s="30">
        <f>+C77-B77</f>
        <v>0</v>
      </c>
    </row>
    <row r="78" spans="1:4" ht="13.5" customHeight="1">
      <c r="A78" s="94" t="s">
        <v>37</v>
      </c>
      <c r="B78" s="32">
        <v>5401</v>
      </c>
      <c r="C78" s="33">
        <f>8826-2778-19</f>
        <v>6029</v>
      </c>
      <c r="D78" s="35">
        <f>+C78-B78</f>
        <v>628</v>
      </c>
    </row>
    <row r="79" spans="1:4" ht="13.5" customHeight="1">
      <c r="A79" s="95" t="s">
        <v>38</v>
      </c>
      <c r="B79" s="96">
        <f>SUM(B76:B78)</f>
        <v>8318</v>
      </c>
      <c r="C79" s="80">
        <f>SUM(C76:C78)</f>
        <v>8826</v>
      </c>
      <c r="D79" s="82">
        <f>SUM(D76:D78)</f>
        <v>508</v>
      </c>
    </row>
    <row r="80" spans="1:4" ht="10.5">
      <c r="A80" s="1" t="s">
        <v>58</v>
      </c>
      <c r="B80" s="97"/>
      <c r="C80" s="97"/>
      <c r="D80" s="97"/>
    </row>
    <row r="81" spans="1:4" ht="9.75" customHeight="1">
      <c r="A81" s="98"/>
      <c r="B81" s="97"/>
      <c r="C81" s="97"/>
      <c r="D81" s="97"/>
    </row>
    <row r="82" ht="14.25">
      <c r="A82" s="60" t="s">
        <v>57</v>
      </c>
    </row>
    <row r="83" ht="10.5" customHeight="1">
      <c r="A83" s="60"/>
    </row>
    <row r="84" spans="1:11" ht="21.75" thickBot="1">
      <c r="A84" s="88" t="s">
        <v>33</v>
      </c>
      <c r="B84" s="89" t="s">
        <v>91</v>
      </c>
      <c r="C84" s="90" t="s">
        <v>92</v>
      </c>
      <c r="D84" s="90" t="s">
        <v>50</v>
      </c>
      <c r="E84" s="99" t="s">
        <v>31</v>
      </c>
      <c r="F84" s="91" t="s">
        <v>32</v>
      </c>
      <c r="G84" s="700" t="s">
        <v>40</v>
      </c>
      <c r="H84" s="701"/>
      <c r="I84" s="89" t="s">
        <v>91</v>
      </c>
      <c r="J84" s="90" t="s">
        <v>92</v>
      </c>
      <c r="K84" s="91" t="s">
        <v>50</v>
      </c>
    </row>
    <row r="85" spans="1:11" ht="13.5" customHeight="1" thickTop="1">
      <c r="A85" s="92" t="s">
        <v>25</v>
      </c>
      <c r="B85" s="125">
        <v>6.93</v>
      </c>
      <c r="C85" s="40">
        <v>6.97</v>
      </c>
      <c r="D85" s="40">
        <f aca="true" t="shared" si="1" ref="D85:D90">+C85-B85</f>
        <v>0.040000000000000036</v>
      </c>
      <c r="E85" s="101">
        <v>-12.64</v>
      </c>
      <c r="F85" s="102" t="s">
        <v>93</v>
      </c>
      <c r="G85" s="747" t="s">
        <v>220</v>
      </c>
      <c r="H85" s="748"/>
      <c r="I85" s="126" t="s">
        <v>69</v>
      </c>
      <c r="J85" s="41" t="s">
        <v>69</v>
      </c>
      <c r="K85" s="127" t="s">
        <v>69</v>
      </c>
    </row>
    <row r="86" spans="1:11" ht="13.5" customHeight="1">
      <c r="A86" s="93" t="s">
        <v>26</v>
      </c>
      <c r="B86" s="128">
        <v>20.88</v>
      </c>
      <c r="C86" s="42">
        <v>21.43</v>
      </c>
      <c r="D86" s="42">
        <f t="shared" si="1"/>
        <v>0.5500000000000007</v>
      </c>
      <c r="E86" s="105">
        <v>-17.64</v>
      </c>
      <c r="F86" s="106" t="s">
        <v>94</v>
      </c>
      <c r="G86" s="749" t="s">
        <v>112</v>
      </c>
      <c r="H86" s="750"/>
      <c r="I86" s="128" t="s">
        <v>69</v>
      </c>
      <c r="J86" s="43" t="s">
        <v>69</v>
      </c>
      <c r="K86" s="129" t="s">
        <v>69</v>
      </c>
    </row>
    <row r="87" spans="1:11" ht="13.5" customHeight="1">
      <c r="A87" s="93" t="s">
        <v>27</v>
      </c>
      <c r="B87" s="130">
        <v>13.9</v>
      </c>
      <c r="C87" s="43">
        <v>14.2</v>
      </c>
      <c r="D87" s="42">
        <f t="shared" si="1"/>
        <v>0.29999999999999893</v>
      </c>
      <c r="E87" s="108">
        <v>25</v>
      </c>
      <c r="F87" s="109">
        <v>35</v>
      </c>
      <c r="G87" s="749" t="s">
        <v>313</v>
      </c>
      <c r="H87" s="750"/>
      <c r="I87" s="128" t="s">
        <v>69</v>
      </c>
      <c r="J87" s="43" t="s">
        <v>69</v>
      </c>
      <c r="K87" s="129" t="s">
        <v>69</v>
      </c>
    </row>
    <row r="88" spans="1:11" ht="13.5" customHeight="1">
      <c r="A88" s="93" t="s">
        <v>28</v>
      </c>
      <c r="B88" s="131">
        <v>95</v>
      </c>
      <c r="C88" s="43">
        <v>100.7</v>
      </c>
      <c r="D88" s="42">
        <f t="shared" si="1"/>
        <v>5.700000000000003</v>
      </c>
      <c r="E88" s="108">
        <v>350</v>
      </c>
      <c r="F88" s="110"/>
      <c r="G88" s="749" t="s">
        <v>66</v>
      </c>
      <c r="H88" s="750"/>
      <c r="I88" s="128" t="s">
        <v>69</v>
      </c>
      <c r="J88" s="43" t="s">
        <v>69</v>
      </c>
      <c r="K88" s="129" t="s">
        <v>69</v>
      </c>
    </row>
    <row r="89" spans="1:11" ht="13.5" customHeight="1">
      <c r="A89" s="93" t="s">
        <v>29</v>
      </c>
      <c r="B89" s="132">
        <v>0.54</v>
      </c>
      <c r="C89" s="42">
        <v>0.55</v>
      </c>
      <c r="D89" s="42">
        <f t="shared" si="1"/>
        <v>0.010000000000000009</v>
      </c>
      <c r="E89" s="111"/>
      <c r="F89" s="112"/>
      <c r="G89" s="749" t="s">
        <v>168</v>
      </c>
      <c r="H89" s="750"/>
      <c r="I89" s="128" t="s">
        <v>69</v>
      </c>
      <c r="J89" s="43" t="s">
        <v>69</v>
      </c>
      <c r="K89" s="129" t="s">
        <v>69</v>
      </c>
    </row>
    <row r="90" spans="1:11" ht="13.5" customHeight="1">
      <c r="A90" s="113" t="s">
        <v>30</v>
      </c>
      <c r="B90" s="133">
        <v>89.1</v>
      </c>
      <c r="C90" s="44">
        <v>90.4</v>
      </c>
      <c r="D90" s="288">
        <f t="shared" si="1"/>
        <v>1.3000000000000114</v>
      </c>
      <c r="E90" s="115"/>
      <c r="F90" s="116"/>
      <c r="G90" s="749" t="s">
        <v>316</v>
      </c>
      <c r="H90" s="750"/>
      <c r="I90" s="128" t="s">
        <v>69</v>
      </c>
      <c r="J90" s="43" t="s">
        <v>69</v>
      </c>
      <c r="K90" s="129" t="s">
        <v>69</v>
      </c>
    </row>
    <row r="91" spans="1:11" ht="13.5" customHeight="1">
      <c r="A91" s="289"/>
      <c r="B91" s="290"/>
      <c r="C91" s="290"/>
      <c r="D91" s="290"/>
      <c r="E91" s="291"/>
      <c r="F91" s="291"/>
      <c r="G91" s="751" t="s">
        <v>317</v>
      </c>
      <c r="H91" s="752"/>
      <c r="I91" s="117" t="s">
        <v>69</v>
      </c>
      <c r="J91" s="44" t="s">
        <v>69</v>
      </c>
      <c r="K91" s="118" t="s">
        <v>69</v>
      </c>
    </row>
    <row r="92" ht="10.5">
      <c r="A92" s="1" t="s">
        <v>95</v>
      </c>
    </row>
    <row r="93" ht="10.5">
      <c r="A93" s="1" t="s">
        <v>96</v>
      </c>
    </row>
    <row r="94" ht="10.5">
      <c r="A94" s="1" t="s">
        <v>97</v>
      </c>
    </row>
    <row r="95" ht="10.5" customHeight="1">
      <c r="A95" s="1" t="s">
        <v>98</v>
      </c>
    </row>
  </sheetData>
  <sheetProtection/>
  <mergeCells count="44">
    <mergeCell ref="G86:H86"/>
    <mergeCell ref="G87:H87"/>
    <mergeCell ref="G88:H88"/>
    <mergeCell ref="G89:H89"/>
    <mergeCell ref="G90:H90"/>
    <mergeCell ref="G91:H91"/>
    <mergeCell ref="G56:G57"/>
    <mergeCell ref="H56:H57"/>
    <mergeCell ref="I56:I57"/>
    <mergeCell ref="J56:J57"/>
    <mergeCell ref="G84:H84"/>
    <mergeCell ref="G85:H85"/>
    <mergeCell ref="A56:A57"/>
    <mergeCell ref="B56:B57"/>
    <mergeCell ref="C56:C57"/>
    <mergeCell ref="D56:D57"/>
    <mergeCell ref="E56:E57"/>
    <mergeCell ref="F56:F57"/>
    <mergeCell ref="I18:I19"/>
    <mergeCell ref="A44:A45"/>
    <mergeCell ref="B44:B45"/>
    <mergeCell ref="C44:C45"/>
    <mergeCell ref="D44:D45"/>
    <mergeCell ref="E44:E45"/>
    <mergeCell ref="F44:F45"/>
    <mergeCell ref="G44:G45"/>
    <mergeCell ref="H44:H45"/>
    <mergeCell ref="I44:I45"/>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pageMargins left="0.4330708661417323" right="0.3937007874015748" top="0.71" bottom="0.3" header="0.45" footer="0.2"/>
  <pageSetup horizontalDpi="600" verticalDpi="600" orientation="portrait" paperSize="9" scale="88" r:id="rId1"/>
  <colBreaks count="1" manualBreakCount="1">
    <brk id="11" max="72" man="1"/>
  </colBreaks>
</worksheet>
</file>

<file path=xl/worksheets/sheet11.xml><?xml version="1.0" encoding="utf-8"?>
<worksheet xmlns="http://schemas.openxmlformats.org/spreadsheetml/2006/main" xmlns:r="http://schemas.openxmlformats.org/officeDocument/2006/relationships">
  <dimension ref="A1:M78"/>
  <sheetViews>
    <sheetView view="pageBreakPreview" zoomScale="130" zoomScaleSheetLayoutView="130" zoomScalePageLayoutView="0" workbookViewId="0" topLeftCell="A1">
      <selection activeCell="C14" sqref="C14"/>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681</v>
      </c>
      <c r="B4" s="51"/>
      <c r="G4" s="52" t="s">
        <v>51</v>
      </c>
      <c r="H4" s="53" t="s">
        <v>52</v>
      </c>
      <c r="I4" s="54" t="s">
        <v>53</v>
      </c>
      <c r="J4" s="55" t="s">
        <v>54</v>
      </c>
    </row>
    <row r="5" spans="7:10" ht="13.5" customHeight="1" thickTop="1">
      <c r="G5" s="56">
        <v>9537</v>
      </c>
      <c r="H5" s="57">
        <v>1178</v>
      </c>
      <c r="I5" s="58">
        <v>424</v>
      </c>
      <c r="J5" s="59">
        <v>11137</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18533</v>
      </c>
      <c r="C10" s="4">
        <v>17429</v>
      </c>
      <c r="D10" s="4">
        <v>1104</v>
      </c>
      <c r="E10" s="4">
        <v>982</v>
      </c>
      <c r="F10" s="594" t="s">
        <v>241</v>
      </c>
      <c r="G10" s="4">
        <v>18098</v>
      </c>
      <c r="H10" s="5"/>
    </row>
    <row r="11" spans="1:8" ht="13.5" customHeight="1">
      <c r="A11" s="63" t="s">
        <v>1</v>
      </c>
      <c r="B11" s="64">
        <v>18533</v>
      </c>
      <c r="C11" s="65">
        <v>17429</v>
      </c>
      <c r="D11" s="65">
        <v>1104</v>
      </c>
      <c r="E11" s="65">
        <v>982</v>
      </c>
      <c r="F11" s="66"/>
      <c r="G11" s="65">
        <v>18098</v>
      </c>
      <c r="H11" s="67"/>
    </row>
    <row r="12" spans="1:8" ht="13.5" customHeight="1">
      <c r="A12" s="68" t="s">
        <v>87</v>
      </c>
      <c r="B12" s="69"/>
      <c r="C12" s="69"/>
      <c r="D12" s="69"/>
      <c r="E12" s="69"/>
      <c r="F12" s="69"/>
      <c r="G12" s="69"/>
      <c r="H12" s="70"/>
    </row>
    <row r="13" ht="9.75" customHeight="1"/>
    <row r="14" ht="14.25">
      <c r="A14" s="60" t="s">
        <v>10</v>
      </c>
    </row>
    <row r="15" spans="9:12" ht="10.5">
      <c r="I15" s="49" t="s">
        <v>12</v>
      </c>
      <c r="K15" s="49"/>
      <c r="L15" s="49"/>
    </row>
    <row r="16" spans="1:9" ht="13.5" customHeight="1">
      <c r="A16" s="684" t="s">
        <v>0</v>
      </c>
      <c r="B16" s="694" t="s">
        <v>43</v>
      </c>
      <c r="C16" s="690" t="s">
        <v>44</v>
      </c>
      <c r="D16" s="690" t="s">
        <v>45</v>
      </c>
      <c r="E16" s="695" t="s">
        <v>46</v>
      </c>
      <c r="F16" s="690" t="s">
        <v>55</v>
      </c>
      <c r="G16" s="690" t="s">
        <v>11</v>
      </c>
      <c r="H16" s="695" t="s">
        <v>41</v>
      </c>
      <c r="I16" s="692" t="s">
        <v>8</v>
      </c>
    </row>
    <row r="17" spans="1:9" ht="13.5" customHeight="1" thickBot="1">
      <c r="A17" s="685"/>
      <c r="B17" s="687"/>
      <c r="C17" s="689"/>
      <c r="D17" s="689"/>
      <c r="E17" s="696"/>
      <c r="F17" s="691"/>
      <c r="G17" s="691"/>
      <c r="H17" s="697"/>
      <c r="I17" s="693"/>
    </row>
    <row r="18" spans="1:9" ht="13.5" customHeight="1" thickTop="1">
      <c r="A18" s="2" t="s">
        <v>66</v>
      </c>
      <c r="B18" s="16">
        <v>1236</v>
      </c>
      <c r="C18" s="17">
        <v>1095</v>
      </c>
      <c r="D18" s="17">
        <v>141</v>
      </c>
      <c r="E18" s="17">
        <v>1458</v>
      </c>
      <c r="F18" s="17">
        <v>6</v>
      </c>
      <c r="G18" s="17">
        <v>2157</v>
      </c>
      <c r="H18" s="17">
        <v>84</v>
      </c>
      <c r="I18" s="22" t="s">
        <v>261</v>
      </c>
    </row>
    <row r="19" spans="1:9" ht="13.5" customHeight="1">
      <c r="A19" s="6" t="s">
        <v>682</v>
      </c>
      <c r="B19" s="27">
        <v>4595</v>
      </c>
      <c r="C19" s="29">
        <v>4580</v>
      </c>
      <c r="D19" s="29">
        <v>15</v>
      </c>
      <c r="E19" s="29">
        <v>15</v>
      </c>
      <c r="F19" s="29">
        <v>362</v>
      </c>
      <c r="G19" s="31" t="s">
        <v>241</v>
      </c>
      <c r="H19" s="31" t="s">
        <v>241</v>
      </c>
      <c r="I19" s="30" t="s">
        <v>683</v>
      </c>
    </row>
    <row r="20" spans="1:9" ht="13.5" customHeight="1">
      <c r="A20" s="6" t="s">
        <v>684</v>
      </c>
      <c r="B20" s="27">
        <v>2565</v>
      </c>
      <c r="C20" s="29">
        <v>2451</v>
      </c>
      <c r="D20" s="29">
        <v>114</v>
      </c>
      <c r="E20" s="29">
        <v>114</v>
      </c>
      <c r="F20" s="29">
        <v>389</v>
      </c>
      <c r="G20" s="31" t="s">
        <v>241</v>
      </c>
      <c r="H20" s="31" t="s">
        <v>241</v>
      </c>
      <c r="I20" s="30"/>
    </row>
    <row r="21" spans="1:9" ht="13.5" customHeight="1">
      <c r="A21" s="6" t="s">
        <v>685</v>
      </c>
      <c r="B21" s="27">
        <v>379</v>
      </c>
      <c r="C21" s="29">
        <v>332</v>
      </c>
      <c r="D21" s="29">
        <v>47</v>
      </c>
      <c r="E21" s="29">
        <v>47</v>
      </c>
      <c r="F21" s="31" t="s">
        <v>241</v>
      </c>
      <c r="G21" s="31" t="s">
        <v>241</v>
      </c>
      <c r="H21" s="31" t="s">
        <v>241</v>
      </c>
      <c r="I21" s="30"/>
    </row>
    <row r="22" spans="1:9" ht="13.5" customHeight="1">
      <c r="A22" s="6" t="s">
        <v>561</v>
      </c>
      <c r="B22" s="27">
        <v>4275</v>
      </c>
      <c r="C22" s="29">
        <v>4202</v>
      </c>
      <c r="D22" s="29">
        <v>73</v>
      </c>
      <c r="E22" s="29">
        <v>57</v>
      </c>
      <c r="F22" s="29">
        <v>1339</v>
      </c>
      <c r="G22" s="29">
        <v>25167</v>
      </c>
      <c r="H22" s="29">
        <v>21517</v>
      </c>
      <c r="I22" s="30"/>
    </row>
    <row r="23" spans="1:9" ht="13.5" customHeight="1">
      <c r="A23" s="6" t="s">
        <v>686</v>
      </c>
      <c r="B23" s="27">
        <v>37</v>
      </c>
      <c r="C23" s="29">
        <v>37</v>
      </c>
      <c r="D23" s="29">
        <v>0</v>
      </c>
      <c r="E23" s="29">
        <v>0</v>
      </c>
      <c r="F23" s="31" t="s">
        <v>241</v>
      </c>
      <c r="G23" s="31" t="s">
        <v>241</v>
      </c>
      <c r="H23" s="31" t="s">
        <v>241</v>
      </c>
      <c r="I23" s="30"/>
    </row>
    <row r="24" spans="1:9" ht="13.5" customHeight="1">
      <c r="A24" s="6" t="s">
        <v>687</v>
      </c>
      <c r="B24" s="27">
        <v>392</v>
      </c>
      <c r="C24" s="29">
        <v>378</v>
      </c>
      <c r="D24" s="29">
        <v>14</v>
      </c>
      <c r="E24" s="29">
        <v>14</v>
      </c>
      <c r="F24" s="29">
        <v>83</v>
      </c>
      <c r="G24" s="31" t="s">
        <v>241</v>
      </c>
      <c r="H24" s="31" t="s">
        <v>241</v>
      </c>
      <c r="I24" s="30"/>
    </row>
    <row r="25" spans="1:9" ht="13.5" customHeight="1">
      <c r="A25" s="63" t="s">
        <v>15</v>
      </c>
      <c r="B25" s="78"/>
      <c r="C25" s="79"/>
      <c r="D25" s="79"/>
      <c r="E25" s="80">
        <v>1705</v>
      </c>
      <c r="F25" s="81"/>
      <c r="G25" s="80">
        <v>27324</v>
      </c>
      <c r="H25" s="80">
        <v>21601</v>
      </c>
      <c r="I25" s="82"/>
    </row>
    <row r="26" ht="10.5">
      <c r="A26" s="1" t="s">
        <v>88</v>
      </c>
    </row>
    <row r="27" ht="10.5">
      <c r="A27" s="1" t="s">
        <v>89</v>
      </c>
    </row>
    <row r="28" ht="10.5">
      <c r="A28" s="1" t="s">
        <v>49</v>
      </c>
    </row>
    <row r="29" ht="10.5">
      <c r="A29" s="1" t="s">
        <v>48</v>
      </c>
    </row>
    <row r="30" ht="9.75" customHeight="1"/>
    <row r="31" ht="14.25">
      <c r="A31" s="60" t="s">
        <v>13</v>
      </c>
    </row>
    <row r="32" spans="9:10" ht="10.5">
      <c r="I32" s="49" t="s">
        <v>12</v>
      </c>
      <c r="J32" s="49"/>
    </row>
    <row r="33" spans="1:9" ht="13.5" customHeight="1">
      <c r="A33" s="684" t="s">
        <v>14</v>
      </c>
      <c r="B33" s="694" t="s">
        <v>43</v>
      </c>
      <c r="C33" s="690" t="s">
        <v>44</v>
      </c>
      <c r="D33" s="690" t="s">
        <v>45</v>
      </c>
      <c r="E33" s="695" t="s">
        <v>46</v>
      </c>
      <c r="F33" s="690" t="s">
        <v>55</v>
      </c>
      <c r="G33" s="690" t="s">
        <v>11</v>
      </c>
      <c r="H33" s="695" t="s">
        <v>42</v>
      </c>
      <c r="I33" s="692" t="s">
        <v>8</v>
      </c>
    </row>
    <row r="34" spans="1:9" ht="13.5" customHeight="1" thickBot="1">
      <c r="A34" s="685"/>
      <c r="B34" s="687"/>
      <c r="C34" s="689"/>
      <c r="D34" s="689"/>
      <c r="E34" s="696"/>
      <c r="F34" s="691"/>
      <c r="G34" s="691"/>
      <c r="H34" s="697"/>
      <c r="I34" s="693"/>
    </row>
    <row r="35" spans="1:9" ht="13.5" customHeight="1" thickTop="1">
      <c r="A35" s="2" t="s">
        <v>649</v>
      </c>
      <c r="B35" s="16">
        <v>4158</v>
      </c>
      <c r="C35" s="17">
        <v>4011</v>
      </c>
      <c r="D35" s="17">
        <v>147</v>
      </c>
      <c r="E35" s="17">
        <v>147</v>
      </c>
      <c r="F35" s="17">
        <v>161</v>
      </c>
      <c r="G35" s="17">
        <v>6518</v>
      </c>
      <c r="H35" s="17">
        <v>1643</v>
      </c>
      <c r="I35" s="38"/>
    </row>
    <row r="36" spans="1:9" ht="13.5" customHeight="1">
      <c r="A36" s="2" t="s">
        <v>124</v>
      </c>
      <c r="B36" s="19">
        <v>75</v>
      </c>
      <c r="C36" s="20">
        <v>71</v>
      </c>
      <c r="D36" s="20">
        <v>3</v>
      </c>
      <c r="E36" s="20">
        <v>3</v>
      </c>
      <c r="F36" s="21" t="s">
        <v>241</v>
      </c>
      <c r="G36" s="21" t="s">
        <v>241</v>
      </c>
      <c r="H36" s="21" t="s">
        <v>241</v>
      </c>
      <c r="I36" s="22"/>
    </row>
    <row r="37" spans="1:9" ht="13.5" customHeight="1">
      <c r="A37" s="2" t="s">
        <v>272</v>
      </c>
      <c r="B37" s="19">
        <v>11738</v>
      </c>
      <c r="C37" s="20">
        <v>11624</v>
      </c>
      <c r="D37" s="20">
        <v>114</v>
      </c>
      <c r="E37" s="20">
        <v>114</v>
      </c>
      <c r="F37" s="20">
        <v>2690</v>
      </c>
      <c r="G37" s="21" t="s">
        <v>241</v>
      </c>
      <c r="H37" s="21" t="s">
        <v>241</v>
      </c>
      <c r="I37" s="22"/>
    </row>
    <row r="38" spans="1:9" ht="13.5" customHeight="1">
      <c r="A38" s="2" t="s">
        <v>661</v>
      </c>
      <c r="B38" s="19">
        <v>53</v>
      </c>
      <c r="C38" s="20">
        <v>46</v>
      </c>
      <c r="D38" s="20">
        <v>7</v>
      </c>
      <c r="E38" s="20">
        <v>7</v>
      </c>
      <c r="F38" s="21" t="s">
        <v>241</v>
      </c>
      <c r="G38" s="20">
        <v>86</v>
      </c>
      <c r="H38" s="20">
        <v>25</v>
      </c>
      <c r="I38" s="22"/>
    </row>
    <row r="39" spans="1:9" ht="13.5" customHeight="1">
      <c r="A39" s="2" t="s">
        <v>517</v>
      </c>
      <c r="B39" s="19">
        <v>2193</v>
      </c>
      <c r="C39" s="20">
        <v>2134</v>
      </c>
      <c r="D39" s="20">
        <v>58</v>
      </c>
      <c r="E39" s="20">
        <v>58</v>
      </c>
      <c r="F39" s="20">
        <v>55</v>
      </c>
      <c r="G39" s="20">
        <v>125</v>
      </c>
      <c r="H39" s="20">
        <v>26</v>
      </c>
      <c r="I39" s="22"/>
    </row>
    <row r="40" spans="1:9" ht="13.5" customHeight="1">
      <c r="A40" s="2" t="s">
        <v>688</v>
      </c>
      <c r="B40" s="19">
        <v>114</v>
      </c>
      <c r="C40" s="20">
        <v>98</v>
      </c>
      <c r="D40" s="20">
        <v>16</v>
      </c>
      <c r="E40" s="20">
        <v>16</v>
      </c>
      <c r="F40" s="21" t="s">
        <v>241</v>
      </c>
      <c r="G40" s="21" t="s">
        <v>241</v>
      </c>
      <c r="H40" s="21" t="s">
        <v>241</v>
      </c>
      <c r="I40" s="22"/>
    </row>
    <row r="41" spans="1:9" ht="13.5" customHeight="1">
      <c r="A41" s="6" t="s">
        <v>519</v>
      </c>
      <c r="B41" s="27">
        <v>14</v>
      </c>
      <c r="C41" s="29">
        <v>11</v>
      </c>
      <c r="D41" s="29">
        <v>3</v>
      </c>
      <c r="E41" s="29">
        <v>3</v>
      </c>
      <c r="F41" s="31" t="s">
        <v>241</v>
      </c>
      <c r="G41" s="31" t="s">
        <v>241</v>
      </c>
      <c r="H41" s="31" t="s">
        <v>241</v>
      </c>
      <c r="I41" s="30"/>
    </row>
    <row r="42" spans="1:9" ht="13.5" customHeight="1">
      <c r="A42" s="6" t="s">
        <v>129</v>
      </c>
      <c r="B42" s="27">
        <v>470</v>
      </c>
      <c r="C42" s="29">
        <v>455</v>
      </c>
      <c r="D42" s="29">
        <v>15</v>
      </c>
      <c r="E42" s="29">
        <v>788</v>
      </c>
      <c r="F42" s="31" t="s">
        <v>241</v>
      </c>
      <c r="G42" s="31" t="s">
        <v>241</v>
      </c>
      <c r="H42" s="31" t="s">
        <v>241</v>
      </c>
      <c r="I42" s="30" t="s">
        <v>261</v>
      </c>
    </row>
    <row r="43" spans="1:9" ht="13.5" customHeight="1">
      <c r="A43" s="6" t="s">
        <v>689</v>
      </c>
      <c r="B43" s="27">
        <v>161139</v>
      </c>
      <c r="C43" s="29">
        <v>155554</v>
      </c>
      <c r="D43" s="29">
        <v>5585</v>
      </c>
      <c r="E43" s="29">
        <v>5580</v>
      </c>
      <c r="F43" s="31" t="s">
        <v>241</v>
      </c>
      <c r="G43" s="31" t="s">
        <v>241</v>
      </c>
      <c r="H43" s="31" t="s">
        <v>241</v>
      </c>
      <c r="I43" s="30"/>
    </row>
    <row r="44" spans="1:9" ht="13.5" customHeight="1">
      <c r="A44" s="6" t="s">
        <v>690</v>
      </c>
      <c r="B44" s="175">
        <v>420</v>
      </c>
      <c r="C44" s="176">
        <v>397</v>
      </c>
      <c r="D44" s="176">
        <v>23</v>
      </c>
      <c r="E44" s="176">
        <v>23</v>
      </c>
      <c r="F44" s="189" t="s">
        <v>241</v>
      </c>
      <c r="G44" s="189" t="s">
        <v>241</v>
      </c>
      <c r="H44" s="189" t="s">
        <v>241</v>
      </c>
      <c r="I44" s="177"/>
    </row>
    <row r="45" spans="1:9" ht="13.5" customHeight="1">
      <c r="A45" s="11" t="s">
        <v>691</v>
      </c>
      <c r="B45" s="32">
        <v>86</v>
      </c>
      <c r="C45" s="33">
        <v>80</v>
      </c>
      <c r="D45" s="33">
        <v>5</v>
      </c>
      <c r="E45" s="33">
        <v>5</v>
      </c>
      <c r="F45" s="34" t="s">
        <v>241</v>
      </c>
      <c r="G45" s="34" t="s">
        <v>241</v>
      </c>
      <c r="H45" s="34" t="s">
        <v>241</v>
      </c>
      <c r="I45" s="35"/>
    </row>
    <row r="46" spans="1:9" ht="13.5" customHeight="1">
      <c r="A46" s="63" t="s">
        <v>16</v>
      </c>
      <c r="B46" s="78"/>
      <c r="C46" s="79"/>
      <c r="D46" s="79"/>
      <c r="E46" s="80">
        <v>6744</v>
      </c>
      <c r="F46" s="81"/>
      <c r="G46" s="80">
        <v>6729</v>
      </c>
      <c r="H46" s="80">
        <v>1643</v>
      </c>
      <c r="I46" s="84"/>
    </row>
    <row r="47" ht="9.75" customHeight="1">
      <c r="A47" s="85"/>
    </row>
    <row r="48" ht="14.25">
      <c r="A48" s="60" t="s">
        <v>56</v>
      </c>
    </row>
    <row r="49" ht="10.5">
      <c r="J49" s="49" t="s">
        <v>12</v>
      </c>
    </row>
    <row r="50" spans="1:10" ht="13.5" customHeight="1">
      <c r="A50" s="698" t="s">
        <v>17</v>
      </c>
      <c r="B50" s="694" t="s">
        <v>19</v>
      </c>
      <c r="C50" s="690" t="s">
        <v>47</v>
      </c>
      <c r="D50" s="690" t="s">
        <v>20</v>
      </c>
      <c r="E50" s="690" t="s">
        <v>21</v>
      </c>
      <c r="F50" s="690" t="s">
        <v>22</v>
      </c>
      <c r="G50" s="695" t="s">
        <v>23</v>
      </c>
      <c r="H50" s="695" t="s">
        <v>24</v>
      </c>
      <c r="I50" s="695" t="s">
        <v>59</v>
      </c>
      <c r="J50" s="692" t="s">
        <v>8</v>
      </c>
    </row>
    <row r="51" spans="1:10" ht="13.5" customHeight="1" thickBot="1">
      <c r="A51" s="699"/>
      <c r="B51" s="687"/>
      <c r="C51" s="689"/>
      <c r="D51" s="689"/>
      <c r="E51" s="689"/>
      <c r="F51" s="689"/>
      <c r="G51" s="696"/>
      <c r="H51" s="696"/>
      <c r="I51" s="697"/>
      <c r="J51" s="693"/>
    </row>
    <row r="52" spans="1:10" ht="13.5" customHeight="1" thickTop="1">
      <c r="A52" s="2" t="s">
        <v>692</v>
      </c>
      <c r="B52" s="16">
        <v>0</v>
      </c>
      <c r="C52" s="17">
        <v>55</v>
      </c>
      <c r="D52" s="17">
        <v>1</v>
      </c>
      <c r="E52" s="17">
        <v>0</v>
      </c>
      <c r="F52" s="17">
        <v>347</v>
      </c>
      <c r="G52" s="18" t="s">
        <v>241</v>
      </c>
      <c r="H52" s="18" t="s">
        <v>241</v>
      </c>
      <c r="I52" s="18" t="s">
        <v>241</v>
      </c>
      <c r="J52" s="22"/>
    </row>
    <row r="53" spans="1:10" ht="13.5" customHeight="1">
      <c r="A53" s="6" t="s">
        <v>666</v>
      </c>
      <c r="B53" s="27">
        <v>-186</v>
      </c>
      <c r="C53" s="29">
        <v>292</v>
      </c>
      <c r="D53" s="29">
        <v>15</v>
      </c>
      <c r="E53" s="29">
        <v>25</v>
      </c>
      <c r="F53" s="31" t="s">
        <v>241</v>
      </c>
      <c r="G53" s="31" t="s">
        <v>241</v>
      </c>
      <c r="H53" s="31" t="s">
        <v>241</v>
      </c>
      <c r="I53" s="31" t="s">
        <v>241</v>
      </c>
      <c r="J53" s="30"/>
    </row>
    <row r="54" spans="1:10" ht="13.5" customHeight="1">
      <c r="A54" s="86" t="s">
        <v>18</v>
      </c>
      <c r="B54" s="87"/>
      <c r="C54" s="81"/>
      <c r="D54" s="80">
        <v>16</v>
      </c>
      <c r="E54" s="80">
        <v>25</v>
      </c>
      <c r="F54" s="80">
        <v>347</v>
      </c>
      <c r="G54" s="121" t="s">
        <v>241</v>
      </c>
      <c r="H54" s="121" t="s">
        <v>241</v>
      </c>
      <c r="I54" s="121" t="s">
        <v>241</v>
      </c>
      <c r="J54" s="82"/>
    </row>
    <row r="55" ht="10.5">
      <c r="A55" s="1" t="s">
        <v>90</v>
      </c>
    </row>
    <row r="56" ht="9.75" customHeight="1"/>
    <row r="57" ht="14.25">
      <c r="A57" s="60" t="s">
        <v>39</v>
      </c>
    </row>
    <row r="58" ht="10.5">
      <c r="D58" s="49" t="s">
        <v>12</v>
      </c>
    </row>
    <row r="59" spans="1:4" ht="21.75" thickBot="1">
      <c r="A59" s="88" t="s">
        <v>34</v>
      </c>
      <c r="B59" s="89" t="s">
        <v>91</v>
      </c>
      <c r="C59" s="90" t="s">
        <v>92</v>
      </c>
      <c r="D59" s="91" t="s">
        <v>50</v>
      </c>
    </row>
    <row r="60" spans="1:4" ht="13.5" customHeight="1" thickTop="1">
      <c r="A60" s="92" t="s">
        <v>35</v>
      </c>
      <c r="B60" s="16">
        <v>1645</v>
      </c>
      <c r="C60" s="17">
        <v>1653</v>
      </c>
      <c r="D60" s="38">
        <v>8</v>
      </c>
    </row>
    <row r="61" spans="1:4" ht="13.5" customHeight="1">
      <c r="A61" s="93" t="s">
        <v>36</v>
      </c>
      <c r="B61" s="27">
        <v>571</v>
      </c>
      <c r="C61" s="29">
        <v>574</v>
      </c>
      <c r="D61" s="30">
        <v>3</v>
      </c>
    </row>
    <row r="62" spans="1:4" ht="13.5" customHeight="1">
      <c r="A62" s="94" t="s">
        <v>37</v>
      </c>
      <c r="B62" s="32">
        <v>2486</v>
      </c>
      <c r="C62" s="33">
        <v>2616</v>
      </c>
      <c r="D62" s="35">
        <v>130</v>
      </c>
    </row>
    <row r="63" spans="1:4" ht="13.5" customHeight="1">
      <c r="A63" s="95" t="s">
        <v>38</v>
      </c>
      <c r="B63" s="96">
        <v>4702</v>
      </c>
      <c r="C63" s="80">
        <v>4843</v>
      </c>
      <c r="D63" s="82">
        <v>141</v>
      </c>
    </row>
    <row r="64" spans="1:4" ht="10.5">
      <c r="A64" s="1" t="s">
        <v>58</v>
      </c>
      <c r="B64" s="97"/>
      <c r="C64" s="97"/>
      <c r="D64" s="97"/>
    </row>
    <row r="65" spans="1:4" ht="9.75" customHeight="1">
      <c r="A65" s="98"/>
      <c r="B65" s="97"/>
      <c r="C65" s="97"/>
      <c r="D65" s="97"/>
    </row>
    <row r="66" ht="14.25">
      <c r="A66" s="60" t="s">
        <v>57</v>
      </c>
    </row>
    <row r="67" ht="10.5" customHeight="1">
      <c r="A67" s="60"/>
    </row>
    <row r="68" spans="1:11" ht="21.75" thickBot="1">
      <c r="A68" s="88" t="s">
        <v>33</v>
      </c>
      <c r="B68" s="89" t="s">
        <v>91</v>
      </c>
      <c r="C68" s="90" t="s">
        <v>92</v>
      </c>
      <c r="D68" s="90" t="s">
        <v>50</v>
      </c>
      <c r="E68" s="99" t="s">
        <v>31</v>
      </c>
      <c r="F68" s="91" t="s">
        <v>32</v>
      </c>
      <c r="G68" s="700" t="s">
        <v>40</v>
      </c>
      <c r="H68" s="701"/>
      <c r="I68" s="89" t="s">
        <v>91</v>
      </c>
      <c r="J68" s="90" t="s">
        <v>92</v>
      </c>
      <c r="K68" s="91" t="s">
        <v>50</v>
      </c>
    </row>
    <row r="69" spans="1:11" ht="13.5" customHeight="1" thickTop="1">
      <c r="A69" s="92" t="s">
        <v>25</v>
      </c>
      <c r="B69" s="125">
        <v>14.18</v>
      </c>
      <c r="C69" s="40">
        <v>8.81</v>
      </c>
      <c r="D69" s="40">
        <v>-5.37</v>
      </c>
      <c r="E69" s="101">
        <v>-13.16</v>
      </c>
      <c r="F69" s="102" t="s">
        <v>93</v>
      </c>
      <c r="G69" s="717" t="s">
        <v>66</v>
      </c>
      <c r="H69" s="718"/>
      <c r="I69" s="126" t="s">
        <v>241</v>
      </c>
      <c r="J69" s="41" t="s">
        <v>241</v>
      </c>
      <c r="K69" s="127" t="s">
        <v>241</v>
      </c>
    </row>
    <row r="70" spans="1:11" ht="13.5" customHeight="1">
      <c r="A70" s="93" t="s">
        <v>26</v>
      </c>
      <c r="B70" s="128">
        <v>34.6</v>
      </c>
      <c r="C70" s="42">
        <v>24.13</v>
      </c>
      <c r="D70" s="42">
        <v>-10.47</v>
      </c>
      <c r="E70" s="105">
        <v>-18.16</v>
      </c>
      <c r="F70" s="106" t="s">
        <v>94</v>
      </c>
      <c r="G70" s="719" t="s">
        <v>561</v>
      </c>
      <c r="H70" s="720"/>
      <c r="I70" s="128" t="s">
        <v>241</v>
      </c>
      <c r="J70" s="43" t="s">
        <v>241</v>
      </c>
      <c r="K70" s="129" t="s">
        <v>241</v>
      </c>
    </row>
    <row r="71" spans="1:11" ht="13.5" customHeight="1">
      <c r="A71" s="93" t="s">
        <v>27</v>
      </c>
      <c r="B71" s="130">
        <v>10.9</v>
      </c>
      <c r="C71" s="43">
        <v>12.2</v>
      </c>
      <c r="D71" s="43">
        <v>1.3</v>
      </c>
      <c r="E71" s="108">
        <v>25</v>
      </c>
      <c r="F71" s="109">
        <v>35</v>
      </c>
      <c r="G71" s="719"/>
      <c r="H71" s="720"/>
      <c r="I71" s="128"/>
      <c r="J71" s="43"/>
      <c r="K71" s="129"/>
    </row>
    <row r="72" spans="1:11" ht="13.5" customHeight="1">
      <c r="A72" s="93" t="s">
        <v>28</v>
      </c>
      <c r="B72" s="131">
        <v>52.5</v>
      </c>
      <c r="C72" s="43">
        <v>68.8</v>
      </c>
      <c r="D72" s="43">
        <v>16.3</v>
      </c>
      <c r="E72" s="108">
        <v>350</v>
      </c>
      <c r="F72" s="110"/>
      <c r="G72" s="719"/>
      <c r="H72" s="720"/>
      <c r="I72" s="128"/>
      <c r="J72" s="43"/>
      <c r="K72" s="129"/>
    </row>
    <row r="73" spans="1:11" ht="13.5" customHeight="1">
      <c r="A73" s="93" t="s">
        <v>29</v>
      </c>
      <c r="B73" s="132">
        <v>0.8</v>
      </c>
      <c r="C73" s="42">
        <v>0.82</v>
      </c>
      <c r="D73" s="42">
        <v>0.02</v>
      </c>
      <c r="E73" s="111"/>
      <c r="F73" s="112"/>
      <c r="G73" s="719"/>
      <c r="H73" s="720"/>
      <c r="I73" s="128"/>
      <c r="J73" s="43"/>
      <c r="K73" s="129"/>
    </row>
    <row r="74" spans="1:11" ht="13.5" customHeight="1">
      <c r="A74" s="113" t="s">
        <v>30</v>
      </c>
      <c r="B74" s="133">
        <v>87.5</v>
      </c>
      <c r="C74" s="44">
        <v>93.9</v>
      </c>
      <c r="D74" s="44">
        <v>6.4</v>
      </c>
      <c r="E74" s="115"/>
      <c r="F74" s="116"/>
      <c r="G74" s="721"/>
      <c r="H74" s="722"/>
      <c r="I74" s="117"/>
      <c r="J74" s="44"/>
      <c r="K74" s="118"/>
    </row>
    <row r="75" ht="10.5">
      <c r="A75" s="1" t="s">
        <v>95</v>
      </c>
    </row>
    <row r="76" ht="10.5">
      <c r="A76" s="1" t="s">
        <v>96</v>
      </c>
    </row>
    <row r="77" ht="10.5">
      <c r="A77" s="1" t="s">
        <v>97</v>
      </c>
    </row>
    <row r="78" ht="10.5" customHeight="1">
      <c r="A78" s="1" t="s">
        <v>98</v>
      </c>
    </row>
  </sheetData>
  <sheetProtection/>
  <mergeCells count="43">
    <mergeCell ref="A8:A9"/>
    <mergeCell ref="B8:B9"/>
    <mergeCell ref="C8:C9"/>
    <mergeCell ref="D8:D9"/>
    <mergeCell ref="E8:E9"/>
    <mergeCell ref="F8:F9"/>
    <mergeCell ref="G8:G9"/>
    <mergeCell ref="H8:H9"/>
    <mergeCell ref="A16:A17"/>
    <mergeCell ref="B16:B17"/>
    <mergeCell ref="C16:C17"/>
    <mergeCell ref="D16:D17"/>
    <mergeCell ref="E16:E17"/>
    <mergeCell ref="F16:F17"/>
    <mergeCell ref="G16:G17"/>
    <mergeCell ref="H16:H17"/>
    <mergeCell ref="I16:I17"/>
    <mergeCell ref="A33:A34"/>
    <mergeCell ref="B33:B34"/>
    <mergeCell ref="C33:C34"/>
    <mergeCell ref="D33:D34"/>
    <mergeCell ref="E33:E34"/>
    <mergeCell ref="F33:F34"/>
    <mergeCell ref="G33:G34"/>
    <mergeCell ref="H33:H34"/>
    <mergeCell ref="I33:I34"/>
    <mergeCell ref="I50:I51"/>
    <mergeCell ref="J50:J51"/>
    <mergeCell ref="G68:H68"/>
    <mergeCell ref="G69:H69"/>
    <mergeCell ref="A50:A51"/>
    <mergeCell ref="B50:B51"/>
    <mergeCell ref="C50:C51"/>
    <mergeCell ref="D50:D51"/>
    <mergeCell ref="E50:E51"/>
    <mergeCell ref="F50:F51"/>
    <mergeCell ref="G70:H70"/>
    <mergeCell ref="G71:H71"/>
    <mergeCell ref="G72:H72"/>
    <mergeCell ref="G73:H73"/>
    <mergeCell ref="G74:H74"/>
    <mergeCell ref="G50:G51"/>
    <mergeCell ref="H50:H51"/>
  </mergeCells>
  <printOptions/>
  <pageMargins left="0.4330708661417323" right="0.3937007874015748" top="0.71" bottom="0.3" header="0.45" footer="0.2"/>
  <pageSetup horizontalDpi="300" verticalDpi="300" orientation="portrait" paperSize="9" scale="81" r:id="rId1"/>
  <colBreaks count="1" manualBreakCount="1">
    <brk id="11" max="72" man="1"/>
  </colBreaks>
</worksheet>
</file>

<file path=xl/worksheets/sheet12.xml><?xml version="1.0" encoding="utf-8"?>
<worksheet xmlns="http://schemas.openxmlformats.org/spreadsheetml/2006/main" xmlns:r="http://schemas.openxmlformats.org/officeDocument/2006/relationships">
  <dimension ref="A1:M90"/>
  <sheetViews>
    <sheetView view="pageBreakPreview" zoomScale="130" zoomScaleSheetLayoutView="130" zoomScalePageLayoutView="0" workbookViewId="0" topLeftCell="A1">
      <selection activeCell="F16" sqref="F16"/>
    </sheetView>
  </sheetViews>
  <sheetFormatPr defaultColWidth="9.00390625" defaultRowHeight="13.5" customHeight="1"/>
  <cols>
    <col min="1" max="1" width="16.625" style="1" customWidth="1"/>
    <col min="2" max="7" width="9.00390625" style="1" customWidth="1"/>
    <col min="8" max="8" width="9.25390625" style="1" customWidth="1"/>
    <col min="9"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725</v>
      </c>
      <c r="B4" s="51"/>
      <c r="G4" s="52" t="s">
        <v>51</v>
      </c>
      <c r="H4" s="53" t="s">
        <v>52</v>
      </c>
      <c r="I4" s="54" t="s">
        <v>53</v>
      </c>
      <c r="J4" s="55" t="s">
        <v>54</v>
      </c>
    </row>
    <row r="5" spans="7:10" ht="13.5" customHeight="1" thickTop="1">
      <c r="G5" s="56">
        <v>8090</v>
      </c>
      <c r="H5" s="57">
        <v>3722</v>
      </c>
      <c r="I5" s="58">
        <v>493</v>
      </c>
      <c r="J5" s="59">
        <f>SUM(G5:I5)</f>
        <v>12305</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8.75" customHeight="1" thickTop="1">
      <c r="A10" s="2" t="s">
        <v>9</v>
      </c>
      <c r="B10" s="3">
        <v>18134</v>
      </c>
      <c r="C10" s="4">
        <v>17613</v>
      </c>
      <c r="D10" s="4">
        <v>522</v>
      </c>
      <c r="E10" s="4">
        <v>347</v>
      </c>
      <c r="F10" s="4">
        <v>159</v>
      </c>
      <c r="G10" s="4">
        <v>14163</v>
      </c>
      <c r="H10" s="622" t="s">
        <v>726</v>
      </c>
    </row>
    <row r="11" spans="1:8" ht="13.5" customHeight="1">
      <c r="A11" s="6" t="s">
        <v>727</v>
      </c>
      <c r="B11" s="7">
        <v>1</v>
      </c>
      <c r="C11" s="8">
        <v>1</v>
      </c>
      <c r="D11" s="8">
        <v>0</v>
      </c>
      <c r="E11" s="8">
        <v>0</v>
      </c>
      <c r="F11" s="8">
        <v>1</v>
      </c>
      <c r="G11" s="166" t="s">
        <v>241</v>
      </c>
      <c r="H11" s="623" t="s">
        <v>728</v>
      </c>
    </row>
    <row r="12" spans="1:8" ht="13.5" customHeight="1">
      <c r="A12" s="6" t="s">
        <v>729</v>
      </c>
      <c r="B12" s="7">
        <v>4</v>
      </c>
      <c r="C12" s="8">
        <v>4</v>
      </c>
      <c r="D12" s="166" t="s">
        <v>241</v>
      </c>
      <c r="E12" s="166" t="s">
        <v>241</v>
      </c>
      <c r="F12" s="8">
        <v>2</v>
      </c>
      <c r="G12" s="166" t="s">
        <v>241</v>
      </c>
      <c r="H12" s="9"/>
    </row>
    <row r="13" spans="1:8" ht="13.5" customHeight="1">
      <c r="A13" s="63" t="s">
        <v>1</v>
      </c>
      <c r="B13" s="64">
        <v>18051</v>
      </c>
      <c r="C13" s="65">
        <v>17529</v>
      </c>
      <c r="D13" s="65">
        <v>522</v>
      </c>
      <c r="E13" s="65">
        <v>347</v>
      </c>
      <c r="F13" s="66"/>
      <c r="G13" s="65">
        <v>14163</v>
      </c>
      <c r="H13" s="67"/>
    </row>
    <row r="14" spans="1:8" ht="13.5" customHeight="1">
      <c r="A14" s="68" t="s">
        <v>87</v>
      </c>
      <c r="B14" s="69"/>
      <c r="C14" s="69"/>
      <c r="D14" s="69"/>
      <c r="E14" s="69"/>
      <c r="F14" s="69"/>
      <c r="G14" s="69"/>
      <c r="H14" s="70"/>
    </row>
    <row r="15" ht="9.75" customHeight="1"/>
    <row r="16" ht="14.25">
      <c r="A16" s="60" t="s">
        <v>10</v>
      </c>
    </row>
    <row r="17" spans="9:12" ht="10.5">
      <c r="I17" s="49" t="s">
        <v>12</v>
      </c>
      <c r="K17" s="49"/>
      <c r="L17" s="49"/>
    </row>
    <row r="18" spans="1:9" ht="13.5" customHeight="1">
      <c r="A18" s="684" t="s">
        <v>0</v>
      </c>
      <c r="B18" s="694" t="s">
        <v>43</v>
      </c>
      <c r="C18" s="690" t="s">
        <v>44</v>
      </c>
      <c r="D18" s="690" t="s">
        <v>45</v>
      </c>
      <c r="E18" s="695" t="s">
        <v>46</v>
      </c>
      <c r="F18" s="690" t="s">
        <v>55</v>
      </c>
      <c r="G18" s="690" t="s">
        <v>11</v>
      </c>
      <c r="H18" s="695" t="s">
        <v>41</v>
      </c>
      <c r="I18" s="692" t="s">
        <v>8</v>
      </c>
    </row>
    <row r="19" spans="1:9" ht="13.5" customHeight="1" thickBot="1">
      <c r="A19" s="685"/>
      <c r="B19" s="687"/>
      <c r="C19" s="689"/>
      <c r="D19" s="689"/>
      <c r="E19" s="696"/>
      <c r="F19" s="691"/>
      <c r="G19" s="691"/>
      <c r="H19" s="697"/>
      <c r="I19" s="693"/>
    </row>
    <row r="20" spans="1:9" ht="13.5" customHeight="1" thickTop="1">
      <c r="A20" s="2" t="s">
        <v>66</v>
      </c>
      <c r="B20" s="16">
        <v>1618</v>
      </c>
      <c r="C20" s="17">
        <v>1603</v>
      </c>
      <c r="D20" s="17">
        <v>14</v>
      </c>
      <c r="E20" s="17">
        <v>818</v>
      </c>
      <c r="F20" s="17">
        <v>174</v>
      </c>
      <c r="G20" s="17">
        <v>6346</v>
      </c>
      <c r="H20" s="17">
        <v>1085</v>
      </c>
      <c r="I20" s="624" t="s">
        <v>261</v>
      </c>
    </row>
    <row r="21" spans="1:9" ht="13.5" customHeight="1">
      <c r="A21" s="2" t="s">
        <v>168</v>
      </c>
      <c r="B21" s="19">
        <v>6142</v>
      </c>
      <c r="C21" s="20">
        <v>6577</v>
      </c>
      <c r="D21" s="20">
        <v>-435</v>
      </c>
      <c r="E21" s="20">
        <v>1055</v>
      </c>
      <c r="F21" s="20">
        <v>793</v>
      </c>
      <c r="G21" s="20">
        <v>4831</v>
      </c>
      <c r="H21" s="20">
        <v>2710</v>
      </c>
      <c r="I21" s="624" t="s">
        <v>261</v>
      </c>
    </row>
    <row r="22" spans="1:9" ht="13.5" customHeight="1">
      <c r="A22" s="2" t="s">
        <v>111</v>
      </c>
      <c r="B22" s="19">
        <v>4189</v>
      </c>
      <c r="C22" s="20">
        <v>4184</v>
      </c>
      <c r="D22" s="20">
        <v>5</v>
      </c>
      <c r="E22" s="20">
        <v>0</v>
      </c>
      <c r="F22" s="20">
        <v>1511</v>
      </c>
      <c r="G22" s="20">
        <v>15674</v>
      </c>
      <c r="H22" s="20">
        <v>12806</v>
      </c>
      <c r="I22" s="22"/>
    </row>
    <row r="23" spans="1:9" ht="13.5" customHeight="1">
      <c r="A23" s="2" t="s">
        <v>112</v>
      </c>
      <c r="B23" s="625">
        <v>65</v>
      </c>
      <c r="C23" s="241">
        <v>20</v>
      </c>
      <c r="D23" s="241">
        <v>45</v>
      </c>
      <c r="E23" s="241">
        <v>45</v>
      </c>
      <c r="F23" s="20">
        <v>8</v>
      </c>
      <c r="G23" s="20">
        <v>375</v>
      </c>
      <c r="H23" s="20">
        <v>375</v>
      </c>
      <c r="I23" s="22"/>
    </row>
    <row r="24" spans="1:9" ht="13.5" customHeight="1">
      <c r="A24" s="2" t="s">
        <v>730</v>
      </c>
      <c r="B24" s="19">
        <v>5898</v>
      </c>
      <c r="C24" s="20">
        <v>5754</v>
      </c>
      <c r="D24" s="20">
        <v>145</v>
      </c>
      <c r="E24" s="20">
        <v>145</v>
      </c>
      <c r="F24" s="20">
        <v>647</v>
      </c>
      <c r="G24" s="168" t="s">
        <v>241</v>
      </c>
      <c r="H24" s="168" t="s">
        <v>241</v>
      </c>
      <c r="I24" s="624" t="s">
        <v>731</v>
      </c>
    </row>
    <row r="25" spans="1:9" ht="13.5" customHeight="1">
      <c r="A25" s="2" t="s">
        <v>732</v>
      </c>
      <c r="B25" s="19">
        <v>3609</v>
      </c>
      <c r="C25" s="20">
        <v>3575</v>
      </c>
      <c r="D25" s="20">
        <v>34</v>
      </c>
      <c r="E25" s="20">
        <v>34</v>
      </c>
      <c r="F25" s="20">
        <v>499</v>
      </c>
      <c r="G25" s="168" t="s">
        <v>241</v>
      </c>
      <c r="H25" s="168" t="s">
        <v>241</v>
      </c>
      <c r="I25" s="624"/>
    </row>
    <row r="26" spans="1:9" ht="13.5" customHeight="1">
      <c r="A26" s="2" t="s">
        <v>733</v>
      </c>
      <c r="B26" s="19">
        <v>42</v>
      </c>
      <c r="C26" s="20">
        <v>42</v>
      </c>
      <c r="D26" s="168" t="s">
        <v>241</v>
      </c>
      <c r="E26" s="168" t="s">
        <v>241</v>
      </c>
      <c r="F26" s="20">
        <v>23</v>
      </c>
      <c r="G26" s="168" t="s">
        <v>241</v>
      </c>
      <c r="H26" s="168" t="s">
        <v>241</v>
      </c>
      <c r="I26" s="624"/>
    </row>
    <row r="27" spans="1:9" ht="13.5" customHeight="1">
      <c r="A27" s="2" t="s">
        <v>734</v>
      </c>
      <c r="B27" s="19">
        <v>920</v>
      </c>
      <c r="C27" s="20">
        <v>920</v>
      </c>
      <c r="D27" s="20">
        <v>0</v>
      </c>
      <c r="E27" s="20">
        <v>0</v>
      </c>
      <c r="F27" s="20">
        <v>524</v>
      </c>
      <c r="G27" s="168" t="s">
        <v>241</v>
      </c>
      <c r="H27" s="168" t="s">
        <v>241</v>
      </c>
      <c r="I27" s="624"/>
    </row>
    <row r="28" spans="1:9" ht="13.5" customHeight="1">
      <c r="A28" s="2" t="s">
        <v>78</v>
      </c>
      <c r="B28" s="19">
        <v>590</v>
      </c>
      <c r="C28" s="20">
        <v>513</v>
      </c>
      <c r="D28" s="20">
        <v>77</v>
      </c>
      <c r="E28" s="20">
        <v>77</v>
      </c>
      <c r="F28" s="168" t="s">
        <v>241</v>
      </c>
      <c r="G28" s="168" t="s">
        <v>241</v>
      </c>
      <c r="H28" s="168" t="s">
        <v>241</v>
      </c>
      <c r="I28" s="624"/>
    </row>
    <row r="29" spans="1:9" ht="13.5" customHeight="1">
      <c r="A29" s="6" t="s">
        <v>735</v>
      </c>
      <c r="B29" s="27">
        <v>18</v>
      </c>
      <c r="C29" s="29">
        <v>18</v>
      </c>
      <c r="D29" s="168" t="s">
        <v>241</v>
      </c>
      <c r="E29" s="168" t="s">
        <v>241</v>
      </c>
      <c r="F29" s="39" t="s">
        <v>241</v>
      </c>
      <c r="G29" s="168" t="s">
        <v>241</v>
      </c>
      <c r="H29" s="168" t="s">
        <v>241</v>
      </c>
      <c r="I29" s="626"/>
    </row>
    <row r="30" spans="1:9" ht="13.5" customHeight="1">
      <c r="A30" s="6" t="s">
        <v>736</v>
      </c>
      <c r="B30" s="27">
        <v>70</v>
      </c>
      <c r="C30" s="29">
        <v>64</v>
      </c>
      <c r="D30" s="29">
        <v>6</v>
      </c>
      <c r="E30" s="29">
        <v>6</v>
      </c>
      <c r="F30" s="39" t="s">
        <v>241</v>
      </c>
      <c r="G30" s="168" t="s">
        <v>241</v>
      </c>
      <c r="H30" s="168" t="s">
        <v>241</v>
      </c>
      <c r="I30" s="626"/>
    </row>
    <row r="31" spans="1:9" ht="13.5" customHeight="1">
      <c r="A31" s="11" t="s">
        <v>737</v>
      </c>
      <c r="B31" s="32">
        <v>11</v>
      </c>
      <c r="C31" s="33">
        <v>11</v>
      </c>
      <c r="D31" s="168" t="s">
        <v>241</v>
      </c>
      <c r="E31" s="168" t="s">
        <v>241</v>
      </c>
      <c r="F31" s="33">
        <v>3</v>
      </c>
      <c r="G31" s="168" t="s">
        <v>241</v>
      </c>
      <c r="H31" s="168" t="s">
        <v>241</v>
      </c>
      <c r="I31" s="317" t="s">
        <v>738</v>
      </c>
    </row>
    <row r="32" spans="1:9" ht="13.5" customHeight="1">
      <c r="A32" s="63" t="s">
        <v>15</v>
      </c>
      <c r="B32" s="78"/>
      <c r="C32" s="79"/>
      <c r="D32" s="79"/>
      <c r="E32" s="80">
        <f>SUM(E20:E31)</f>
        <v>2180</v>
      </c>
      <c r="F32" s="81"/>
      <c r="G32" s="80">
        <f>SUM(G20:G31)</f>
        <v>27226</v>
      </c>
      <c r="H32" s="80">
        <f>SUM(H20:H31)</f>
        <v>16976</v>
      </c>
      <c r="I32" s="82"/>
    </row>
    <row r="33" ht="10.5">
      <c r="A33" s="1" t="s">
        <v>88</v>
      </c>
    </row>
    <row r="34" ht="10.5">
      <c r="A34" s="1" t="s">
        <v>89</v>
      </c>
    </row>
    <row r="35" ht="10.5">
      <c r="A35" s="1" t="s">
        <v>49</v>
      </c>
    </row>
    <row r="36" ht="10.5">
      <c r="A36" s="1" t="s">
        <v>48</v>
      </c>
    </row>
    <row r="37" ht="9.75" customHeight="1"/>
    <row r="38" ht="14.25">
      <c r="A38" s="60" t="s">
        <v>13</v>
      </c>
    </row>
    <row r="39" spans="9:10" ht="10.5">
      <c r="I39" s="49" t="s">
        <v>12</v>
      </c>
      <c r="J39" s="49"/>
    </row>
    <row r="40" spans="1:9" ht="13.5" customHeight="1">
      <c r="A40" s="684" t="s">
        <v>14</v>
      </c>
      <c r="B40" s="694" t="s">
        <v>43</v>
      </c>
      <c r="C40" s="690" t="s">
        <v>44</v>
      </c>
      <c r="D40" s="690" t="s">
        <v>45</v>
      </c>
      <c r="E40" s="695" t="s">
        <v>46</v>
      </c>
      <c r="F40" s="690" t="s">
        <v>55</v>
      </c>
      <c r="G40" s="690" t="s">
        <v>11</v>
      </c>
      <c r="H40" s="695" t="s">
        <v>42</v>
      </c>
      <c r="I40" s="692" t="s">
        <v>8</v>
      </c>
    </row>
    <row r="41" spans="1:9" ht="13.5" customHeight="1" thickBot="1">
      <c r="A41" s="685"/>
      <c r="B41" s="687"/>
      <c r="C41" s="689"/>
      <c r="D41" s="689"/>
      <c r="E41" s="696"/>
      <c r="F41" s="691"/>
      <c r="G41" s="691"/>
      <c r="H41" s="697"/>
      <c r="I41" s="693"/>
    </row>
    <row r="42" spans="1:9" ht="20.25" customHeight="1" thickTop="1">
      <c r="A42" s="627" t="s">
        <v>739</v>
      </c>
      <c r="B42" s="16">
        <v>300</v>
      </c>
      <c r="C42" s="17">
        <v>298</v>
      </c>
      <c r="D42" s="17">
        <v>2</v>
      </c>
      <c r="E42" s="17">
        <v>2</v>
      </c>
      <c r="F42" s="37" t="s">
        <v>241</v>
      </c>
      <c r="G42" s="37" t="s">
        <v>241</v>
      </c>
      <c r="H42" s="37" t="s">
        <v>241</v>
      </c>
      <c r="I42" s="38"/>
    </row>
    <row r="43" spans="1:9" ht="20.25" customHeight="1">
      <c r="A43" s="216" t="s">
        <v>740</v>
      </c>
      <c r="B43" s="27">
        <v>2</v>
      </c>
      <c r="C43" s="29">
        <v>2</v>
      </c>
      <c r="D43" s="29">
        <v>0</v>
      </c>
      <c r="E43" s="29">
        <v>0</v>
      </c>
      <c r="F43" s="39" t="s">
        <v>455</v>
      </c>
      <c r="G43" s="39" t="s">
        <v>455</v>
      </c>
      <c r="H43" s="39" t="s">
        <v>455</v>
      </c>
      <c r="I43" s="30"/>
    </row>
    <row r="44" spans="1:9" ht="20.25" customHeight="1">
      <c r="A44" s="216" t="s">
        <v>741</v>
      </c>
      <c r="B44" s="27">
        <v>14</v>
      </c>
      <c r="C44" s="29">
        <v>14</v>
      </c>
      <c r="D44" s="29">
        <v>0</v>
      </c>
      <c r="E44" s="29">
        <v>0</v>
      </c>
      <c r="F44" s="39" t="s">
        <v>455</v>
      </c>
      <c r="G44" s="39" t="s">
        <v>455</v>
      </c>
      <c r="H44" s="39" t="s">
        <v>455</v>
      </c>
      <c r="I44" s="30"/>
    </row>
    <row r="45" spans="1:9" ht="20.25" customHeight="1">
      <c r="A45" s="216" t="s">
        <v>742</v>
      </c>
      <c r="B45" s="27">
        <v>126</v>
      </c>
      <c r="C45" s="29">
        <v>123</v>
      </c>
      <c r="D45" s="29">
        <v>4</v>
      </c>
      <c r="E45" s="29">
        <v>4</v>
      </c>
      <c r="F45" s="39">
        <v>3</v>
      </c>
      <c r="G45" s="29">
        <v>116</v>
      </c>
      <c r="H45" s="39">
        <v>48</v>
      </c>
      <c r="I45" s="626" t="s">
        <v>738</v>
      </c>
    </row>
    <row r="46" spans="1:9" ht="20.25" customHeight="1">
      <c r="A46" s="216" t="s">
        <v>743</v>
      </c>
      <c r="B46" s="27">
        <v>15</v>
      </c>
      <c r="C46" s="29">
        <v>14</v>
      </c>
      <c r="D46" s="29">
        <v>1</v>
      </c>
      <c r="E46" s="29">
        <v>1</v>
      </c>
      <c r="F46" s="39" t="s">
        <v>455</v>
      </c>
      <c r="G46" s="39" t="s">
        <v>455</v>
      </c>
      <c r="H46" s="39" t="s">
        <v>455</v>
      </c>
      <c r="I46" s="30"/>
    </row>
    <row r="47" spans="1:9" ht="20.25" customHeight="1">
      <c r="A47" s="216" t="s">
        <v>744</v>
      </c>
      <c r="B47" s="27">
        <v>90</v>
      </c>
      <c r="C47" s="29">
        <v>90</v>
      </c>
      <c r="D47" s="29">
        <v>0</v>
      </c>
      <c r="E47" s="29">
        <v>0</v>
      </c>
      <c r="F47" s="39">
        <v>39</v>
      </c>
      <c r="G47" s="39" t="s">
        <v>455</v>
      </c>
      <c r="H47" s="39" t="s">
        <v>455</v>
      </c>
      <c r="I47" s="626" t="s">
        <v>745</v>
      </c>
    </row>
    <row r="48" spans="1:9" ht="13.5" customHeight="1">
      <c r="A48" s="6" t="s">
        <v>746</v>
      </c>
      <c r="B48" s="27">
        <v>71</v>
      </c>
      <c r="C48" s="29">
        <v>61</v>
      </c>
      <c r="D48" s="29">
        <v>9</v>
      </c>
      <c r="E48" s="29">
        <v>9</v>
      </c>
      <c r="F48" s="39" t="s">
        <v>455</v>
      </c>
      <c r="G48" s="39" t="s">
        <v>455</v>
      </c>
      <c r="H48" s="39" t="s">
        <v>455</v>
      </c>
      <c r="I48" s="30"/>
    </row>
    <row r="49" spans="1:9" ht="13.5" customHeight="1">
      <c r="A49" s="6" t="s">
        <v>747</v>
      </c>
      <c r="B49" s="27">
        <v>11738</v>
      </c>
      <c r="C49" s="29">
        <v>11624</v>
      </c>
      <c r="D49" s="29">
        <v>114</v>
      </c>
      <c r="E49" s="29">
        <v>114</v>
      </c>
      <c r="F49" s="29">
        <v>2690</v>
      </c>
      <c r="G49" s="39" t="s">
        <v>455</v>
      </c>
      <c r="H49" s="39" t="s">
        <v>455</v>
      </c>
      <c r="I49" s="626" t="s">
        <v>748</v>
      </c>
    </row>
    <row r="50" spans="1:9" ht="13.5" customHeight="1">
      <c r="A50" s="6" t="s">
        <v>749</v>
      </c>
      <c r="B50" s="27">
        <v>75</v>
      </c>
      <c r="C50" s="29">
        <v>71</v>
      </c>
      <c r="D50" s="29">
        <v>3</v>
      </c>
      <c r="E50" s="29">
        <v>3</v>
      </c>
      <c r="F50" s="39" t="s">
        <v>455</v>
      </c>
      <c r="G50" s="39" t="s">
        <v>455</v>
      </c>
      <c r="H50" s="39" t="s">
        <v>455</v>
      </c>
      <c r="I50" s="30"/>
    </row>
    <row r="51" spans="1:9" ht="13.5" customHeight="1">
      <c r="A51" s="6" t="s">
        <v>750</v>
      </c>
      <c r="B51" s="27">
        <v>14</v>
      </c>
      <c r="C51" s="29">
        <v>12</v>
      </c>
      <c r="D51" s="29">
        <v>1</v>
      </c>
      <c r="E51" s="29">
        <v>1</v>
      </c>
      <c r="F51" s="39" t="s">
        <v>455</v>
      </c>
      <c r="G51" s="39" t="s">
        <v>455</v>
      </c>
      <c r="H51" s="39" t="s">
        <v>455</v>
      </c>
      <c r="I51" s="30"/>
    </row>
    <row r="52" spans="1:9" ht="18.75" customHeight="1">
      <c r="A52" s="217" t="s">
        <v>751</v>
      </c>
      <c r="B52" s="27">
        <v>420</v>
      </c>
      <c r="C52" s="29">
        <v>397</v>
      </c>
      <c r="D52" s="29">
        <v>23</v>
      </c>
      <c r="E52" s="29">
        <v>23</v>
      </c>
      <c r="F52" s="39" t="s">
        <v>455</v>
      </c>
      <c r="G52" s="39" t="s">
        <v>455</v>
      </c>
      <c r="H52" s="39" t="s">
        <v>455</v>
      </c>
      <c r="I52" s="30"/>
    </row>
    <row r="53" spans="1:9" ht="18.75" customHeight="1">
      <c r="A53" s="217" t="s">
        <v>752</v>
      </c>
      <c r="B53" s="27">
        <v>161139</v>
      </c>
      <c r="C53" s="29">
        <v>155554</v>
      </c>
      <c r="D53" s="29">
        <v>5585</v>
      </c>
      <c r="E53" s="29">
        <v>5580</v>
      </c>
      <c r="F53" s="39" t="s">
        <v>455</v>
      </c>
      <c r="G53" s="39" t="s">
        <v>455</v>
      </c>
      <c r="H53" s="39" t="s">
        <v>455</v>
      </c>
      <c r="I53" s="626"/>
    </row>
    <row r="54" spans="1:9" ht="13.5" customHeight="1">
      <c r="A54" s="11" t="s">
        <v>753</v>
      </c>
      <c r="B54" s="32">
        <v>378</v>
      </c>
      <c r="C54" s="33">
        <v>369</v>
      </c>
      <c r="D54" s="33">
        <v>9</v>
      </c>
      <c r="E54" s="33">
        <v>725</v>
      </c>
      <c r="F54" s="169" t="s">
        <v>455</v>
      </c>
      <c r="G54" s="169" t="s">
        <v>455</v>
      </c>
      <c r="H54" s="169" t="s">
        <v>455</v>
      </c>
      <c r="I54" s="317" t="s">
        <v>261</v>
      </c>
    </row>
    <row r="55" spans="1:9" ht="13.5" customHeight="1">
      <c r="A55" s="63" t="s">
        <v>16</v>
      </c>
      <c r="B55" s="78"/>
      <c r="C55" s="79"/>
      <c r="D55" s="79"/>
      <c r="E55" s="80">
        <f>SUM(E42:E54)</f>
        <v>6462</v>
      </c>
      <c r="F55" s="81"/>
      <c r="G55" s="80">
        <f>SUM(G42:G54)</f>
        <v>116</v>
      </c>
      <c r="H55" s="80">
        <f>SUM(H42:H54)</f>
        <v>48</v>
      </c>
      <c r="I55" s="84"/>
    </row>
    <row r="56" ht="9.75" customHeight="1">
      <c r="A56" s="85"/>
    </row>
    <row r="57" ht="14.25">
      <c r="A57" s="60" t="s">
        <v>56</v>
      </c>
    </row>
    <row r="58" ht="10.5">
      <c r="J58" s="49" t="s">
        <v>12</v>
      </c>
    </row>
    <row r="59" spans="1:10" ht="13.5" customHeight="1">
      <c r="A59" s="698" t="s">
        <v>17</v>
      </c>
      <c r="B59" s="694" t="s">
        <v>19</v>
      </c>
      <c r="C59" s="690" t="s">
        <v>47</v>
      </c>
      <c r="D59" s="690" t="s">
        <v>20</v>
      </c>
      <c r="E59" s="690" t="s">
        <v>21</v>
      </c>
      <c r="F59" s="690" t="s">
        <v>22</v>
      </c>
      <c r="G59" s="695" t="s">
        <v>23</v>
      </c>
      <c r="H59" s="695" t="s">
        <v>24</v>
      </c>
      <c r="I59" s="695" t="s">
        <v>59</v>
      </c>
      <c r="J59" s="692" t="s">
        <v>8</v>
      </c>
    </row>
    <row r="60" spans="1:10" ht="13.5" customHeight="1" thickBot="1">
      <c r="A60" s="699"/>
      <c r="B60" s="757"/>
      <c r="C60" s="691"/>
      <c r="D60" s="691"/>
      <c r="E60" s="691"/>
      <c r="F60" s="691"/>
      <c r="G60" s="697"/>
      <c r="H60" s="697"/>
      <c r="I60" s="697"/>
      <c r="J60" s="693"/>
    </row>
    <row r="61" spans="1:10" ht="13.5" customHeight="1" thickTop="1">
      <c r="A61" s="2" t="s">
        <v>754</v>
      </c>
      <c r="B61" s="16">
        <v>2</v>
      </c>
      <c r="C61" s="17">
        <v>1061</v>
      </c>
      <c r="D61" s="17">
        <v>5</v>
      </c>
      <c r="E61" s="37" t="s">
        <v>455</v>
      </c>
      <c r="F61" s="17">
        <v>1225</v>
      </c>
      <c r="G61" s="39" t="s">
        <v>241</v>
      </c>
      <c r="H61" s="39" t="s">
        <v>241</v>
      </c>
      <c r="I61" s="39" t="s">
        <v>241</v>
      </c>
      <c r="J61" s="22"/>
    </row>
    <row r="62" spans="1:10" ht="13.5" customHeight="1">
      <c r="A62" s="6" t="s">
        <v>755</v>
      </c>
      <c r="B62" s="27">
        <v>0</v>
      </c>
      <c r="C62" s="29">
        <v>24</v>
      </c>
      <c r="D62" s="29">
        <v>10</v>
      </c>
      <c r="E62" s="29">
        <v>19</v>
      </c>
      <c r="F62" s="39" t="s">
        <v>241</v>
      </c>
      <c r="G62" s="39" t="s">
        <v>241</v>
      </c>
      <c r="H62" s="39" t="s">
        <v>241</v>
      </c>
      <c r="I62" s="39" t="s">
        <v>241</v>
      </c>
      <c r="J62" s="30"/>
    </row>
    <row r="63" spans="1:10" ht="13.5" customHeight="1">
      <c r="A63" s="6" t="s">
        <v>756</v>
      </c>
      <c r="B63" s="628" t="s">
        <v>757</v>
      </c>
      <c r="C63" s="29">
        <v>30</v>
      </c>
      <c r="D63" s="29">
        <v>30</v>
      </c>
      <c r="E63" s="29">
        <v>21</v>
      </c>
      <c r="F63" s="39" t="s">
        <v>241</v>
      </c>
      <c r="G63" s="39" t="s">
        <v>241</v>
      </c>
      <c r="H63" s="39" t="s">
        <v>241</v>
      </c>
      <c r="I63" s="39" t="s">
        <v>241</v>
      </c>
      <c r="J63" s="30"/>
    </row>
    <row r="64" spans="1:10" ht="13.5" customHeight="1">
      <c r="A64" s="6" t="s">
        <v>758</v>
      </c>
      <c r="B64" s="27">
        <v>-8</v>
      </c>
      <c r="C64" s="29">
        <v>81</v>
      </c>
      <c r="D64" s="29">
        <v>5</v>
      </c>
      <c r="E64" s="29">
        <v>5</v>
      </c>
      <c r="F64" s="39" t="s">
        <v>241</v>
      </c>
      <c r="G64" s="39" t="s">
        <v>241</v>
      </c>
      <c r="H64" s="39" t="s">
        <v>241</v>
      </c>
      <c r="I64" s="39" t="s">
        <v>241</v>
      </c>
      <c r="J64" s="30"/>
    </row>
    <row r="65" spans="1:10" ht="13.5" customHeight="1">
      <c r="A65" s="23" t="s">
        <v>759</v>
      </c>
      <c r="B65" s="32">
        <v>4</v>
      </c>
      <c r="C65" s="33">
        <v>58</v>
      </c>
      <c r="D65" s="33">
        <v>10</v>
      </c>
      <c r="E65" s="39" t="s">
        <v>241</v>
      </c>
      <c r="F65" s="39" t="s">
        <v>241</v>
      </c>
      <c r="G65" s="39" t="s">
        <v>241</v>
      </c>
      <c r="H65" s="39" t="s">
        <v>241</v>
      </c>
      <c r="I65" s="39" t="s">
        <v>241</v>
      </c>
      <c r="J65" s="35"/>
    </row>
    <row r="66" spans="1:10" ht="13.5" customHeight="1">
      <c r="A66" s="86" t="s">
        <v>18</v>
      </c>
      <c r="B66" s="87"/>
      <c r="C66" s="81"/>
      <c r="D66" s="80">
        <f>SUM(D61:D65)</f>
        <v>60</v>
      </c>
      <c r="E66" s="80">
        <f>SUM(E61:E65)</f>
        <v>45</v>
      </c>
      <c r="F66" s="80">
        <f>SUM(F61:F65)</f>
        <v>1225</v>
      </c>
      <c r="G66" s="180" t="s">
        <v>241</v>
      </c>
      <c r="H66" s="180" t="s">
        <v>241</v>
      </c>
      <c r="I66" s="180" t="s">
        <v>241</v>
      </c>
      <c r="J66" s="82"/>
    </row>
    <row r="67" ht="10.5">
      <c r="A67" s="1" t="s">
        <v>90</v>
      </c>
    </row>
    <row r="68" ht="9.75" customHeight="1"/>
    <row r="69" ht="14.25">
      <c r="A69" s="60" t="s">
        <v>39</v>
      </c>
    </row>
    <row r="70" ht="10.5">
      <c r="D70" s="49" t="s">
        <v>12</v>
      </c>
    </row>
    <row r="71" spans="1:4" ht="21.75" thickBot="1">
      <c r="A71" s="88" t="s">
        <v>34</v>
      </c>
      <c r="B71" s="89" t="s">
        <v>91</v>
      </c>
      <c r="C71" s="90" t="s">
        <v>92</v>
      </c>
      <c r="D71" s="91" t="s">
        <v>50</v>
      </c>
    </row>
    <row r="72" spans="1:4" ht="13.5" customHeight="1" thickTop="1">
      <c r="A72" s="92" t="s">
        <v>35</v>
      </c>
      <c r="B72" s="16">
        <v>2371</v>
      </c>
      <c r="C72" s="17">
        <v>2742</v>
      </c>
      <c r="D72" s="38">
        <f>C72-B72</f>
        <v>371</v>
      </c>
    </row>
    <row r="73" spans="1:4" ht="13.5" customHeight="1">
      <c r="A73" s="93" t="s">
        <v>36</v>
      </c>
      <c r="B73" s="27">
        <v>957</v>
      </c>
      <c r="C73" s="29">
        <v>957</v>
      </c>
      <c r="D73" s="30">
        <f>C73-B73</f>
        <v>0</v>
      </c>
    </row>
    <row r="74" spans="1:4" ht="13.5" customHeight="1">
      <c r="A74" s="94" t="s">
        <v>37</v>
      </c>
      <c r="B74" s="32">
        <v>6852</v>
      </c>
      <c r="C74" s="33">
        <v>6693</v>
      </c>
      <c r="D74" s="35">
        <f>C74-B74</f>
        <v>-159</v>
      </c>
    </row>
    <row r="75" spans="1:4" ht="13.5" customHeight="1">
      <c r="A75" s="95" t="s">
        <v>38</v>
      </c>
      <c r="B75" s="96">
        <f>SUM(B72:B74)</f>
        <v>10180</v>
      </c>
      <c r="C75" s="80">
        <f>SUM(C72:C74)</f>
        <v>10392</v>
      </c>
      <c r="D75" s="82">
        <f>SUM(D72:D74)</f>
        <v>212</v>
      </c>
    </row>
    <row r="76" spans="1:4" ht="10.5">
      <c r="A76" s="1" t="s">
        <v>58</v>
      </c>
      <c r="B76" s="97"/>
      <c r="C76" s="97"/>
      <c r="D76" s="97"/>
    </row>
    <row r="77" spans="1:4" ht="9.75" customHeight="1">
      <c r="A77" s="98"/>
      <c r="B77" s="97"/>
      <c r="C77" s="97"/>
      <c r="D77" s="97"/>
    </row>
    <row r="78" ht="14.25">
      <c r="A78" s="60" t="s">
        <v>57</v>
      </c>
    </row>
    <row r="79" ht="10.5" customHeight="1">
      <c r="A79" s="60"/>
    </row>
    <row r="80" spans="1:11" ht="21.75" thickBot="1">
      <c r="A80" s="88" t="s">
        <v>33</v>
      </c>
      <c r="B80" s="89" t="s">
        <v>91</v>
      </c>
      <c r="C80" s="90" t="s">
        <v>92</v>
      </c>
      <c r="D80" s="90" t="s">
        <v>50</v>
      </c>
      <c r="E80" s="99" t="s">
        <v>31</v>
      </c>
      <c r="F80" s="91" t="s">
        <v>32</v>
      </c>
      <c r="G80" s="700" t="s">
        <v>40</v>
      </c>
      <c r="H80" s="701"/>
      <c r="I80" s="89" t="s">
        <v>91</v>
      </c>
      <c r="J80" s="90" t="s">
        <v>92</v>
      </c>
      <c r="K80" s="91" t="s">
        <v>50</v>
      </c>
    </row>
    <row r="81" spans="1:11" ht="13.5" customHeight="1" thickTop="1">
      <c r="A81" s="92" t="s">
        <v>25</v>
      </c>
      <c r="B81" s="125">
        <v>4.9</v>
      </c>
      <c r="C81" s="40">
        <v>2.82</v>
      </c>
      <c r="D81" s="40">
        <f aca="true" t="shared" si="0" ref="D81:D86">C81-B81</f>
        <v>-2.0800000000000005</v>
      </c>
      <c r="E81" s="101">
        <v>13.02</v>
      </c>
      <c r="F81" s="102" t="s">
        <v>93</v>
      </c>
      <c r="G81" s="717" t="s">
        <v>66</v>
      </c>
      <c r="H81" s="718"/>
      <c r="I81" s="126" t="s">
        <v>241</v>
      </c>
      <c r="J81" s="318" t="s">
        <v>241</v>
      </c>
      <c r="K81" s="127" t="s">
        <v>241</v>
      </c>
    </row>
    <row r="82" spans="1:11" ht="13.5" customHeight="1">
      <c r="A82" s="93" t="s">
        <v>26</v>
      </c>
      <c r="B82" s="128">
        <v>22.66</v>
      </c>
      <c r="C82" s="42">
        <v>20.53</v>
      </c>
      <c r="D82" s="42">
        <f t="shared" si="0"/>
        <v>-2.129999999999999</v>
      </c>
      <c r="E82" s="105">
        <v>18.02</v>
      </c>
      <c r="F82" s="106" t="s">
        <v>94</v>
      </c>
      <c r="G82" s="719" t="s">
        <v>168</v>
      </c>
      <c r="H82" s="720"/>
      <c r="I82" s="128" t="s">
        <v>241</v>
      </c>
      <c r="J82" s="42" t="s">
        <v>241</v>
      </c>
      <c r="K82" s="129" t="s">
        <v>241</v>
      </c>
    </row>
    <row r="83" spans="1:11" ht="13.5" customHeight="1">
      <c r="A83" s="93" t="s">
        <v>27</v>
      </c>
      <c r="B83" s="130">
        <v>13.8</v>
      </c>
      <c r="C83" s="43">
        <v>13.4</v>
      </c>
      <c r="D83" s="43">
        <f t="shared" si="0"/>
        <v>-0.40000000000000036</v>
      </c>
      <c r="E83" s="108">
        <v>25</v>
      </c>
      <c r="F83" s="109">
        <v>35</v>
      </c>
      <c r="G83" s="719" t="s">
        <v>111</v>
      </c>
      <c r="H83" s="720"/>
      <c r="I83" s="128" t="s">
        <v>241</v>
      </c>
      <c r="J83" s="42" t="s">
        <v>241</v>
      </c>
      <c r="K83" s="129" t="s">
        <v>241</v>
      </c>
    </row>
    <row r="84" spans="1:11" ht="13.5" customHeight="1">
      <c r="A84" s="93" t="s">
        <v>28</v>
      </c>
      <c r="B84" s="131">
        <v>26.7</v>
      </c>
      <c r="C84" s="43">
        <v>10.4</v>
      </c>
      <c r="D84" s="43">
        <f t="shared" si="0"/>
        <v>-16.299999999999997</v>
      </c>
      <c r="E84" s="108">
        <v>350</v>
      </c>
      <c r="F84" s="110"/>
      <c r="G84" s="719" t="s">
        <v>112</v>
      </c>
      <c r="H84" s="720"/>
      <c r="I84" s="128" t="s">
        <v>241</v>
      </c>
      <c r="J84" s="42" t="s">
        <v>241</v>
      </c>
      <c r="K84" s="129" t="s">
        <v>241</v>
      </c>
    </row>
    <row r="85" spans="1:11" ht="13.5" customHeight="1">
      <c r="A85" s="93" t="s">
        <v>29</v>
      </c>
      <c r="B85" s="132">
        <v>0.61</v>
      </c>
      <c r="C85" s="42">
        <v>0.62</v>
      </c>
      <c r="D85" s="42">
        <f t="shared" si="0"/>
        <v>0.010000000000000009</v>
      </c>
      <c r="E85" s="111"/>
      <c r="F85" s="112"/>
      <c r="G85" s="753"/>
      <c r="H85" s="754"/>
      <c r="I85" s="588"/>
      <c r="J85" s="589"/>
      <c r="K85" s="590"/>
    </row>
    <row r="86" spans="1:11" ht="13.5" customHeight="1">
      <c r="A86" s="113" t="s">
        <v>30</v>
      </c>
      <c r="B86" s="133">
        <v>90.7</v>
      </c>
      <c r="C86" s="44">
        <v>92.9</v>
      </c>
      <c r="D86" s="44">
        <f t="shared" si="0"/>
        <v>2.200000000000003</v>
      </c>
      <c r="E86" s="115"/>
      <c r="F86" s="116"/>
      <c r="G86" s="755"/>
      <c r="H86" s="756"/>
      <c r="I86" s="591"/>
      <c r="J86" s="307"/>
      <c r="K86" s="592"/>
    </row>
    <row r="87" ht="10.5">
      <c r="A87" s="1" t="s">
        <v>95</v>
      </c>
    </row>
    <row r="88" ht="10.5">
      <c r="A88" s="1" t="s">
        <v>96</v>
      </c>
    </row>
    <row r="89" ht="10.5">
      <c r="A89" s="1" t="s">
        <v>97</v>
      </c>
    </row>
    <row r="90" ht="10.5" customHeight="1">
      <c r="A90" s="1" t="s">
        <v>98</v>
      </c>
    </row>
  </sheetData>
  <sheetProtection/>
  <mergeCells count="43">
    <mergeCell ref="A8:A9"/>
    <mergeCell ref="B8:B9"/>
    <mergeCell ref="C8:C9"/>
    <mergeCell ref="D8:D9"/>
    <mergeCell ref="E8:E9"/>
    <mergeCell ref="F8:F9"/>
    <mergeCell ref="G8:G9"/>
    <mergeCell ref="H8:H9"/>
    <mergeCell ref="A18:A19"/>
    <mergeCell ref="B18:B19"/>
    <mergeCell ref="C18:C19"/>
    <mergeCell ref="D18:D19"/>
    <mergeCell ref="E18:E19"/>
    <mergeCell ref="F18:F19"/>
    <mergeCell ref="G18:G19"/>
    <mergeCell ref="H18:H19"/>
    <mergeCell ref="I18:I19"/>
    <mergeCell ref="A40:A41"/>
    <mergeCell ref="B40:B41"/>
    <mergeCell ref="C40:C41"/>
    <mergeCell ref="D40:D41"/>
    <mergeCell ref="E40:E41"/>
    <mergeCell ref="F40:F41"/>
    <mergeCell ref="G40:G41"/>
    <mergeCell ref="H40:H41"/>
    <mergeCell ref="I40:I41"/>
    <mergeCell ref="I59:I60"/>
    <mergeCell ref="J59:J60"/>
    <mergeCell ref="G80:H80"/>
    <mergeCell ref="G81:H81"/>
    <mergeCell ref="A59:A60"/>
    <mergeCell ref="B59:B60"/>
    <mergeCell ref="C59:C60"/>
    <mergeCell ref="D59:D60"/>
    <mergeCell ref="E59:E60"/>
    <mergeCell ref="F59:F60"/>
    <mergeCell ref="G82:H82"/>
    <mergeCell ref="G83:H83"/>
    <mergeCell ref="G84:H84"/>
    <mergeCell ref="G85:H85"/>
    <mergeCell ref="G86:H86"/>
    <mergeCell ref="G59:G60"/>
    <mergeCell ref="H59:H60"/>
  </mergeCells>
  <printOptions/>
  <pageMargins left="0.4330708661417323" right="0.3937007874015748" top="0.71" bottom="0.3" header="0.45" footer="0.2"/>
  <pageSetup horizontalDpi="600" verticalDpi="600" orientation="portrait" paperSize="9" scale="87" r:id="rId1"/>
  <rowBreaks count="1" manualBreakCount="1">
    <brk id="68" max="10" man="1"/>
  </rowBreaks>
  <colBreaks count="1" manualBreakCount="1">
    <brk id="11" max="72" man="1"/>
  </colBreaks>
</worksheet>
</file>

<file path=xl/worksheets/sheet13.xml><?xml version="1.0" encoding="utf-8"?>
<worksheet xmlns="http://schemas.openxmlformats.org/spreadsheetml/2006/main" xmlns:r="http://schemas.openxmlformats.org/officeDocument/2006/relationships">
  <dimension ref="A1:M73"/>
  <sheetViews>
    <sheetView view="pageBreakPreview" zoomScaleSheetLayoutView="100" zoomScalePageLayoutView="0" workbookViewId="0" topLeftCell="A19">
      <selection activeCell="F52" sqref="F52"/>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9" customHeight="1">
      <c r="A2" s="45"/>
      <c r="B2" s="46"/>
      <c r="C2" s="46"/>
      <c r="D2" s="46"/>
      <c r="E2" s="46"/>
      <c r="F2" s="46"/>
      <c r="G2" s="46"/>
      <c r="H2" s="46"/>
      <c r="I2" s="46"/>
      <c r="J2" s="46"/>
      <c r="K2" s="46"/>
      <c r="L2" s="46"/>
      <c r="M2" s="46"/>
    </row>
    <row r="3" ht="11.25" customHeight="1">
      <c r="J3" s="49" t="s">
        <v>12</v>
      </c>
    </row>
    <row r="4" spans="1:10" ht="21" customHeight="1" thickBot="1">
      <c r="A4" s="50" t="s">
        <v>760</v>
      </c>
      <c r="B4" s="51"/>
      <c r="G4" s="52" t="s">
        <v>51</v>
      </c>
      <c r="H4" s="53" t="s">
        <v>52</v>
      </c>
      <c r="I4" s="54" t="s">
        <v>53</v>
      </c>
      <c r="J4" s="55" t="s">
        <v>54</v>
      </c>
    </row>
    <row r="5" spans="7:10" ht="13.5" customHeight="1" thickTop="1">
      <c r="G5" s="56">
        <v>24034</v>
      </c>
      <c r="H5" s="57">
        <v>154</v>
      </c>
      <c r="I5" s="58">
        <v>1149</v>
      </c>
      <c r="J5" s="59">
        <f>G5+H5+I5</f>
        <v>25337</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42844</v>
      </c>
      <c r="C10" s="4">
        <v>39865</v>
      </c>
      <c r="D10" s="4">
        <v>2980</v>
      </c>
      <c r="E10" s="4">
        <v>2443</v>
      </c>
      <c r="F10" s="4">
        <v>1154</v>
      </c>
      <c r="G10" s="4">
        <v>39722</v>
      </c>
      <c r="H10" s="5" t="s">
        <v>761</v>
      </c>
    </row>
    <row r="11" spans="1:8" ht="13.5" customHeight="1">
      <c r="A11" s="63" t="s">
        <v>1</v>
      </c>
      <c r="B11" s="64">
        <f>SUM(B10)</f>
        <v>42844</v>
      </c>
      <c r="C11" s="65">
        <f>SUM(C10)</f>
        <v>39865</v>
      </c>
      <c r="D11" s="65">
        <f>SUM(D10)</f>
        <v>2980</v>
      </c>
      <c r="E11" s="65">
        <f>SUM(E10)</f>
        <v>2443</v>
      </c>
      <c r="F11" s="66"/>
      <c r="G11" s="65">
        <f>SUM(G10)</f>
        <v>39722</v>
      </c>
      <c r="H11" s="67"/>
    </row>
    <row r="12" spans="1:8" ht="13.5" customHeight="1">
      <c r="A12" s="68" t="s">
        <v>87</v>
      </c>
      <c r="B12" s="69"/>
      <c r="C12" s="69"/>
      <c r="D12" s="69"/>
      <c r="E12" s="69"/>
      <c r="F12" s="69"/>
      <c r="G12" s="69"/>
      <c r="H12" s="70"/>
    </row>
    <row r="13" ht="9.75" customHeight="1"/>
    <row r="14" ht="14.25">
      <c r="A14" s="60" t="s">
        <v>10</v>
      </c>
    </row>
    <row r="15" spans="9:12" ht="10.5">
      <c r="I15" s="49" t="s">
        <v>12</v>
      </c>
      <c r="K15" s="49"/>
      <c r="L15" s="49"/>
    </row>
    <row r="16" spans="1:9" ht="13.5" customHeight="1">
      <c r="A16" s="684" t="s">
        <v>0</v>
      </c>
      <c r="B16" s="694" t="s">
        <v>43</v>
      </c>
      <c r="C16" s="690" t="s">
        <v>44</v>
      </c>
      <c r="D16" s="690" t="s">
        <v>45</v>
      </c>
      <c r="E16" s="695" t="s">
        <v>46</v>
      </c>
      <c r="F16" s="690" t="s">
        <v>55</v>
      </c>
      <c r="G16" s="690" t="s">
        <v>11</v>
      </c>
      <c r="H16" s="695" t="s">
        <v>41</v>
      </c>
      <c r="I16" s="692" t="s">
        <v>8</v>
      </c>
    </row>
    <row r="17" spans="1:9" ht="13.5" customHeight="1" thickBot="1">
      <c r="A17" s="685"/>
      <c r="B17" s="687"/>
      <c r="C17" s="689"/>
      <c r="D17" s="689"/>
      <c r="E17" s="696"/>
      <c r="F17" s="691"/>
      <c r="G17" s="691"/>
      <c r="H17" s="697"/>
      <c r="I17" s="693"/>
    </row>
    <row r="18" spans="1:9" ht="13.5" customHeight="1" thickTop="1">
      <c r="A18" s="2" t="s">
        <v>171</v>
      </c>
      <c r="B18" s="16">
        <v>13230</v>
      </c>
      <c r="C18" s="17">
        <v>12978</v>
      </c>
      <c r="D18" s="17">
        <v>253</v>
      </c>
      <c r="E18" s="17">
        <v>253</v>
      </c>
      <c r="F18" s="17">
        <v>743</v>
      </c>
      <c r="G18" s="18" t="s">
        <v>762</v>
      </c>
      <c r="H18" s="18" t="s">
        <v>762</v>
      </c>
      <c r="I18" s="22"/>
    </row>
    <row r="19" spans="1:9" ht="13.5" customHeight="1">
      <c r="A19" s="6" t="s">
        <v>218</v>
      </c>
      <c r="B19" s="27">
        <v>7002</v>
      </c>
      <c r="C19" s="29">
        <v>6621</v>
      </c>
      <c r="D19" s="29">
        <v>381</v>
      </c>
      <c r="E19" s="29">
        <v>381</v>
      </c>
      <c r="F19" s="29">
        <v>982</v>
      </c>
      <c r="G19" s="31" t="s">
        <v>762</v>
      </c>
      <c r="H19" s="31" t="s">
        <v>762</v>
      </c>
      <c r="I19" s="30"/>
    </row>
    <row r="20" spans="1:9" ht="13.5" customHeight="1">
      <c r="A20" s="6" t="s">
        <v>271</v>
      </c>
      <c r="B20" s="27">
        <v>1740</v>
      </c>
      <c r="C20" s="29">
        <v>1716</v>
      </c>
      <c r="D20" s="29">
        <v>24</v>
      </c>
      <c r="E20" s="29">
        <v>24</v>
      </c>
      <c r="F20" s="28">
        <v>870</v>
      </c>
      <c r="G20" s="31" t="s">
        <v>762</v>
      </c>
      <c r="H20" s="31" t="s">
        <v>762</v>
      </c>
      <c r="I20" s="30"/>
    </row>
    <row r="21" spans="1:9" ht="13.5" customHeight="1">
      <c r="A21" s="6" t="s">
        <v>117</v>
      </c>
      <c r="B21" s="27">
        <v>955</v>
      </c>
      <c r="C21" s="29">
        <v>852</v>
      </c>
      <c r="D21" s="29">
        <v>103</v>
      </c>
      <c r="E21" s="29">
        <v>103</v>
      </c>
      <c r="F21" s="29">
        <v>94</v>
      </c>
      <c r="G21" s="31" t="s">
        <v>762</v>
      </c>
      <c r="H21" s="31" t="s">
        <v>762</v>
      </c>
      <c r="I21" s="30"/>
    </row>
    <row r="22" spans="1:9" ht="13.5" customHeight="1">
      <c r="A22" s="6" t="s">
        <v>763</v>
      </c>
      <c r="B22" s="27">
        <v>6094</v>
      </c>
      <c r="C22" s="29">
        <v>6032</v>
      </c>
      <c r="D22" s="29">
        <v>62</v>
      </c>
      <c r="E22" s="29">
        <v>58</v>
      </c>
      <c r="F22" s="29">
        <v>993</v>
      </c>
      <c r="G22" s="29">
        <v>19801</v>
      </c>
      <c r="H22" s="29">
        <v>11524</v>
      </c>
      <c r="I22" s="30"/>
    </row>
    <row r="23" spans="1:9" ht="13.5" customHeight="1">
      <c r="A23" s="6" t="s">
        <v>66</v>
      </c>
      <c r="B23" s="27">
        <v>2565</v>
      </c>
      <c r="C23" s="29">
        <v>2156</v>
      </c>
      <c r="D23" s="29">
        <v>410</v>
      </c>
      <c r="E23" s="29">
        <v>649</v>
      </c>
      <c r="F23" s="29">
        <v>44</v>
      </c>
      <c r="G23" s="29">
        <v>5334</v>
      </c>
      <c r="H23" s="29">
        <v>53</v>
      </c>
      <c r="I23" s="30" t="s">
        <v>261</v>
      </c>
    </row>
    <row r="24" spans="1:9" ht="13.5" customHeight="1">
      <c r="A24" s="63" t="s">
        <v>15</v>
      </c>
      <c r="B24" s="78"/>
      <c r="C24" s="79"/>
      <c r="D24" s="79"/>
      <c r="E24" s="80">
        <f>SUM(E18:E23)</f>
        <v>1468</v>
      </c>
      <c r="F24" s="81"/>
      <c r="G24" s="80">
        <f>SUM(G18:G23)</f>
        <v>25135</v>
      </c>
      <c r="H24" s="80">
        <f>SUM(H18:H23)</f>
        <v>11577</v>
      </c>
      <c r="I24" s="82"/>
    </row>
    <row r="25" ht="10.5">
      <c r="A25" s="1" t="s">
        <v>88</v>
      </c>
    </row>
    <row r="26" ht="10.5">
      <c r="A26" s="1" t="s">
        <v>89</v>
      </c>
    </row>
    <row r="27" ht="10.5">
      <c r="A27" s="1" t="s">
        <v>49</v>
      </c>
    </row>
    <row r="28" ht="10.5">
      <c r="A28" s="1" t="s">
        <v>48</v>
      </c>
    </row>
    <row r="29" ht="9.75" customHeight="1"/>
    <row r="30" ht="14.25">
      <c r="A30" s="60" t="s">
        <v>13</v>
      </c>
    </row>
    <row r="31" spans="9:10" ht="10.5">
      <c r="I31" s="49" t="s">
        <v>12</v>
      </c>
      <c r="J31" s="49"/>
    </row>
    <row r="32" spans="1:9" ht="13.5" customHeight="1">
      <c r="A32" s="684" t="s">
        <v>14</v>
      </c>
      <c r="B32" s="694" t="s">
        <v>43</v>
      </c>
      <c r="C32" s="690" t="s">
        <v>44</v>
      </c>
      <c r="D32" s="690" t="s">
        <v>45</v>
      </c>
      <c r="E32" s="695" t="s">
        <v>46</v>
      </c>
      <c r="F32" s="690" t="s">
        <v>55</v>
      </c>
      <c r="G32" s="690" t="s">
        <v>11</v>
      </c>
      <c r="H32" s="695" t="s">
        <v>42</v>
      </c>
      <c r="I32" s="692" t="s">
        <v>8</v>
      </c>
    </row>
    <row r="33" spans="1:9" ht="13.5" customHeight="1" thickBot="1">
      <c r="A33" s="685"/>
      <c r="B33" s="687"/>
      <c r="C33" s="689"/>
      <c r="D33" s="689"/>
      <c r="E33" s="696"/>
      <c r="F33" s="691"/>
      <c r="G33" s="691"/>
      <c r="H33" s="697"/>
      <c r="I33" s="693"/>
    </row>
    <row r="34" spans="1:9" ht="13.5" customHeight="1" thickTop="1">
      <c r="A34" s="6" t="s">
        <v>764</v>
      </c>
      <c r="B34" s="629">
        <v>1853</v>
      </c>
      <c r="C34" s="630">
        <v>1808</v>
      </c>
      <c r="D34" s="630">
        <v>46</v>
      </c>
      <c r="E34" s="28">
        <v>45</v>
      </c>
      <c r="F34" s="149" t="s">
        <v>762</v>
      </c>
      <c r="G34" s="28">
        <v>190</v>
      </c>
      <c r="H34" s="28">
        <v>10</v>
      </c>
      <c r="I34" s="30"/>
    </row>
    <row r="35" spans="1:9" ht="13.5" customHeight="1">
      <c r="A35" s="6" t="s">
        <v>547</v>
      </c>
      <c r="B35" s="629">
        <v>30</v>
      </c>
      <c r="C35" s="630">
        <v>28</v>
      </c>
      <c r="D35" s="630">
        <v>2</v>
      </c>
      <c r="E35" s="28">
        <v>2</v>
      </c>
      <c r="F35" s="149" t="s">
        <v>762</v>
      </c>
      <c r="G35" s="149" t="s">
        <v>762</v>
      </c>
      <c r="H35" s="149" t="s">
        <v>762</v>
      </c>
      <c r="I35" s="30"/>
    </row>
    <row r="36" spans="1:9" ht="13.5" customHeight="1">
      <c r="A36" s="6" t="s">
        <v>124</v>
      </c>
      <c r="B36" s="629">
        <v>75</v>
      </c>
      <c r="C36" s="630">
        <v>71</v>
      </c>
      <c r="D36" s="630">
        <v>3</v>
      </c>
      <c r="E36" s="28">
        <v>3</v>
      </c>
      <c r="F36" s="149" t="s">
        <v>762</v>
      </c>
      <c r="G36" s="149" t="s">
        <v>762</v>
      </c>
      <c r="H36" s="149" t="s">
        <v>762</v>
      </c>
      <c r="I36" s="30"/>
    </row>
    <row r="37" spans="1:9" ht="13.5" customHeight="1">
      <c r="A37" s="6" t="s">
        <v>272</v>
      </c>
      <c r="B37" s="629">
        <v>11738</v>
      </c>
      <c r="C37" s="630">
        <v>11624</v>
      </c>
      <c r="D37" s="630">
        <v>114</v>
      </c>
      <c r="E37" s="28">
        <v>114</v>
      </c>
      <c r="F37" s="28">
        <v>2690</v>
      </c>
      <c r="G37" s="149" t="s">
        <v>762</v>
      </c>
      <c r="H37" s="149" t="s">
        <v>762</v>
      </c>
      <c r="I37" s="30"/>
    </row>
    <row r="38" spans="1:9" ht="13.5" customHeight="1">
      <c r="A38" s="6" t="s">
        <v>400</v>
      </c>
      <c r="B38" s="629">
        <v>420</v>
      </c>
      <c r="C38" s="630">
        <v>397</v>
      </c>
      <c r="D38" s="630">
        <v>23</v>
      </c>
      <c r="E38" s="28">
        <v>23</v>
      </c>
      <c r="F38" s="149" t="s">
        <v>762</v>
      </c>
      <c r="G38" s="149" t="s">
        <v>762</v>
      </c>
      <c r="H38" s="149" t="s">
        <v>762</v>
      </c>
      <c r="I38" s="30"/>
    </row>
    <row r="39" spans="1:9" ht="13.5" customHeight="1">
      <c r="A39" s="6" t="s">
        <v>304</v>
      </c>
      <c r="B39" s="629">
        <v>161139</v>
      </c>
      <c r="C39" s="630">
        <v>155554</v>
      </c>
      <c r="D39" s="630">
        <v>5585</v>
      </c>
      <c r="E39" s="28">
        <v>5580</v>
      </c>
      <c r="F39" s="149" t="s">
        <v>762</v>
      </c>
      <c r="G39" s="149" t="s">
        <v>762</v>
      </c>
      <c r="H39" s="149" t="s">
        <v>762</v>
      </c>
      <c r="I39" s="30"/>
    </row>
    <row r="40" spans="1:9" ht="13.5" customHeight="1">
      <c r="A40" s="63" t="s">
        <v>16</v>
      </c>
      <c r="B40" s="78"/>
      <c r="C40" s="79"/>
      <c r="D40" s="79"/>
      <c r="E40" s="80">
        <f>SUM(E34:E39)</f>
        <v>5767</v>
      </c>
      <c r="F40" s="81"/>
      <c r="G40" s="80">
        <f>SUM(G34:G38)</f>
        <v>190</v>
      </c>
      <c r="H40" s="80">
        <f>SUM(H34:H38)</f>
        <v>10</v>
      </c>
      <c r="I40" s="84"/>
    </row>
    <row r="41" ht="9.75" customHeight="1">
      <c r="A41" s="85"/>
    </row>
    <row r="42" ht="14.25">
      <c r="A42" s="60" t="s">
        <v>56</v>
      </c>
    </row>
    <row r="43" ht="10.5">
      <c r="J43" s="49" t="s">
        <v>12</v>
      </c>
    </row>
    <row r="44" spans="1:10" ht="13.5" customHeight="1">
      <c r="A44" s="698" t="s">
        <v>17</v>
      </c>
      <c r="B44" s="694" t="s">
        <v>19</v>
      </c>
      <c r="C44" s="690" t="s">
        <v>47</v>
      </c>
      <c r="D44" s="690" t="s">
        <v>20</v>
      </c>
      <c r="E44" s="690" t="s">
        <v>21</v>
      </c>
      <c r="F44" s="690" t="s">
        <v>22</v>
      </c>
      <c r="G44" s="695" t="s">
        <v>23</v>
      </c>
      <c r="H44" s="695" t="s">
        <v>24</v>
      </c>
      <c r="I44" s="695" t="s">
        <v>59</v>
      </c>
      <c r="J44" s="692" t="s">
        <v>8</v>
      </c>
    </row>
    <row r="45" spans="1:10" ht="13.5" customHeight="1" thickBot="1">
      <c r="A45" s="699"/>
      <c r="B45" s="687"/>
      <c r="C45" s="689"/>
      <c r="D45" s="689"/>
      <c r="E45" s="689"/>
      <c r="F45" s="689"/>
      <c r="G45" s="696"/>
      <c r="H45" s="696"/>
      <c r="I45" s="697"/>
      <c r="J45" s="693"/>
    </row>
    <row r="46" spans="1:10" ht="13.5" customHeight="1" thickTop="1">
      <c r="A46" s="2" t="s">
        <v>765</v>
      </c>
      <c r="B46" s="16">
        <v>11</v>
      </c>
      <c r="C46" s="17">
        <v>199</v>
      </c>
      <c r="D46" s="17">
        <v>5</v>
      </c>
      <c r="E46" s="18" t="s">
        <v>762</v>
      </c>
      <c r="F46" s="17">
        <v>1200</v>
      </c>
      <c r="G46" s="17">
        <v>1893</v>
      </c>
      <c r="H46" s="18" t="s">
        <v>762</v>
      </c>
      <c r="I46" s="31" t="s">
        <v>762</v>
      </c>
      <c r="J46" s="22"/>
    </row>
    <row r="47" spans="1:10" ht="13.5" customHeight="1">
      <c r="A47" s="2" t="s">
        <v>766</v>
      </c>
      <c r="B47" s="27">
        <v>2</v>
      </c>
      <c r="C47" s="29">
        <v>24</v>
      </c>
      <c r="D47" s="29">
        <v>10</v>
      </c>
      <c r="E47" s="31" t="s">
        <v>762</v>
      </c>
      <c r="F47" s="29">
        <v>0</v>
      </c>
      <c r="G47" s="29">
        <v>0</v>
      </c>
      <c r="H47" s="31" t="s">
        <v>762</v>
      </c>
      <c r="I47" s="31" t="s">
        <v>762</v>
      </c>
      <c r="J47" s="30"/>
    </row>
    <row r="48" spans="1:10" ht="13.5" customHeight="1">
      <c r="A48" s="6" t="s">
        <v>767</v>
      </c>
      <c r="B48" s="27">
        <v>-15</v>
      </c>
      <c r="C48" s="29">
        <v>564</v>
      </c>
      <c r="D48" s="29">
        <v>9</v>
      </c>
      <c r="E48" s="31" t="s">
        <v>762</v>
      </c>
      <c r="F48" s="29">
        <v>0</v>
      </c>
      <c r="G48" s="29">
        <v>0</v>
      </c>
      <c r="H48" s="31" t="s">
        <v>762</v>
      </c>
      <c r="I48" s="31" t="s">
        <v>762</v>
      </c>
      <c r="J48" s="30"/>
    </row>
    <row r="49" spans="1:10" ht="13.5" customHeight="1">
      <c r="A49" s="86" t="s">
        <v>18</v>
      </c>
      <c r="B49" s="87"/>
      <c r="C49" s="81"/>
      <c r="D49" s="80">
        <f aca="true" t="shared" si="0" ref="D49:I49">SUM(D46:D48)</f>
        <v>24</v>
      </c>
      <c r="E49" s="121" t="s">
        <v>762</v>
      </c>
      <c r="F49" s="80">
        <f t="shared" si="0"/>
        <v>1200</v>
      </c>
      <c r="G49" s="80">
        <f t="shared" si="0"/>
        <v>1893</v>
      </c>
      <c r="H49" s="121" t="s">
        <v>762</v>
      </c>
      <c r="I49" s="80">
        <f t="shared" si="0"/>
        <v>0</v>
      </c>
      <c r="J49" s="82"/>
    </row>
    <row r="50" ht="10.5">
      <c r="A50" s="1" t="s">
        <v>90</v>
      </c>
    </row>
    <row r="51" ht="9.75" customHeight="1"/>
    <row r="52" ht="14.25">
      <c r="A52" s="60" t="s">
        <v>39</v>
      </c>
    </row>
    <row r="53" ht="10.5">
      <c r="D53" s="49" t="s">
        <v>12</v>
      </c>
    </row>
    <row r="54" spans="1:4" ht="21.75" thickBot="1">
      <c r="A54" s="88" t="s">
        <v>34</v>
      </c>
      <c r="B54" s="89" t="s">
        <v>91</v>
      </c>
      <c r="C54" s="90" t="s">
        <v>92</v>
      </c>
      <c r="D54" s="91" t="s">
        <v>50</v>
      </c>
    </row>
    <row r="55" spans="1:4" ht="13.5" customHeight="1" thickTop="1">
      <c r="A55" s="92" t="s">
        <v>35</v>
      </c>
      <c r="B55" s="16">
        <v>4216</v>
      </c>
      <c r="C55" s="17">
        <v>4897</v>
      </c>
      <c r="D55" s="38">
        <f>C55-B55</f>
        <v>681</v>
      </c>
    </row>
    <row r="56" spans="1:4" ht="13.5" customHeight="1">
      <c r="A56" s="93" t="s">
        <v>36</v>
      </c>
      <c r="B56" s="27">
        <v>6023</v>
      </c>
      <c r="C56" s="29">
        <v>6438</v>
      </c>
      <c r="D56" s="30">
        <f>C56-B56</f>
        <v>415</v>
      </c>
    </row>
    <row r="57" spans="1:4" ht="13.5" customHeight="1">
      <c r="A57" s="94" t="s">
        <v>37</v>
      </c>
      <c r="B57" s="32">
        <v>7975</v>
      </c>
      <c r="C57" s="33">
        <v>6499</v>
      </c>
      <c r="D57" s="35">
        <f>C57-B57</f>
        <v>-1476</v>
      </c>
    </row>
    <row r="58" spans="1:4" ht="13.5" customHeight="1">
      <c r="A58" s="95" t="s">
        <v>38</v>
      </c>
      <c r="B58" s="96">
        <f>SUM(B55:B57)</f>
        <v>18214</v>
      </c>
      <c r="C58" s="80">
        <f>SUM(C55:C57)</f>
        <v>17834</v>
      </c>
      <c r="D58" s="82">
        <f>SUM(D55:D57)</f>
        <v>-380</v>
      </c>
    </row>
    <row r="59" spans="1:4" ht="10.5">
      <c r="A59" s="1" t="s">
        <v>58</v>
      </c>
      <c r="B59" s="97"/>
      <c r="C59" s="97"/>
      <c r="D59" s="97"/>
    </row>
    <row r="60" spans="1:4" ht="9.75" customHeight="1">
      <c r="A60" s="98"/>
      <c r="B60" s="97"/>
      <c r="C60" s="97"/>
      <c r="D60" s="97"/>
    </row>
    <row r="61" ht="14.25">
      <c r="A61" s="60" t="s">
        <v>57</v>
      </c>
    </row>
    <row r="62" ht="10.5" customHeight="1">
      <c r="A62" s="60"/>
    </row>
    <row r="63" spans="1:11" ht="21.75" thickBot="1">
      <c r="A63" s="88" t="s">
        <v>33</v>
      </c>
      <c r="B63" s="89" t="s">
        <v>91</v>
      </c>
      <c r="C63" s="90" t="s">
        <v>92</v>
      </c>
      <c r="D63" s="90" t="s">
        <v>50</v>
      </c>
      <c r="E63" s="99" t="s">
        <v>31</v>
      </c>
      <c r="F63" s="91" t="s">
        <v>32</v>
      </c>
      <c r="G63" s="700" t="s">
        <v>40</v>
      </c>
      <c r="H63" s="701"/>
      <c r="I63" s="89" t="s">
        <v>91</v>
      </c>
      <c r="J63" s="90" t="s">
        <v>92</v>
      </c>
      <c r="K63" s="91" t="s">
        <v>50</v>
      </c>
    </row>
    <row r="64" spans="1:11" ht="13.5" customHeight="1" thickTop="1">
      <c r="A64" s="92" t="s">
        <v>25</v>
      </c>
      <c r="B64" s="125">
        <v>8.6</v>
      </c>
      <c r="C64" s="40">
        <v>9.64</v>
      </c>
      <c r="D64" s="40">
        <f aca="true" t="shared" si="1" ref="D64:D69">C64-B64</f>
        <v>1.040000000000001</v>
      </c>
      <c r="E64" s="101">
        <v>-12.06</v>
      </c>
      <c r="F64" s="102" t="s">
        <v>768</v>
      </c>
      <c r="G64" s="717" t="s">
        <v>763</v>
      </c>
      <c r="H64" s="718"/>
      <c r="I64" s="160" t="s">
        <v>762</v>
      </c>
      <c r="J64" s="41" t="s">
        <v>762</v>
      </c>
      <c r="K64" s="127" t="s">
        <v>762</v>
      </c>
    </row>
    <row r="65" spans="1:11" ht="13.5" customHeight="1">
      <c r="A65" s="93" t="s">
        <v>26</v>
      </c>
      <c r="B65" s="128">
        <v>14.63</v>
      </c>
      <c r="C65" s="42">
        <v>15.43</v>
      </c>
      <c r="D65" s="42">
        <f t="shared" si="1"/>
        <v>0.7999999999999989</v>
      </c>
      <c r="E65" s="105">
        <v>-17.06</v>
      </c>
      <c r="F65" s="106" t="s">
        <v>769</v>
      </c>
      <c r="G65" s="719" t="s">
        <v>66</v>
      </c>
      <c r="H65" s="720"/>
      <c r="I65" s="131" t="s">
        <v>762</v>
      </c>
      <c r="J65" s="43" t="s">
        <v>762</v>
      </c>
      <c r="K65" s="129" t="s">
        <v>762</v>
      </c>
    </row>
    <row r="66" spans="1:11" ht="13.5" customHeight="1">
      <c r="A66" s="93" t="s">
        <v>27</v>
      </c>
      <c r="B66" s="130">
        <v>3.2</v>
      </c>
      <c r="C66" s="43">
        <v>3.1</v>
      </c>
      <c r="D66" s="43">
        <f t="shared" si="1"/>
        <v>-0.10000000000000009</v>
      </c>
      <c r="E66" s="108">
        <v>25</v>
      </c>
      <c r="F66" s="109">
        <v>35</v>
      </c>
      <c r="G66" s="719"/>
      <c r="H66" s="720"/>
      <c r="I66" s="128"/>
      <c r="J66" s="43"/>
      <c r="K66" s="129"/>
    </row>
    <row r="67" spans="1:11" ht="13.5" customHeight="1">
      <c r="A67" s="93" t="s">
        <v>28</v>
      </c>
      <c r="B67" s="131" t="s">
        <v>762</v>
      </c>
      <c r="C67" s="43" t="s">
        <v>762</v>
      </c>
      <c r="D67" s="42"/>
      <c r="E67" s="108">
        <v>350</v>
      </c>
      <c r="F67" s="110"/>
      <c r="G67" s="719"/>
      <c r="H67" s="720"/>
      <c r="I67" s="128"/>
      <c r="J67" s="43"/>
      <c r="K67" s="129"/>
    </row>
    <row r="68" spans="1:11" ht="13.5" customHeight="1">
      <c r="A68" s="93" t="s">
        <v>29</v>
      </c>
      <c r="B68" s="132">
        <v>0.99</v>
      </c>
      <c r="C68" s="42">
        <v>1.01</v>
      </c>
      <c r="D68" s="42">
        <f t="shared" si="1"/>
        <v>0.020000000000000018</v>
      </c>
      <c r="E68" s="111"/>
      <c r="F68" s="112"/>
      <c r="G68" s="719"/>
      <c r="H68" s="720"/>
      <c r="I68" s="128"/>
      <c r="J68" s="43"/>
      <c r="K68" s="129"/>
    </row>
    <row r="69" spans="1:11" ht="13.5" customHeight="1">
      <c r="A69" s="113" t="s">
        <v>30</v>
      </c>
      <c r="B69" s="133">
        <v>84.4</v>
      </c>
      <c r="C69" s="44">
        <v>85.9</v>
      </c>
      <c r="D69" s="44">
        <f t="shared" si="1"/>
        <v>1.5</v>
      </c>
      <c r="E69" s="115"/>
      <c r="F69" s="116"/>
      <c r="G69" s="721"/>
      <c r="H69" s="722"/>
      <c r="I69" s="117"/>
      <c r="J69" s="44"/>
      <c r="K69" s="118"/>
    </row>
    <row r="70" ht="10.5">
      <c r="A70" s="1" t="s">
        <v>95</v>
      </c>
    </row>
    <row r="71" ht="10.5">
      <c r="A71" s="1" t="s">
        <v>96</v>
      </c>
    </row>
    <row r="72" ht="10.5">
      <c r="A72" s="1" t="s">
        <v>97</v>
      </c>
    </row>
    <row r="73" ht="10.5" customHeight="1">
      <c r="A73" s="1" t="s">
        <v>98</v>
      </c>
    </row>
  </sheetData>
  <sheetProtection/>
  <mergeCells count="43">
    <mergeCell ref="A8:A9"/>
    <mergeCell ref="B8:B9"/>
    <mergeCell ref="C8:C9"/>
    <mergeCell ref="D8:D9"/>
    <mergeCell ref="E8:E9"/>
    <mergeCell ref="F8:F9"/>
    <mergeCell ref="G8:G9"/>
    <mergeCell ref="H8:H9"/>
    <mergeCell ref="A16:A17"/>
    <mergeCell ref="B16:B17"/>
    <mergeCell ref="C16:C17"/>
    <mergeCell ref="D16:D17"/>
    <mergeCell ref="E16:E17"/>
    <mergeCell ref="F16:F17"/>
    <mergeCell ref="G16:G17"/>
    <mergeCell ref="H16:H17"/>
    <mergeCell ref="I16:I17"/>
    <mergeCell ref="A32:A33"/>
    <mergeCell ref="B32:B33"/>
    <mergeCell ref="C32:C33"/>
    <mergeCell ref="D32:D33"/>
    <mergeCell ref="E32:E33"/>
    <mergeCell ref="F32:F33"/>
    <mergeCell ref="G32:G33"/>
    <mergeCell ref="H32:H33"/>
    <mergeCell ref="I32:I33"/>
    <mergeCell ref="I44:I45"/>
    <mergeCell ref="J44:J45"/>
    <mergeCell ref="G63:H63"/>
    <mergeCell ref="G64:H64"/>
    <mergeCell ref="A44:A45"/>
    <mergeCell ref="B44:B45"/>
    <mergeCell ref="C44:C45"/>
    <mergeCell ref="D44:D45"/>
    <mergeCell ref="E44:E45"/>
    <mergeCell ref="F44:F45"/>
    <mergeCell ref="G65:H65"/>
    <mergeCell ref="G66:H66"/>
    <mergeCell ref="G67:H67"/>
    <mergeCell ref="G68:H68"/>
    <mergeCell ref="G69:H69"/>
    <mergeCell ref="G44:G45"/>
    <mergeCell ref="H44:H45"/>
  </mergeCells>
  <printOptions/>
  <pageMargins left="0.4330708661417323" right="0.3937007874015748" top="0.7086614173228347" bottom="0.11811023622047245" header="0.4330708661417323" footer="0.1968503937007874"/>
  <pageSetup horizontalDpi="300" verticalDpi="300" orientation="portrait" paperSize="9" scale="88" r:id="rId1"/>
  <colBreaks count="1" manualBreakCount="1">
    <brk id="11" max="72" man="1"/>
  </colBreaks>
</worksheet>
</file>

<file path=xl/worksheets/sheet14.xml><?xml version="1.0" encoding="utf-8"?>
<worksheet xmlns="http://schemas.openxmlformats.org/spreadsheetml/2006/main" xmlns:r="http://schemas.openxmlformats.org/officeDocument/2006/relationships">
  <dimension ref="A1:M86"/>
  <sheetViews>
    <sheetView view="pageBreakPreview" zoomScale="130" zoomScaleSheetLayoutView="130" zoomScalePageLayoutView="0" workbookViewId="0" topLeftCell="A1">
      <selection activeCell="D6" sqref="D6"/>
    </sheetView>
  </sheetViews>
  <sheetFormatPr defaultColWidth="9.00390625" defaultRowHeight="13.5" customHeight="1"/>
  <cols>
    <col min="1" max="1" width="16.625" style="48" customWidth="1"/>
    <col min="2" max="9" width="9.00390625" style="48" customWidth="1"/>
    <col min="10" max="16384" width="9.00390625" style="48"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505</v>
      </c>
      <c r="B4" s="51"/>
      <c r="G4" s="52" t="s">
        <v>51</v>
      </c>
      <c r="H4" s="53" t="s">
        <v>52</v>
      </c>
      <c r="I4" s="54" t="s">
        <v>53</v>
      </c>
      <c r="J4" s="55" t="s">
        <v>54</v>
      </c>
    </row>
    <row r="5" spans="7:10" ht="13.5" customHeight="1" thickTop="1">
      <c r="G5" s="56">
        <v>16644</v>
      </c>
      <c r="H5" s="57">
        <v>508</v>
      </c>
      <c r="I5" s="58">
        <v>785</v>
      </c>
      <c r="J5" s="59">
        <v>17937</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4.25" thickTop="1">
      <c r="A10" s="228" t="s">
        <v>9</v>
      </c>
      <c r="B10" s="229">
        <v>27555</v>
      </c>
      <c r="C10" s="230">
        <v>25837</v>
      </c>
      <c r="D10" s="230">
        <v>1718</v>
      </c>
      <c r="E10" s="230">
        <v>1484</v>
      </c>
      <c r="F10" s="230">
        <v>1626</v>
      </c>
      <c r="G10" s="230">
        <v>19403</v>
      </c>
      <c r="H10" s="410" t="s">
        <v>506</v>
      </c>
    </row>
    <row r="11" spans="1:8" ht="13.5" customHeight="1">
      <c r="A11" s="61" t="s">
        <v>507</v>
      </c>
      <c r="B11" s="232">
        <v>4</v>
      </c>
      <c r="C11" s="233">
        <v>4</v>
      </c>
      <c r="D11" s="233">
        <v>0</v>
      </c>
      <c r="E11" s="233">
        <v>0</v>
      </c>
      <c r="F11" s="233">
        <v>2</v>
      </c>
      <c r="G11" s="411" t="s">
        <v>69</v>
      </c>
      <c r="H11" s="412"/>
    </row>
    <row r="12" spans="1:8" ht="13.5" customHeight="1">
      <c r="A12" s="61" t="s">
        <v>508</v>
      </c>
      <c r="B12" s="232">
        <v>160</v>
      </c>
      <c r="C12" s="233">
        <v>150</v>
      </c>
      <c r="D12" s="233">
        <v>10</v>
      </c>
      <c r="E12" s="233">
        <v>10</v>
      </c>
      <c r="F12" s="411" t="s">
        <v>69</v>
      </c>
      <c r="G12" s="411" t="s">
        <v>69</v>
      </c>
      <c r="H12" s="413"/>
    </row>
    <row r="13" spans="1:8" ht="13.5" customHeight="1">
      <c r="A13" s="62" t="s">
        <v>509</v>
      </c>
      <c r="B13" s="234">
        <v>716</v>
      </c>
      <c r="C13" s="235">
        <v>525</v>
      </c>
      <c r="D13" s="235">
        <v>191</v>
      </c>
      <c r="E13" s="235">
        <v>72</v>
      </c>
      <c r="F13" s="235">
        <v>278</v>
      </c>
      <c r="G13" s="414" t="s">
        <v>69</v>
      </c>
      <c r="H13" s="415"/>
    </row>
    <row r="14" spans="1:8" ht="13.5" customHeight="1">
      <c r="A14" s="63" t="s">
        <v>1</v>
      </c>
      <c r="B14" s="64">
        <v>28022</v>
      </c>
      <c r="C14" s="65">
        <v>26103</v>
      </c>
      <c r="D14" s="65">
        <v>1919</v>
      </c>
      <c r="E14" s="65">
        <v>1566</v>
      </c>
      <c r="F14" s="66"/>
      <c r="G14" s="65">
        <v>19403</v>
      </c>
      <c r="H14" s="67"/>
    </row>
    <row r="15" spans="1:8" ht="13.5" customHeight="1">
      <c r="A15" s="68" t="s">
        <v>87</v>
      </c>
      <c r="B15" s="69"/>
      <c r="C15" s="69"/>
      <c r="D15" s="69"/>
      <c r="E15" s="69"/>
      <c r="F15" s="69"/>
      <c r="G15" s="69"/>
      <c r="H15" s="70"/>
    </row>
    <row r="16" ht="9.75" customHeight="1"/>
    <row r="17" ht="14.25">
      <c r="A17" s="60" t="s">
        <v>10</v>
      </c>
    </row>
    <row r="18" spans="9:12" ht="10.5">
      <c r="I18" s="49" t="s">
        <v>12</v>
      </c>
      <c r="K18" s="49"/>
      <c r="L18" s="49"/>
    </row>
    <row r="19" spans="1:9" ht="13.5" customHeight="1">
      <c r="A19" s="684" t="s">
        <v>0</v>
      </c>
      <c r="B19" s="694" t="s">
        <v>43</v>
      </c>
      <c r="C19" s="690" t="s">
        <v>44</v>
      </c>
      <c r="D19" s="690" t="s">
        <v>45</v>
      </c>
      <c r="E19" s="695" t="s">
        <v>46</v>
      </c>
      <c r="F19" s="690" t="s">
        <v>55</v>
      </c>
      <c r="G19" s="690" t="s">
        <v>11</v>
      </c>
      <c r="H19" s="695" t="s">
        <v>41</v>
      </c>
      <c r="I19" s="692" t="s">
        <v>8</v>
      </c>
    </row>
    <row r="20" spans="1:9" ht="13.5" customHeight="1" thickBot="1">
      <c r="A20" s="685"/>
      <c r="B20" s="687"/>
      <c r="C20" s="689"/>
      <c r="D20" s="689"/>
      <c r="E20" s="696"/>
      <c r="F20" s="691"/>
      <c r="G20" s="691"/>
      <c r="H20" s="697"/>
      <c r="I20" s="693"/>
    </row>
    <row r="21" spans="1:9" ht="13.5" customHeight="1" thickTop="1">
      <c r="A21" s="228" t="s">
        <v>66</v>
      </c>
      <c r="B21" s="236">
        <v>2238</v>
      </c>
      <c r="C21" s="71">
        <v>2227</v>
      </c>
      <c r="D21" s="71">
        <v>11</v>
      </c>
      <c r="E21" s="71">
        <v>1027</v>
      </c>
      <c r="F21" s="71">
        <v>29</v>
      </c>
      <c r="G21" s="71">
        <v>1169</v>
      </c>
      <c r="H21" s="71">
        <v>20</v>
      </c>
      <c r="I21" s="237" t="s">
        <v>261</v>
      </c>
    </row>
    <row r="22" spans="1:9" ht="13.5" customHeight="1">
      <c r="A22" s="61" t="s">
        <v>414</v>
      </c>
      <c r="B22" s="72">
        <v>8103</v>
      </c>
      <c r="C22" s="73">
        <v>8012</v>
      </c>
      <c r="D22" s="73">
        <v>91</v>
      </c>
      <c r="E22" s="73">
        <v>91</v>
      </c>
      <c r="F22" s="73">
        <v>533</v>
      </c>
      <c r="G22" s="242" t="s">
        <v>69</v>
      </c>
      <c r="H22" s="242" t="s">
        <v>69</v>
      </c>
      <c r="I22" s="74" t="s">
        <v>510</v>
      </c>
    </row>
    <row r="23" spans="1:9" ht="13.5" customHeight="1">
      <c r="A23" s="61" t="s">
        <v>511</v>
      </c>
      <c r="B23" s="72">
        <v>661</v>
      </c>
      <c r="C23" s="73">
        <v>657</v>
      </c>
      <c r="D23" s="73">
        <v>3</v>
      </c>
      <c r="E23" s="73">
        <v>3</v>
      </c>
      <c r="F23" s="73">
        <v>93</v>
      </c>
      <c r="G23" s="242" t="s">
        <v>69</v>
      </c>
      <c r="H23" s="242" t="s">
        <v>69</v>
      </c>
      <c r="I23" s="74"/>
    </row>
    <row r="24" spans="1:9" ht="13.5" customHeight="1">
      <c r="A24" s="243" t="s">
        <v>418</v>
      </c>
      <c r="B24" s="244">
        <v>3929</v>
      </c>
      <c r="C24" s="245">
        <v>3909</v>
      </c>
      <c r="D24" s="245">
        <v>19</v>
      </c>
      <c r="E24" s="245">
        <v>19</v>
      </c>
      <c r="F24" s="245">
        <v>594</v>
      </c>
      <c r="G24" s="416">
        <v>5</v>
      </c>
      <c r="H24" s="246" t="s">
        <v>69</v>
      </c>
      <c r="I24" s="247"/>
    </row>
    <row r="25" spans="1:9" ht="13.5" customHeight="1">
      <c r="A25" s="243" t="s">
        <v>219</v>
      </c>
      <c r="B25" s="244">
        <v>678</v>
      </c>
      <c r="C25" s="245">
        <v>642</v>
      </c>
      <c r="D25" s="245">
        <v>36</v>
      </c>
      <c r="E25" s="245">
        <v>36</v>
      </c>
      <c r="F25" s="245">
        <v>546</v>
      </c>
      <c r="G25" s="246" t="s">
        <v>69</v>
      </c>
      <c r="H25" s="246" t="s">
        <v>69</v>
      </c>
      <c r="I25" s="247"/>
    </row>
    <row r="26" spans="1:9" ht="13.5" customHeight="1">
      <c r="A26" s="61" t="s">
        <v>220</v>
      </c>
      <c r="B26" s="72">
        <v>11</v>
      </c>
      <c r="C26" s="73">
        <v>10</v>
      </c>
      <c r="D26" s="73">
        <v>1</v>
      </c>
      <c r="E26" s="73">
        <v>1</v>
      </c>
      <c r="F26" s="73">
        <v>6</v>
      </c>
      <c r="G26" s="73">
        <v>57</v>
      </c>
      <c r="H26" s="73">
        <v>55</v>
      </c>
      <c r="I26" s="74"/>
    </row>
    <row r="27" spans="1:9" ht="13.5" customHeight="1">
      <c r="A27" s="417" t="s">
        <v>313</v>
      </c>
      <c r="B27" s="418">
        <v>4341</v>
      </c>
      <c r="C27" s="419">
        <v>4130</v>
      </c>
      <c r="D27" s="419">
        <v>211</v>
      </c>
      <c r="E27" s="419">
        <v>121</v>
      </c>
      <c r="F27" s="419">
        <v>1350</v>
      </c>
      <c r="G27" s="419">
        <v>27395</v>
      </c>
      <c r="H27" s="419">
        <v>17916</v>
      </c>
      <c r="I27" s="420"/>
    </row>
    <row r="28" spans="1:9" ht="13.5" customHeight="1">
      <c r="A28" s="61" t="s">
        <v>345</v>
      </c>
      <c r="B28" s="72">
        <v>392</v>
      </c>
      <c r="C28" s="73">
        <v>381</v>
      </c>
      <c r="D28" s="73">
        <v>11</v>
      </c>
      <c r="E28" s="73">
        <v>11</v>
      </c>
      <c r="F28" s="73">
        <v>157</v>
      </c>
      <c r="G28" s="73">
        <v>2125</v>
      </c>
      <c r="H28" s="73">
        <v>1789</v>
      </c>
      <c r="I28" s="74"/>
    </row>
    <row r="29" spans="1:9" ht="13.5" customHeight="1">
      <c r="A29" s="253" t="s">
        <v>512</v>
      </c>
      <c r="B29" s="254">
        <v>295</v>
      </c>
      <c r="C29" s="255">
        <v>276</v>
      </c>
      <c r="D29" s="255">
        <v>19</v>
      </c>
      <c r="E29" s="255">
        <v>9</v>
      </c>
      <c r="F29" s="255">
        <v>144</v>
      </c>
      <c r="G29" s="255">
        <v>1053</v>
      </c>
      <c r="H29" s="255">
        <v>993</v>
      </c>
      <c r="I29" s="256"/>
    </row>
    <row r="30" spans="1:9" ht="13.5" customHeight="1">
      <c r="A30" s="63" t="s">
        <v>15</v>
      </c>
      <c r="B30" s="78"/>
      <c r="C30" s="79"/>
      <c r="D30" s="79"/>
      <c r="E30" s="80">
        <v>1318</v>
      </c>
      <c r="F30" s="81"/>
      <c r="G30" s="80">
        <v>31804</v>
      </c>
      <c r="H30" s="80">
        <v>20773</v>
      </c>
      <c r="I30" s="82"/>
    </row>
    <row r="31" ht="10.5">
      <c r="A31" s="48" t="s">
        <v>88</v>
      </c>
    </row>
    <row r="32" ht="10.5">
      <c r="A32" s="48" t="s">
        <v>89</v>
      </c>
    </row>
    <row r="33" ht="10.5">
      <c r="A33" s="48" t="s">
        <v>49</v>
      </c>
    </row>
    <row r="34" ht="10.5">
      <c r="A34" s="48" t="s">
        <v>48</v>
      </c>
    </row>
    <row r="35" ht="9.75" customHeight="1"/>
    <row r="36" ht="14.25">
      <c r="A36" s="60" t="s">
        <v>13</v>
      </c>
    </row>
    <row r="37" spans="9:10" ht="10.5">
      <c r="I37" s="49" t="s">
        <v>12</v>
      </c>
      <c r="J37" s="49"/>
    </row>
    <row r="38" spans="1:9" ht="13.5" customHeight="1">
      <c r="A38" s="684" t="s">
        <v>14</v>
      </c>
      <c r="B38" s="694" t="s">
        <v>43</v>
      </c>
      <c r="C38" s="690" t="s">
        <v>44</v>
      </c>
      <c r="D38" s="690" t="s">
        <v>45</v>
      </c>
      <c r="E38" s="695" t="s">
        <v>46</v>
      </c>
      <c r="F38" s="690" t="s">
        <v>55</v>
      </c>
      <c r="G38" s="690" t="s">
        <v>11</v>
      </c>
      <c r="H38" s="695" t="s">
        <v>42</v>
      </c>
      <c r="I38" s="692" t="s">
        <v>8</v>
      </c>
    </row>
    <row r="39" spans="1:9" ht="13.5" customHeight="1" thickBot="1">
      <c r="A39" s="685"/>
      <c r="B39" s="687"/>
      <c r="C39" s="689"/>
      <c r="D39" s="689"/>
      <c r="E39" s="696"/>
      <c r="F39" s="691"/>
      <c r="G39" s="691"/>
      <c r="H39" s="697"/>
      <c r="I39" s="693"/>
    </row>
    <row r="40" spans="1:9" ht="13.5" customHeight="1" thickTop="1">
      <c r="A40" s="228" t="s">
        <v>513</v>
      </c>
      <c r="B40" s="236">
        <v>4158</v>
      </c>
      <c r="C40" s="71">
        <v>4011</v>
      </c>
      <c r="D40" s="71">
        <v>147</v>
      </c>
      <c r="E40" s="71">
        <v>147</v>
      </c>
      <c r="F40" s="71">
        <v>161</v>
      </c>
      <c r="G40" s="71">
        <v>6518</v>
      </c>
      <c r="H40" s="71">
        <v>2736</v>
      </c>
      <c r="I40" s="83" t="s">
        <v>514</v>
      </c>
    </row>
    <row r="41" spans="1:9" ht="13.5" customHeight="1">
      <c r="A41" s="417" t="s">
        <v>515</v>
      </c>
      <c r="B41" s="418">
        <v>50</v>
      </c>
      <c r="C41" s="419">
        <v>48</v>
      </c>
      <c r="D41" s="419">
        <v>1</v>
      </c>
      <c r="E41" s="419">
        <v>1</v>
      </c>
      <c r="F41" s="421">
        <v>1</v>
      </c>
      <c r="G41" s="422" t="s">
        <v>69</v>
      </c>
      <c r="H41" s="422" t="s">
        <v>69</v>
      </c>
      <c r="I41" s="420"/>
    </row>
    <row r="42" spans="1:9" ht="13.5" customHeight="1">
      <c r="A42" s="61" t="s">
        <v>516</v>
      </c>
      <c r="B42" s="72">
        <v>38</v>
      </c>
      <c r="C42" s="73">
        <v>35</v>
      </c>
      <c r="D42" s="73">
        <v>3</v>
      </c>
      <c r="E42" s="73">
        <v>3</v>
      </c>
      <c r="F42" s="242" t="s">
        <v>69</v>
      </c>
      <c r="G42" s="73">
        <v>30</v>
      </c>
      <c r="H42" s="242" t="s">
        <v>69</v>
      </c>
      <c r="I42" s="74"/>
    </row>
    <row r="43" spans="1:9" ht="13.5" customHeight="1">
      <c r="A43" s="417" t="s">
        <v>517</v>
      </c>
      <c r="B43" s="418">
        <v>2193</v>
      </c>
      <c r="C43" s="419">
        <v>2134</v>
      </c>
      <c r="D43" s="419">
        <v>58</v>
      </c>
      <c r="E43" s="419">
        <v>58</v>
      </c>
      <c r="F43" s="419">
        <v>55</v>
      </c>
      <c r="G43" s="419">
        <v>125</v>
      </c>
      <c r="H43" s="419">
        <v>46</v>
      </c>
      <c r="I43" s="420" t="s">
        <v>518</v>
      </c>
    </row>
    <row r="44" spans="1:9" ht="13.5" customHeight="1">
      <c r="A44" s="61" t="s">
        <v>124</v>
      </c>
      <c r="B44" s="72">
        <v>75</v>
      </c>
      <c r="C44" s="73">
        <v>71</v>
      </c>
      <c r="D44" s="73">
        <v>3</v>
      </c>
      <c r="E44" s="73">
        <v>3</v>
      </c>
      <c r="F44" s="242" t="s">
        <v>69</v>
      </c>
      <c r="G44" s="242" t="s">
        <v>69</v>
      </c>
      <c r="H44" s="242" t="s">
        <v>69</v>
      </c>
      <c r="I44" s="74"/>
    </row>
    <row r="45" spans="1:9" ht="13.5" customHeight="1">
      <c r="A45" s="417" t="s">
        <v>519</v>
      </c>
      <c r="B45" s="418">
        <v>14</v>
      </c>
      <c r="C45" s="419">
        <v>11</v>
      </c>
      <c r="D45" s="419">
        <v>3</v>
      </c>
      <c r="E45" s="419">
        <v>3</v>
      </c>
      <c r="F45" s="422" t="s">
        <v>69</v>
      </c>
      <c r="G45" s="422" t="s">
        <v>69</v>
      </c>
      <c r="H45" s="422" t="s">
        <v>69</v>
      </c>
      <c r="I45" s="420"/>
    </row>
    <row r="46" spans="1:9" ht="13.5" customHeight="1">
      <c r="A46" s="61" t="s">
        <v>351</v>
      </c>
      <c r="B46" s="72">
        <v>11738</v>
      </c>
      <c r="C46" s="73">
        <v>11624</v>
      </c>
      <c r="D46" s="73">
        <v>114</v>
      </c>
      <c r="E46" s="73">
        <v>114</v>
      </c>
      <c r="F46" s="73">
        <v>2690</v>
      </c>
      <c r="G46" s="242" t="s">
        <v>69</v>
      </c>
      <c r="H46" s="242" t="s">
        <v>69</v>
      </c>
      <c r="I46" s="74" t="s">
        <v>520</v>
      </c>
    </row>
    <row r="47" spans="1:9" ht="13.5" customHeight="1">
      <c r="A47" s="61" t="s">
        <v>521</v>
      </c>
      <c r="B47" s="72">
        <v>420</v>
      </c>
      <c r="C47" s="73">
        <v>397</v>
      </c>
      <c r="D47" s="73">
        <v>23</v>
      </c>
      <c r="E47" s="73">
        <v>23</v>
      </c>
      <c r="F47" s="242" t="s">
        <v>522</v>
      </c>
      <c r="G47" s="242" t="s">
        <v>522</v>
      </c>
      <c r="H47" s="242" t="s">
        <v>522</v>
      </c>
      <c r="I47" s="74"/>
    </row>
    <row r="48" spans="1:9" ht="13.5" customHeight="1">
      <c r="A48" s="417" t="s">
        <v>523</v>
      </c>
      <c r="B48" s="418">
        <v>161139</v>
      </c>
      <c r="C48" s="419">
        <v>155554</v>
      </c>
      <c r="D48" s="419">
        <v>5585</v>
      </c>
      <c r="E48" s="419">
        <v>5580</v>
      </c>
      <c r="F48" s="422" t="s">
        <v>522</v>
      </c>
      <c r="G48" s="422" t="s">
        <v>522</v>
      </c>
      <c r="H48" s="422" t="s">
        <v>522</v>
      </c>
      <c r="I48" s="420"/>
    </row>
    <row r="49" spans="1:9" ht="13.5" customHeight="1">
      <c r="A49" s="61" t="s">
        <v>524</v>
      </c>
      <c r="B49" s="72">
        <v>470</v>
      </c>
      <c r="C49" s="73">
        <v>455</v>
      </c>
      <c r="D49" s="73">
        <v>15</v>
      </c>
      <c r="E49" s="73">
        <v>788</v>
      </c>
      <c r="F49" s="242" t="s">
        <v>522</v>
      </c>
      <c r="G49" s="242" t="s">
        <v>522</v>
      </c>
      <c r="H49" s="242" t="s">
        <v>522</v>
      </c>
      <c r="I49" s="74" t="s">
        <v>135</v>
      </c>
    </row>
    <row r="50" spans="1:9" ht="13.5" customHeight="1">
      <c r="A50" s="417" t="s">
        <v>525</v>
      </c>
      <c r="B50" s="418">
        <v>86</v>
      </c>
      <c r="C50" s="419">
        <v>80</v>
      </c>
      <c r="D50" s="419">
        <v>5</v>
      </c>
      <c r="E50" s="419">
        <v>5</v>
      </c>
      <c r="F50" s="422" t="s">
        <v>522</v>
      </c>
      <c r="G50" s="422" t="s">
        <v>522</v>
      </c>
      <c r="H50" s="422" t="s">
        <v>522</v>
      </c>
      <c r="I50" s="420"/>
    </row>
    <row r="51" spans="1:9" ht="13.5" customHeight="1">
      <c r="A51" s="63" t="s">
        <v>16</v>
      </c>
      <c r="B51" s="78"/>
      <c r="C51" s="79"/>
      <c r="D51" s="79"/>
      <c r="E51" s="80">
        <v>6725</v>
      </c>
      <c r="F51" s="81"/>
      <c r="G51" s="80">
        <v>6673</v>
      </c>
      <c r="H51" s="80">
        <v>2782</v>
      </c>
      <c r="I51" s="84"/>
    </row>
    <row r="52" ht="9.75" customHeight="1">
      <c r="A52" s="85"/>
    </row>
    <row r="53" ht="14.25">
      <c r="A53" s="60" t="s">
        <v>56</v>
      </c>
    </row>
    <row r="54" ht="10.5">
      <c r="J54" s="49" t="s">
        <v>12</v>
      </c>
    </row>
    <row r="55" spans="1:10" ht="13.5" customHeight="1">
      <c r="A55" s="698" t="s">
        <v>17</v>
      </c>
      <c r="B55" s="694" t="s">
        <v>19</v>
      </c>
      <c r="C55" s="690" t="s">
        <v>47</v>
      </c>
      <c r="D55" s="690" t="s">
        <v>20</v>
      </c>
      <c r="E55" s="690" t="s">
        <v>21</v>
      </c>
      <c r="F55" s="690" t="s">
        <v>22</v>
      </c>
      <c r="G55" s="695" t="s">
        <v>23</v>
      </c>
      <c r="H55" s="695" t="s">
        <v>24</v>
      </c>
      <c r="I55" s="695" t="s">
        <v>59</v>
      </c>
      <c r="J55" s="692" t="s">
        <v>8</v>
      </c>
    </row>
    <row r="56" spans="1:10" ht="13.5" customHeight="1" thickBot="1">
      <c r="A56" s="699"/>
      <c r="B56" s="687"/>
      <c r="C56" s="689"/>
      <c r="D56" s="689"/>
      <c r="E56" s="689"/>
      <c r="F56" s="689"/>
      <c r="G56" s="696"/>
      <c r="H56" s="696"/>
      <c r="I56" s="697"/>
      <c r="J56" s="693"/>
    </row>
    <row r="57" spans="1:10" ht="13.5" customHeight="1" thickTop="1">
      <c r="A57" s="228" t="s">
        <v>526</v>
      </c>
      <c r="B57" s="423" t="s">
        <v>522</v>
      </c>
      <c r="C57" s="71">
        <v>16</v>
      </c>
      <c r="D57" s="71">
        <v>15</v>
      </c>
      <c r="E57" s="71">
        <v>14</v>
      </c>
      <c r="F57" s="249" t="s">
        <v>522</v>
      </c>
      <c r="G57" s="249" t="s">
        <v>522</v>
      </c>
      <c r="H57" s="249" t="s">
        <v>522</v>
      </c>
      <c r="I57" s="249" t="s">
        <v>522</v>
      </c>
      <c r="J57" s="237"/>
    </row>
    <row r="58" spans="1:10" ht="13.5" customHeight="1">
      <c r="A58" s="61" t="s">
        <v>527</v>
      </c>
      <c r="B58" s="72">
        <v>-12</v>
      </c>
      <c r="C58" s="73">
        <v>271</v>
      </c>
      <c r="D58" s="73">
        <v>106</v>
      </c>
      <c r="E58" s="73">
        <v>34</v>
      </c>
      <c r="F58" s="242" t="s">
        <v>522</v>
      </c>
      <c r="G58" s="242" t="s">
        <v>522</v>
      </c>
      <c r="H58" s="242" t="s">
        <v>522</v>
      </c>
      <c r="I58" s="242" t="s">
        <v>522</v>
      </c>
      <c r="J58" s="74"/>
    </row>
    <row r="59" spans="1:10" ht="13.5" customHeight="1">
      <c r="A59" s="61" t="s">
        <v>528</v>
      </c>
      <c r="B59" s="72">
        <v>2</v>
      </c>
      <c r="C59" s="73">
        <v>116</v>
      </c>
      <c r="D59" s="73">
        <v>100</v>
      </c>
      <c r="E59" s="242" t="s">
        <v>522</v>
      </c>
      <c r="F59" s="242" t="s">
        <v>522</v>
      </c>
      <c r="G59" s="242" t="s">
        <v>522</v>
      </c>
      <c r="H59" s="242" t="s">
        <v>522</v>
      </c>
      <c r="I59" s="242" t="s">
        <v>522</v>
      </c>
      <c r="J59" s="74"/>
    </row>
    <row r="60" spans="1:10" ht="13.5" customHeight="1">
      <c r="A60" s="243" t="s">
        <v>529</v>
      </c>
      <c r="B60" s="244">
        <v>136</v>
      </c>
      <c r="C60" s="245">
        <v>1308</v>
      </c>
      <c r="D60" s="245">
        <v>281</v>
      </c>
      <c r="E60" s="246" t="s">
        <v>522</v>
      </c>
      <c r="F60" s="246" t="s">
        <v>522</v>
      </c>
      <c r="G60" s="246" t="s">
        <v>522</v>
      </c>
      <c r="H60" s="246" t="s">
        <v>522</v>
      </c>
      <c r="I60" s="246" t="s">
        <v>522</v>
      </c>
      <c r="J60" s="247"/>
    </row>
    <row r="61" spans="1:10" ht="13.5" customHeight="1">
      <c r="A61" s="62" t="s">
        <v>530</v>
      </c>
      <c r="B61" s="75">
        <v>-1</v>
      </c>
      <c r="C61" s="76">
        <v>1305</v>
      </c>
      <c r="D61" s="76">
        <v>5</v>
      </c>
      <c r="E61" s="248" t="s">
        <v>522</v>
      </c>
      <c r="F61" s="248" t="s">
        <v>522</v>
      </c>
      <c r="G61" s="76">
        <v>160</v>
      </c>
      <c r="H61" s="248" t="s">
        <v>522</v>
      </c>
      <c r="I61" s="248" t="s">
        <v>522</v>
      </c>
      <c r="J61" s="77"/>
    </row>
    <row r="62" spans="1:10" ht="13.5" customHeight="1">
      <c r="A62" s="86" t="s">
        <v>531</v>
      </c>
      <c r="B62" s="87"/>
      <c r="C62" s="81"/>
      <c r="D62" s="80">
        <v>507</v>
      </c>
      <c r="E62" s="80">
        <v>48</v>
      </c>
      <c r="F62" s="121" t="s">
        <v>522</v>
      </c>
      <c r="G62" s="80">
        <v>160</v>
      </c>
      <c r="H62" s="121" t="s">
        <v>522</v>
      </c>
      <c r="I62" s="121" t="s">
        <v>522</v>
      </c>
      <c r="J62" s="82"/>
    </row>
    <row r="63" ht="10.5">
      <c r="A63" s="48" t="s">
        <v>90</v>
      </c>
    </row>
    <row r="64" ht="9.75" customHeight="1"/>
    <row r="65" ht="14.25">
      <c r="A65" s="60" t="s">
        <v>39</v>
      </c>
    </row>
    <row r="66" ht="10.5">
      <c r="D66" s="49" t="s">
        <v>12</v>
      </c>
    </row>
    <row r="67" spans="1:4" ht="21.75" thickBot="1">
      <c r="A67" s="88" t="s">
        <v>34</v>
      </c>
      <c r="B67" s="89" t="s">
        <v>91</v>
      </c>
      <c r="C67" s="90" t="s">
        <v>92</v>
      </c>
      <c r="D67" s="91" t="s">
        <v>50</v>
      </c>
    </row>
    <row r="68" spans="1:4" ht="13.5" customHeight="1" thickTop="1">
      <c r="A68" s="92" t="s">
        <v>35</v>
      </c>
      <c r="B68" s="236">
        <v>3318</v>
      </c>
      <c r="C68" s="71">
        <v>3373</v>
      </c>
      <c r="D68" s="83">
        <v>55</v>
      </c>
    </row>
    <row r="69" spans="1:4" ht="13.5" customHeight="1">
      <c r="A69" s="93" t="s">
        <v>36</v>
      </c>
      <c r="B69" s="72">
        <v>1235</v>
      </c>
      <c r="C69" s="73">
        <v>667</v>
      </c>
      <c r="D69" s="74">
        <v>-568</v>
      </c>
    </row>
    <row r="70" spans="1:4" ht="13.5" customHeight="1">
      <c r="A70" s="94" t="s">
        <v>37</v>
      </c>
      <c r="B70" s="75">
        <v>2762</v>
      </c>
      <c r="C70" s="76">
        <v>2627</v>
      </c>
      <c r="D70" s="77">
        <v>-135</v>
      </c>
    </row>
    <row r="71" spans="1:4" ht="13.5" customHeight="1">
      <c r="A71" s="95" t="s">
        <v>38</v>
      </c>
      <c r="B71" s="96">
        <v>7315</v>
      </c>
      <c r="C71" s="80">
        <v>6667</v>
      </c>
      <c r="D71" s="82">
        <v>-648</v>
      </c>
    </row>
    <row r="72" spans="1:4" ht="10.5">
      <c r="A72" s="48" t="s">
        <v>58</v>
      </c>
      <c r="B72" s="97"/>
      <c r="C72" s="97"/>
      <c r="D72" s="97"/>
    </row>
    <row r="73" spans="1:4" ht="9.75" customHeight="1">
      <c r="A73" s="98"/>
      <c r="B73" s="97"/>
      <c r="C73" s="97"/>
      <c r="D73" s="97"/>
    </row>
    <row r="74" ht="14.25">
      <c r="A74" s="60" t="s">
        <v>57</v>
      </c>
    </row>
    <row r="75" ht="10.5" customHeight="1">
      <c r="A75" s="60"/>
    </row>
    <row r="76" spans="1:11" ht="21.75" thickBot="1">
      <c r="A76" s="88" t="s">
        <v>33</v>
      </c>
      <c r="B76" s="89" t="s">
        <v>91</v>
      </c>
      <c r="C76" s="90" t="s">
        <v>92</v>
      </c>
      <c r="D76" s="90" t="s">
        <v>50</v>
      </c>
      <c r="E76" s="99" t="s">
        <v>31</v>
      </c>
      <c r="F76" s="91" t="s">
        <v>32</v>
      </c>
      <c r="G76" s="700" t="s">
        <v>40</v>
      </c>
      <c r="H76" s="701"/>
      <c r="I76" s="89" t="s">
        <v>91</v>
      </c>
      <c r="J76" s="90" t="s">
        <v>92</v>
      </c>
      <c r="K76" s="91" t="s">
        <v>50</v>
      </c>
    </row>
    <row r="77" spans="1:11" ht="13.5" customHeight="1" thickTop="1">
      <c r="A77" s="92" t="s">
        <v>25</v>
      </c>
      <c r="B77" s="258">
        <v>6.94</v>
      </c>
      <c r="C77" s="100">
        <v>8.72</v>
      </c>
      <c r="D77" s="100">
        <v>1.78</v>
      </c>
      <c r="E77" s="101">
        <v>-12.6</v>
      </c>
      <c r="F77" s="102" t="s">
        <v>532</v>
      </c>
      <c r="G77" s="717" t="s">
        <v>66</v>
      </c>
      <c r="H77" s="744"/>
      <c r="I77" s="424" t="s">
        <v>522</v>
      </c>
      <c r="J77" s="103" t="s">
        <v>522</v>
      </c>
      <c r="K77" s="260" t="s">
        <v>522</v>
      </c>
    </row>
    <row r="78" spans="1:11" ht="13.5" customHeight="1">
      <c r="A78" s="93" t="s">
        <v>26</v>
      </c>
      <c r="B78" s="261">
        <v>15.94</v>
      </c>
      <c r="C78" s="104">
        <v>16.08</v>
      </c>
      <c r="D78" s="104">
        <v>0.14</v>
      </c>
      <c r="E78" s="105">
        <v>-17.6</v>
      </c>
      <c r="F78" s="106" t="s">
        <v>533</v>
      </c>
      <c r="G78" s="719" t="s">
        <v>220</v>
      </c>
      <c r="H78" s="740"/>
      <c r="I78" s="265" t="s">
        <v>522</v>
      </c>
      <c r="J78" s="107" t="s">
        <v>522</v>
      </c>
      <c r="K78" s="262" t="s">
        <v>522</v>
      </c>
    </row>
    <row r="79" spans="1:11" ht="13.5" customHeight="1">
      <c r="A79" s="93" t="s">
        <v>27</v>
      </c>
      <c r="B79" s="263">
        <v>8.6</v>
      </c>
      <c r="C79" s="107">
        <v>8.4</v>
      </c>
      <c r="D79" s="107">
        <v>-0.2</v>
      </c>
      <c r="E79" s="108">
        <v>25</v>
      </c>
      <c r="F79" s="109">
        <v>35</v>
      </c>
      <c r="G79" s="719" t="s">
        <v>313</v>
      </c>
      <c r="H79" s="740"/>
      <c r="I79" s="265" t="s">
        <v>522</v>
      </c>
      <c r="J79" s="107" t="s">
        <v>522</v>
      </c>
      <c r="K79" s="262" t="s">
        <v>522</v>
      </c>
    </row>
    <row r="80" spans="1:11" ht="13.5" customHeight="1">
      <c r="A80" s="93" t="s">
        <v>28</v>
      </c>
      <c r="B80" s="265" t="s">
        <v>522</v>
      </c>
      <c r="C80" s="107" t="s">
        <v>522</v>
      </c>
      <c r="D80" s="107" t="s">
        <v>522</v>
      </c>
      <c r="E80" s="108">
        <v>350</v>
      </c>
      <c r="F80" s="110"/>
      <c r="G80" s="719" t="s">
        <v>345</v>
      </c>
      <c r="H80" s="740"/>
      <c r="I80" s="265" t="s">
        <v>522</v>
      </c>
      <c r="J80" s="107" t="s">
        <v>522</v>
      </c>
      <c r="K80" s="262" t="s">
        <v>522</v>
      </c>
    </row>
    <row r="81" spans="1:11" ht="13.5" customHeight="1">
      <c r="A81" s="93" t="s">
        <v>29</v>
      </c>
      <c r="B81" s="266">
        <v>0.95</v>
      </c>
      <c r="C81" s="104">
        <v>0.97</v>
      </c>
      <c r="D81" s="104">
        <v>0.02</v>
      </c>
      <c r="E81" s="111"/>
      <c r="F81" s="112"/>
      <c r="G81" s="719" t="s">
        <v>112</v>
      </c>
      <c r="H81" s="740"/>
      <c r="I81" s="265" t="s">
        <v>522</v>
      </c>
      <c r="J81" s="107" t="s">
        <v>522</v>
      </c>
      <c r="K81" s="262" t="s">
        <v>522</v>
      </c>
    </row>
    <row r="82" spans="1:11" ht="13.5" customHeight="1">
      <c r="A82" s="113" t="s">
        <v>30</v>
      </c>
      <c r="B82" s="267">
        <v>87</v>
      </c>
      <c r="C82" s="114">
        <v>89.8</v>
      </c>
      <c r="D82" s="114">
        <v>2.8</v>
      </c>
      <c r="E82" s="115"/>
      <c r="F82" s="116"/>
      <c r="G82" s="721"/>
      <c r="H82" s="722"/>
      <c r="I82" s="117"/>
      <c r="J82" s="114"/>
      <c r="K82" s="118"/>
    </row>
    <row r="83" ht="10.5">
      <c r="A83" s="48" t="s">
        <v>95</v>
      </c>
    </row>
    <row r="84" ht="10.5">
      <c r="A84" s="48" t="s">
        <v>96</v>
      </c>
    </row>
    <row r="85" ht="10.5">
      <c r="A85" s="48" t="s">
        <v>97</v>
      </c>
    </row>
    <row r="86" ht="10.5" customHeight="1">
      <c r="A86" s="48" t="s">
        <v>98</v>
      </c>
    </row>
  </sheetData>
  <sheetProtection/>
  <mergeCells count="43">
    <mergeCell ref="G78:H78"/>
    <mergeCell ref="G79:H79"/>
    <mergeCell ref="G80:H80"/>
    <mergeCell ref="G81:H81"/>
    <mergeCell ref="G82:H82"/>
    <mergeCell ref="G55:G56"/>
    <mergeCell ref="H55:H56"/>
    <mergeCell ref="I55:I56"/>
    <mergeCell ref="J55:J56"/>
    <mergeCell ref="G76:H76"/>
    <mergeCell ref="G77:H77"/>
    <mergeCell ref="A55:A56"/>
    <mergeCell ref="B55:B56"/>
    <mergeCell ref="C55:C56"/>
    <mergeCell ref="D55:D56"/>
    <mergeCell ref="E55:E56"/>
    <mergeCell ref="F55:F56"/>
    <mergeCell ref="I19:I20"/>
    <mergeCell ref="A38:A39"/>
    <mergeCell ref="B38:B39"/>
    <mergeCell ref="C38:C39"/>
    <mergeCell ref="D38:D39"/>
    <mergeCell ref="E38:E39"/>
    <mergeCell ref="F38:F39"/>
    <mergeCell ref="G38:G39"/>
    <mergeCell ref="H38:H39"/>
    <mergeCell ref="I38:I39"/>
    <mergeCell ref="G8:G9"/>
    <mergeCell ref="H8:H9"/>
    <mergeCell ref="A19:A20"/>
    <mergeCell ref="B19:B20"/>
    <mergeCell ref="C19:C20"/>
    <mergeCell ref="D19:D20"/>
    <mergeCell ref="E19:E20"/>
    <mergeCell ref="F19:F20"/>
    <mergeCell ref="G19:G20"/>
    <mergeCell ref="H19:H20"/>
    <mergeCell ref="A8:A9"/>
    <mergeCell ref="B8:B9"/>
    <mergeCell ref="C8:C9"/>
    <mergeCell ref="D8:D9"/>
    <mergeCell ref="E8:E9"/>
    <mergeCell ref="F8:F9"/>
  </mergeCells>
  <printOptions/>
  <pageMargins left="0.4330708661417323" right="0.3937007874015748" top="0.71" bottom="0.3" header="0.45" footer="0.2"/>
  <pageSetup horizontalDpi="600" verticalDpi="600" orientation="portrait" paperSize="9" scale="88" r:id="rId1"/>
  <rowBreaks count="1" manualBreakCount="1">
    <brk id="64" max="10" man="1"/>
  </rowBreaks>
  <colBreaks count="1" manualBreakCount="1">
    <brk id="11" max="72" man="1"/>
  </colBreaks>
</worksheet>
</file>

<file path=xl/worksheets/sheet15.xml><?xml version="1.0" encoding="utf-8"?>
<worksheet xmlns="http://schemas.openxmlformats.org/spreadsheetml/2006/main" xmlns:r="http://schemas.openxmlformats.org/officeDocument/2006/relationships">
  <dimension ref="A1:M73"/>
  <sheetViews>
    <sheetView view="pageBreakPreview" zoomScale="130" zoomScaleSheetLayoutView="130" zoomScalePageLayoutView="0" workbookViewId="0" topLeftCell="A1">
      <selection activeCell="C13" sqref="C13"/>
    </sheetView>
  </sheetViews>
  <sheetFormatPr defaultColWidth="9.00390625" defaultRowHeight="13.5" customHeight="1"/>
  <cols>
    <col min="1" max="1" width="16.625" style="48" customWidth="1"/>
    <col min="2" max="8" width="9.00390625" style="48" customWidth="1"/>
    <col min="9" max="16384" width="9.00390625" style="48"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534</v>
      </c>
      <c r="B4" s="51"/>
      <c r="G4" s="52" t="s">
        <v>51</v>
      </c>
      <c r="H4" s="53" t="s">
        <v>52</v>
      </c>
      <c r="I4" s="54" t="s">
        <v>53</v>
      </c>
      <c r="J4" s="55" t="s">
        <v>54</v>
      </c>
    </row>
    <row r="5" spans="7:10" ht="13.5" customHeight="1" thickTop="1">
      <c r="G5" s="56">
        <v>3992</v>
      </c>
      <c r="H5" s="57">
        <v>3811</v>
      </c>
      <c r="I5" s="58">
        <v>411</v>
      </c>
      <c r="J5" s="59">
        <v>8214</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28" t="s">
        <v>9</v>
      </c>
      <c r="B10" s="229">
        <v>13756</v>
      </c>
      <c r="C10" s="230">
        <v>13049</v>
      </c>
      <c r="D10" s="230">
        <v>706</v>
      </c>
      <c r="E10" s="230">
        <v>531</v>
      </c>
      <c r="F10" s="230">
        <v>220</v>
      </c>
      <c r="G10" s="230">
        <v>23319</v>
      </c>
      <c r="H10" s="425" t="s">
        <v>535</v>
      </c>
    </row>
    <row r="11" spans="1:8" ht="13.5" customHeight="1">
      <c r="A11" s="63" t="s">
        <v>1</v>
      </c>
      <c r="B11" s="64">
        <v>13756</v>
      </c>
      <c r="C11" s="65">
        <v>13049</v>
      </c>
      <c r="D11" s="65">
        <v>706</v>
      </c>
      <c r="E11" s="65">
        <v>531</v>
      </c>
      <c r="F11" s="66"/>
      <c r="G11" s="65">
        <v>23319</v>
      </c>
      <c r="H11" s="67"/>
    </row>
    <row r="12" spans="1:8" ht="13.5" customHeight="1">
      <c r="A12" s="68" t="s">
        <v>87</v>
      </c>
      <c r="B12" s="69"/>
      <c r="C12" s="69"/>
      <c r="D12" s="69"/>
      <c r="E12" s="69"/>
      <c r="F12" s="69"/>
      <c r="G12" s="69"/>
      <c r="H12" s="70"/>
    </row>
    <row r="13" ht="9.75" customHeight="1"/>
    <row r="14" ht="14.25">
      <c r="A14" s="60" t="s">
        <v>10</v>
      </c>
    </row>
    <row r="15" spans="9:12" ht="10.5">
      <c r="I15" s="49" t="s">
        <v>12</v>
      </c>
      <c r="K15" s="49"/>
      <c r="L15" s="49"/>
    </row>
    <row r="16" spans="1:9" ht="13.5" customHeight="1">
      <c r="A16" s="684" t="s">
        <v>0</v>
      </c>
      <c r="B16" s="694" t="s">
        <v>43</v>
      </c>
      <c r="C16" s="690" t="s">
        <v>44</v>
      </c>
      <c r="D16" s="690" t="s">
        <v>45</v>
      </c>
      <c r="E16" s="695" t="s">
        <v>46</v>
      </c>
      <c r="F16" s="690" t="s">
        <v>55</v>
      </c>
      <c r="G16" s="690" t="s">
        <v>11</v>
      </c>
      <c r="H16" s="695" t="s">
        <v>41</v>
      </c>
      <c r="I16" s="692" t="s">
        <v>8</v>
      </c>
    </row>
    <row r="17" spans="1:9" ht="13.5" customHeight="1" thickBot="1">
      <c r="A17" s="685"/>
      <c r="B17" s="687"/>
      <c r="C17" s="689"/>
      <c r="D17" s="689"/>
      <c r="E17" s="696"/>
      <c r="F17" s="691"/>
      <c r="G17" s="691"/>
      <c r="H17" s="697"/>
      <c r="I17" s="693"/>
    </row>
    <row r="18" spans="1:9" ht="13.5" customHeight="1" thickTop="1">
      <c r="A18" s="228" t="s">
        <v>66</v>
      </c>
      <c r="B18" s="236">
        <v>389</v>
      </c>
      <c r="C18" s="71">
        <v>386</v>
      </c>
      <c r="D18" s="71">
        <v>3</v>
      </c>
      <c r="E18" s="71">
        <v>528</v>
      </c>
      <c r="F18" s="71">
        <v>53</v>
      </c>
      <c r="G18" s="71">
        <v>2974</v>
      </c>
      <c r="H18" s="71">
        <v>1199</v>
      </c>
      <c r="I18" s="237" t="s">
        <v>261</v>
      </c>
    </row>
    <row r="19" spans="1:9" ht="13.5" customHeight="1">
      <c r="A19" s="228" t="s">
        <v>220</v>
      </c>
      <c r="B19" s="238">
        <v>165</v>
      </c>
      <c r="C19" s="239">
        <v>121</v>
      </c>
      <c r="D19" s="239">
        <v>44</v>
      </c>
      <c r="E19" s="239">
        <v>44</v>
      </c>
      <c r="F19" s="239">
        <v>67</v>
      </c>
      <c r="G19" s="239">
        <v>1164</v>
      </c>
      <c r="H19" s="239">
        <v>632</v>
      </c>
      <c r="I19" s="237" t="s">
        <v>536</v>
      </c>
    </row>
    <row r="20" spans="1:9" ht="13.5" customHeight="1">
      <c r="A20" s="228" t="s">
        <v>112</v>
      </c>
      <c r="B20" s="238">
        <v>466</v>
      </c>
      <c r="C20" s="239">
        <v>466</v>
      </c>
      <c r="D20" s="239">
        <v>0</v>
      </c>
      <c r="E20" s="239">
        <v>0</v>
      </c>
      <c r="F20" s="239">
        <v>346</v>
      </c>
      <c r="G20" s="239">
        <v>4235</v>
      </c>
      <c r="H20" s="239">
        <v>4078</v>
      </c>
      <c r="I20" s="237"/>
    </row>
    <row r="21" spans="1:9" ht="13.5" customHeight="1">
      <c r="A21" s="228" t="s">
        <v>313</v>
      </c>
      <c r="B21" s="238">
        <v>1101</v>
      </c>
      <c r="C21" s="239">
        <v>1047</v>
      </c>
      <c r="D21" s="239">
        <v>54</v>
      </c>
      <c r="E21" s="239">
        <v>22</v>
      </c>
      <c r="F21" s="239">
        <v>104</v>
      </c>
      <c r="G21" s="239">
        <v>3219</v>
      </c>
      <c r="H21" s="239">
        <v>3219</v>
      </c>
      <c r="I21" s="237"/>
    </row>
    <row r="22" spans="1:9" ht="13.5" customHeight="1">
      <c r="A22" s="228" t="s">
        <v>113</v>
      </c>
      <c r="B22" s="238">
        <v>3225</v>
      </c>
      <c r="C22" s="239">
        <v>3225</v>
      </c>
      <c r="D22" s="239">
        <v>0</v>
      </c>
      <c r="E22" s="239">
        <v>0</v>
      </c>
      <c r="F22" s="239">
        <v>194</v>
      </c>
      <c r="G22" s="240" t="s">
        <v>69</v>
      </c>
      <c r="H22" s="240" t="s">
        <v>69</v>
      </c>
      <c r="I22" s="237" t="s">
        <v>537</v>
      </c>
    </row>
    <row r="23" spans="1:9" ht="13.5" customHeight="1">
      <c r="A23" s="228" t="s">
        <v>117</v>
      </c>
      <c r="B23" s="238">
        <v>330</v>
      </c>
      <c r="C23" s="239">
        <v>329</v>
      </c>
      <c r="D23" s="239">
        <v>1</v>
      </c>
      <c r="E23" s="239">
        <v>1</v>
      </c>
      <c r="F23" s="239">
        <v>19</v>
      </c>
      <c r="G23" s="240" t="s">
        <v>69</v>
      </c>
      <c r="H23" s="240" t="s">
        <v>69</v>
      </c>
      <c r="I23" s="237"/>
    </row>
    <row r="24" spans="1:9" ht="13.5" customHeight="1">
      <c r="A24" s="228" t="s">
        <v>118</v>
      </c>
      <c r="B24" s="238">
        <v>2070</v>
      </c>
      <c r="C24" s="239">
        <v>1756</v>
      </c>
      <c r="D24" s="239">
        <v>315</v>
      </c>
      <c r="E24" s="239">
        <v>315</v>
      </c>
      <c r="F24" s="239">
        <v>267</v>
      </c>
      <c r="G24" s="240" t="s">
        <v>69</v>
      </c>
      <c r="H24" s="240" t="s">
        <v>69</v>
      </c>
      <c r="I24" s="237"/>
    </row>
    <row r="25" spans="1:9" ht="13.5" customHeight="1">
      <c r="A25" s="61" t="s">
        <v>219</v>
      </c>
      <c r="B25" s="72">
        <v>205</v>
      </c>
      <c r="C25" s="73">
        <v>204</v>
      </c>
      <c r="D25" s="73">
        <v>1</v>
      </c>
      <c r="E25" s="73">
        <v>1</v>
      </c>
      <c r="F25" s="73">
        <v>69</v>
      </c>
      <c r="G25" s="242" t="s">
        <v>69</v>
      </c>
      <c r="H25" s="242" t="s">
        <v>69</v>
      </c>
      <c r="I25" s="74"/>
    </row>
    <row r="26" spans="1:9" ht="13.5" customHeight="1">
      <c r="A26" s="63" t="s">
        <v>15</v>
      </c>
      <c r="B26" s="78"/>
      <c r="C26" s="79"/>
      <c r="D26" s="79"/>
      <c r="E26" s="80">
        <v>910</v>
      </c>
      <c r="F26" s="81"/>
      <c r="G26" s="80">
        <v>11591</v>
      </c>
      <c r="H26" s="80">
        <v>9128</v>
      </c>
      <c r="I26" s="82"/>
    </row>
    <row r="27" ht="10.5">
      <c r="A27" s="48" t="s">
        <v>88</v>
      </c>
    </row>
    <row r="28" ht="10.5">
      <c r="A28" s="48" t="s">
        <v>89</v>
      </c>
    </row>
    <row r="29" ht="10.5">
      <c r="A29" s="48" t="s">
        <v>49</v>
      </c>
    </row>
    <row r="30" ht="10.5">
      <c r="A30" s="48" t="s">
        <v>48</v>
      </c>
    </row>
    <row r="31" ht="9.75" customHeight="1"/>
    <row r="32" ht="14.25">
      <c r="A32" s="60" t="s">
        <v>13</v>
      </c>
    </row>
    <row r="33" spans="9:10" ht="10.5">
      <c r="I33" s="49" t="s">
        <v>12</v>
      </c>
      <c r="J33" s="49"/>
    </row>
    <row r="34" spans="1:9" ht="13.5" customHeight="1">
      <c r="A34" s="684" t="s">
        <v>14</v>
      </c>
      <c r="B34" s="694" t="s">
        <v>43</v>
      </c>
      <c r="C34" s="690" t="s">
        <v>44</v>
      </c>
      <c r="D34" s="690" t="s">
        <v>45</v>
      </c>
      <c r="E34" s="695" t="s">
        <v>46</v>
      </c>
      <c r="F34" s="690" t="s">
        <v>55</v>
      </c>
      <c r="G34" s="690" t="s">
        <v>11</v>
      </c>
      <c r="H34" s="695" t="s">
        <v>42</v>
      </c>
      <c r="I34" s="692" t="s">
        <v>8</v>
      </c>
    </row>
    <row r="35" spans="1:9" ht="13.5" customHeight="1" thickBot="1">
      <c r="A35" s="685"/>
      <c r="B35" s="687"/>
      <c r="C35" s="689"/>
      <c r="D35" s="689"/>
      <c r="E35" s="696"/>
      <c r="F35" s="691"/>
      <c r="G35" s="691"/>
      <c r="H35" s="697"/>
      <c r="I35" s="693"/>
    </row>
    <row r="36" spans="1:9" ht="13.5" customHeight="1" thickTop="1">
      <c r="A36" s="228" t="s">
        <v>538</v>
      </c>
      <c r="B36" s="236">
        <v>313</v>
      </c>
      <c r="C36" s="71">
        <v>280</v>
      </c>
      <c r="D36" s="71">
        <v>33</v>
      </c>
      <c r="E36" s="71">
        <v>33</v>
      </c>
      <c r="F36" s="249" t="s">
        <v>69</v>
      </c>
      <c r="G36" s="71">
        <v>180</v>
      </c>
      <c r="H36" s="71">
        <v>128</v>
      </c>
      <c r="I36" s="83"/>
    </row>
    <row r="37" spans="1:9" ht="13.5" customHeight="1">
      <c r="A37" s="61" t="s">
        <v>272</v>
      </c>
      <c r="B37" s="72">
        <v>11738</v>
      </c>
      <c r="C37" s="73">
        <v>11624</v>
      </c>
      <c r="D37" s="73">
        <v>114</v>
      </c>
      <c r="E37" s="73">
        <v>114</v>
      </c>
      <c r="F37" s="73">
        <v>2690</v>
      </c>
      <c r="G37" s="242" t="s">
        <v>69</v>
      </c>
      <c r="H37" s="242" t="s">
        <v>69</v>
      </c>
      <c r="I37" s="74" t="s">
        <v>539</v>
      </c>
    </row>
    <row r="38" spans="1:9" ht="13.5" customHeight="1">
      <c r="A38" s="61" t="s">
        <v>124</v>
      </c>
      <c r="B38" s="72">
        <v>75</v>
      </c>
      <c r="C38" s="73">
        <v>71</v>
      </c>
      <c r="D38" s="73">
        <v>3</v>
      </c>
      <c r="E38" s="73">
        <v>3</v>
      </c>
      <c r="F38" s="242" t="s">
        <v>69</v>
      </c>
      <c r="G38" s="242" t="s">
        <v>69</v>
      </c>
      <c r="H38" s="242" t="s">
        <v>69</v>
      </c>
      <c r="I38" s="74"/>
    </row>
    <row r="39" spans="1:9" ht="13.5" customHeight="1">
      <c r="A39" s="61" t="s">
        <v>251</v>
      </c>
      <c r="B39" s="72">
        <v>114</v>
      </c>
      <c r="C39" s="73">
        <v>98</v>
      </c>
      <c r="D39" s="73">
        <v>16</v>
      </c>
      <c r="E39" s="73">
        <v>16</v>
      </c>
      <c r="F39" s="242" t="s">
        <v>69</v>
      </c>
      <c r="G39" s="242" t="s">
        <v>69</v>
      </c>
      <c r="H39" s="242" t="s">
        <v>69</v>
      </c>
      <c r="I39" s="74"/>
    </row>
    <row r="40" spans="1:9" ht="13.5" customHeight="1">
      <c r="A40" s="61" t="s">
        <v>521</v>
      </c>
      <c r="B40" s="72">
        <v>420</v>
      </c>
      <c r="C40" s="73">
        <v>397</v>
      </c>
      <c r="D40" s="73">
        <v>23</v>
      </c>
      <c r="E40" s="73">
        <v>23</v>
      </c>
      <c r="F40" s="242" t="s">
        <v>69</v>
      </c>
      <c r="G40" s="242" t="s">
        <v>69</v>
      </c>
      <c r="H40" s="242" t="s">
        <v>69</v>
      </c>
      <c r="I40" s="74"/>
    </row>
    <row r="41" spans="1:9" ht="13.5" customHeight="1">
      <c r="A41" s="61" t="s">
        <v>523</v>
      </c>
      <c r="B41" s="72">
        <v>161139</v>
      </c>
      <c r="C41" s="73">
        <v>155554</v>
      </c>
      <c r="D41" s="73">
        <v>5585</v>
      </c>
      <c r="E41" s="73">
        <v>5580</v>
      </c>
      <c r="F41" s="242" t="s">
        <v>69</v>
      </c>
      <c r="G41" s="242" t="s">
        <v>69</v>
      </c>
      <c r="H41" s="242" t="s">
        <v>69</v>
      </c>
      <c r="I41" s="74"/>
    </row>
    <row r="42" spans="1:9" ht="13.5" customHeight="1">
      <c r="A42" s="63" t="s">
        <v>16</v>
      </c>
      <c r="B42" s="78"/>
      <c r="C42" s="79"/>
      <c r="D42" s="79"/>
      <c r="E42" s="80">
        <v>5769</v>
      </c>
      <c r="F42" s="81"/>
      <c r="G42" s="80">
        <v>180</v>
      </c>
      <c r="H42" s="80">
        <v>128</v>
      </c>
      <c r="I42" s="84"/>
    </row>
    <row r="43" ht="9.75" customHeight="1">
      <c r="A43" s="85"/>
    </row>
    <row r="44" ht="14.25">
      <c r="A44" s="60" t="s">
        <v>56</v>
      </c>
    </row>
    <row r="45" ht="10.5">
      <c r="J45" s="49" t="s">
        <v>12</v>
      </c>
    </row>
    <row r="46" spans="1:10" ht="13.5" customHeight="1">
      <c r="A46" s="698" t="s">
        <v>17</v>
      </c>
      <c r="B46" s="694" t="s">
        <v>19</v>
      </c>
      <c r="C46" s="690" t="s">
        <v>47</v>
      </c>
      <c r="D46" s="690" t="s">
        <v>20</v>
      </c>
      <c r="E46" s="690" t="s">
        <v>21</v>
      </c>
      <c r="F46" s="690" t="s">
        <v>22</v>
      </c>
      <c r="G46" s="695" t="s">
        <v>23</v>
      </c>
      <c r="H46" s="695" t="s">
        <v>24</v>
      </c>
      <c r="I46" s="695" t="s">
        <v>59</v>
      </c>
      <c r="J46" s="692" t="s">
        <v>8</v>
      </c>
    </row>
    <row r="47" spans="1:10" ht="13.5" customHeight="1" thickBot="1">
      <c r="A47" s="699"/>
      <c r="B47" s="687"/>
      <c r="C47" s="689"/>
      <c r="D47" s="689"/>
      <c r="E47" s="689"/>
      <c r="F47" s="689"/>
      <c r="G47" s="696"/>
      <c r="H47" s="696"/>
      <c r="I47" s="697"/>
      <c r="J47" s="693"/>
    </row>
    <row r="48" spans="1:10" ht="13.5" customHeight="1" thickTop="1">
      <c r="A48" s="228" t="s">
        <v>540</v>
      </c>
      <c r="B48" s="236">
        <v>0</v>
      </c>
      <c r="C48" s="71">
        <v>64</v>
      </c>
      <c r="D48" s="71">
        <v>10</v>
      </c>
      <c r="E48" s="249" t="s">
        <v>69</v>
      </c>
      <c r="F48" s="249" t="s">
        <v>69</v>
      </c>
      <c r="G48" s="249" t="s">
        <v>69</v>
      </c>
      <c r="H48" s="249" t="s">
        <v>69</v>
      </c>
      <c r="I48" s="249" t="s">
        <v>69</v>
      </c>
      <c r="J48" s="237"/>
    </row>
    <row r="49" spans="1:10" ht="13.5" customHeight="1">
      <c r="A49" s="86" t="s">
        <v>18</v>
      </c>
      <c r="B49" s="87"/>
      <c r="C49" s="81"/>
      <c r="D49" s="80">
        <v>10</v>
      </c>
      <c r="E49" s="121" t="s">
        <v>69</v>
      </c>
      <c r="F49" s="121" t="s">
        <v>69</v>
      </c>
      <c r="G49" s="121" t="s">
        <v>69</v>
      </c>
      <c r="H49" s="121" t="s">
        <v>69</v>
      </c>
      <c r="I49" s="121" t="s">
        <v>69</v>
      </c>
      <c r="J49" s="82"/>
    </row>
    <row r="50" ht="10.5">
      <c r="A50" s="48" t="s">
        <v>90</v>
      </c>
    </row>
    <row r="51" ht="9.75" customHeight="1"/>
    <row r="52" ht="14.25">
      <c r="A52" s="60" t="s">
        <v>39</v>
      </c>
    </row>
    <row r="53" ht="10.5">
      <c r="D53" s="49" t="s">
        <v>12</v>
      </c>
    </row>
    <row r="54" spans="1:4" ht="21.75" thickBot="1">
      <c r="A54" s="88" t="s">
        <v>34</v>
      </c>
      <c r="B54" s="89" t="s">
        <v>91</v>
      </c>
      <c r="C54" s="90" t="s">
        <v>92</v>
      </c>
      <c r="D54" s="91" t="s">
        <v>50</v>
      </c>
    </row>
    <row r="55" spans="1:4" ht="13.5" customHeight="1" thickTop="1">
      <c r="A55" s="92" t="s">
        <v>35</v>
      </c>
      <c r="B55" s="236">
        <v>1696</v>
      </c>
      <c r="C55" s="71">
        <v>2204</v>
      </c>
      <c r="D55" s="83">
        <v>508</v>
      </c>
    </row>
    <row r="56" spans="1:4" ht="13.5" customHeight="1">
      <c r="A56" s="93" t="s">
        <v>36</v>
      </c>
      <c r="B56" s="72">
        <v>1095</v>
      </c>
      <c r="C56" s="73">
        <v>1099</v>
      </c>
      <c r="D56" s="74">
        <v>4</v>
      </c>
    </row>
    <row r="57" spans="1:4" ht="13.5" customHeight="1">
      <c r="A57" s="94" t="s">
        <v>37</v>
      </c>
      <c r="B57" s="75">
        <v>2752</v>
      </c>
      <c r="C57" s="76">
        <v>2921</v>
      </c>
      <c r="D57" s="77">
        <v>169</v>
      </c>
    </row>
    <row r="58" spans="1:4" ht="13.5" customHeight="1">
      <c r="A58" s="95" t="s">
        <v>38</v>
      </c>
      <c r="B58" s="96">
        <v>5544</v>
      </c>
      <c r="C58" s="80">
        <v>6224</v>
      </c>
      <c r="D58" s="82">
        <v>680</v>
      </c>
    </row>
    <row r="59" spans="1:4" ht="10.5">
      <c r="A59" s="48" t="s">
        <v>58</v>
      </c>
      <c r="B59" s="97"/>
      <c r="C59" s="97"/>
      <c r="D59" s="97"/>
    </row>
    <row r="60" spans="1:4" ht="9.75" customHeight="1">
      <c r="A60" s="98"/>
      <c r="B60" s="97"/>
      <c r="C60" s="97"/>
      <c r="D60" s="97"/>
    </row>
    <row r="61" ht="14.25">
      <c r="A61" s="60" t="s">
        <v>57</v>
      </c>
    </row>
    <row r="62" ht="10.5" customHeight="1">
      <c r="A62" s="60"/>
    </row>
    <row r="63" spans="1:11" ht="21.75" thickBot="1">
      <c r="A63" s="88" t="s">
        <v>33</v>
      </c>
      <c r="B63" s="89" t="s">
        <v>91</v>
      </c>
      <c r="C63" s="90" t="s">
        <v>92</v>
      </c>
      <c r="D63" s="90" t="s">
        <v>50</v>
      </c>
      <c r="E63" s="99" t="s">
        <v>31</v>
      </c>
      <c r="F63" s="91" t="s">
        <v>32</v>
      </c>
      <c r="G63" s="700" t="s">
        <v>40</v>
      </c>
      <c r="H63" s="701"/>
      <c r="I63" s="89" t="s">
        <v>91</v>
      </c>
      <c r="J63" s="90" t="s">
        <v>92</v>
      </c>
      <c r="K63" s="91" t="s">
        <v>50</v>
      </c>
    </row>
    <row r="64" spans="1:11" ht="13.5" customHeight="1" thickTop="1">
      <c r="A64" s="92" t="s">
        <v>25</v>
      </c>
      <c r="B64" s="426">
        <v>10.33</v>
      </c>
      <c r="C64" s="427">
        <v>6.46</v>
      </c>
      <c r="D64" s="427">
        <v>-3.87</v>
      </c>
      <c r="E64" s="428">
        <v>-13.7</v>
      </c>
      <c r="F64" s="429" t="s">
        <v>93</v>
      </c>
      <c r="G64" s="717" t="s">
        <v>66</v>
      </c>
      <c r="H64" s="744"/>
      <c r="I64" s="259" t="s">
        <v>69</v>
      </c>
      <c r="J64" s="103" t="s">
        <v>69</v>
      </c>
      <c r="K64" s="260" t="s">
        <v>69</v>
      </c>
    </row>
    <row r="65" spans="1:11" ht="13.5" customHeight="1">
      <c r="A65" s="93" t="s">
        <v>26</v>
      </c>
      <c r="B65" s="430">
        <v>21.53</v>
      </c>
      <c r="C65" s="431">
        <v>17.55</v>
      </c>
      <c r="D65" s="431">
        <v>-3.98</v>
      </c>
      <c r="E65" s="432">
        <v>-18.7</v>
      </c>
      <c r="F65" s="433" t="s">
        <v>94</v>
      </c>
      <c r="G65" s="719" t="s">
        <v>220</v>
      </c>
      <c r="H65" s="740"/>
      <c r="I65" s="261" t="s">
        <v>69</v>
      </c>
      <c r="J65" s="107" t="s">
        <v>69</v>
      </c>
      <c r="K65" s="262" t="s">
        <v>69</v>
      </c>
    </row>
    <row r="66" spans="1:11" ht="13.5" customHeight="1">
      <c r="A66" s="93" t="s">
        <v>27</v>
      </c>
      <c r="B66" s="434">
        <v>13.5</v>
      </c>
      <c r="C66" s="435">
        <v>15.4</v>
      </c>
      <c r="D66" s="435">
        <v>1.9</v>
      </c>
      <c r="E66" s="436">
        <v>25</v>
      </c>
      <c r="F66" s="437">
        <v>35</v>
      </c>
      <c r="G66" s="719" t="s">
        <v>112</v>
      </c>
      <c r="H66" s="740"/>
      <c r="I66" s="261" t="s">
        <v>69</v>
      </c>
      <c r="J66" s="107" t="s">
        <v>69</v>
      </c>
      <c r="K66" s="262" t="s">
        <v>69</v>
      </c>
    </row>
    <row r="67" spans="1:11" ht="13.5" customHeight="1">
      <c r="A67" s="93" t="s">
        <v>28</v>
      </c>
      <c r="B67" s="438">
        <v>138.6</v>
      </c>
      <c r="C67" s="435">
        <v>119.2</v>
      </c>
      <c r="D67" s="435">
        <v>-19.4</v>
      </c>
      <c r="E67" s="436">
        <v>350</v>
      </c>
      <c r="F67" s="439"/>
      <c r="G67" s="719" t="s">
        <v>313</v>
      </c>
      <c r="H67" s="740"/>
      <c r="I67" s="261" t="s">
        <v>69</v>
      </c>
      <c r="J67" s="107" t="s">
        <v>69</v>
      </c>
      <c r="K67" s="262" t="s">
        <v>69</v>
      </c>
    </row>
    <row r="68" spans="1:11" ht="13.5" customHeight="1">
      <c r="A68" s="93" t="s">
        <v>29</v>
      </c>
      <c r="B68" s="440">
        <v>0.5</v>
      </c>
      <c r="C68" s="431">
        <v>0.51</v>
      </c>
      <c r="D68" s="431">
        <v>0.01</v>
      </c>
      <c r="E68" s="441"/>
      <c r="F68" s="439"/>
      <c r="G68" s="719"/>
      <c r="H68" s="740"/>
      <c r="I68" s="261"/>
      <c r="J68" s="107"/>
      <c r="K68" s="262"/>
    </row>
    <row r="69" spans="1:11" ht="13.5" customHeight="1">
      <c r="A69" s="113" t="s">
        <v>30</v>
      </c>
      <c r="B69" s="442">
        <v>90.7</v>
      </c>
      <c r="C69" s="443">
        <v>92.5</v>
      </c>
      <c r="D69" s="443">
        <v>1.8</v>
      </c>
      <c r="E69" s="444"/>
      <c r="F69" s="445"/>
      <c r="G69" s="721"/>
      <c r="H69" s="722"/>
      <c r="I69" s="117"/>
      <c r="J69" s="114"/>
      <c r="K69" s="118"/>
    </row>
    <row r="70" ht="10.5">
      <c r="A70" s="48" t="s">
        <v>95</v>
      </c>
    </row>
    <row r="71" ht="10.5">
      <c r="A71" s="48" t="s">
        <v>96</v>
      </c>
    </row>
    <row r="72" ht="10.5">
      <c r="A72" s="48" t="s">
        <v>97</v>
      </c>
    </row>
    <row r="73" ht="10.5" customHeight="1">
      <c r="A73" s="48" t="s">
        <v>98</v>
      </c>
    </row>
  </sheetData>
  <sheetProtection/>
  <mergeCells count="43">
    <mergeCell ref="G65:H65"/>
    <mergeCell ref="G66:H66"/>
    <mergeCell ref="G67:H67"/>
    <mergeCell ref="G68:H68"/>
    <mergeCell ref="G69:H69"/>
    <mergeCell ref="G46:G47"/>
    <mergeCell ref="H46:H47"/>
    <mergeCell ref="I46:I47"/>
    <mergeCell ref="J46:J47"/>
    <mergeCell ref="G63:H63"/>
    <mergeCell ref="G64:H64"/>
    <mergeCell ref="A46:A47"/>
    <mergeCell ref="B46:B47"/>
    <mergeCell ref="C46:C47"/>
    <mergeCell ref="D46:D47"/>
    <mergeCell ref="E46:E47"/>
    <mergeCell ref="F46:F47"/>
    <mergeCell ref="I16:I17"/>
    <mergeCell ref="A34:A35"/>
    <mergeCell ref="B34:B35"/>
    <mergeCell ref="C34:C35"/>
    <mergeCell ref="D34:D35"/>
    <mergeCell ref="E34:E35"/>
    <mergeCell ref="F34:F35"/>
    <mergeCell ref="G34:G35"/>
    <mergeCell ref="H34:H35"/>
    <mergeCell ref="I34:I35"/>
    <mergeCell ref="G8:G9"/>
    <mergeCell ref="H8:H9"/>
    <mergeCell ref="A16:A17"/>
    <mergeCell ref="B16:B17"/>
    <mergeCell ref="C16:C17"/>
    <mergeCell ref="D16:D17"/>
    <mergeCell ref="E16:E17"/>
    <mergeCell ref="F16:F17"/>
    <mergeCell ref="G16:G17"/>
    <mergeCell ref="H16:H17"/>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7" r:id="rId1"/>
  <colBreaks count="1" manualBreakCount="1">
    <brk id="11" max="72" man="1"/>
  </colBreaks>
</worksheet>
</file>

<file path=xl/worksheets/sheet16.xml><?xml version="1.0" encoding="utf-8"?>
<worksheet xmlns="http://schemas.openxmlformats.org/spreadsheetml/2006/main" xmlns:r="http://schemas.openxmlformats.org/officeDocument/2006/relationships">
  <dimension ref="A1:M82"/>
  <sheetViews>
    <sheetView view="pageBreakPreview" zoomScale="120" zoomScaleSheetLayoutView="120" zoomScalePageLayoutView="0" workbookViewId="0" topLeftCell="A1">
      <selection activeCell="B16" sqref="B16"/>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7.5" customHeight="1">
      <c r="A2" s="45"/>
      <c r="B2" s="46"/>
      <c r="C2" s="46"/>
      <c r="D2" s="46"/>
      <c r="E2" s="46"/>
      <c r="F2" s="46"/>
      <c r="G2" s="46"/>
      <c r="H2" s="46"/>
      <c r="I2" s="46"/>
      <c r="J2" s="46"/>
      <c r="K2" s="46"/>
      <c r="L2" s="46"/>
      <c r="M2" s="46"/>
    </row>
    <row r="3" ht="10.5" customHeight="1">
      <c r="J3" s="49" t="s">
        <v>12</v>
      </c>
    </row>
    <row r="4" spans="1:10" ht="21" customHeight="1" thickBot="1">
      <c r="A4" s="50" t="s">
        <v>770</v>
      </c>
      <c r="B4" s="51"/>
      <c r="G4" s="52" t="s">
        <v>51</v>
      </c>
      <c r="H4" s="53" t="s">
        <v>52</v>
      </c>
      <c r="I4" s="54" t="s">
        <v>53</v>
      </c>
      <c r="J4" s="55" t="s">
        <v>54</v>
      </c>
    </row>
    <row r="5" spans="7:10" ht="13.5" customHeight="1" thickTop="1">
      <c r="G5" s="461">
        <v>7680</v>
      </c>
      <c r="H5" s="462">
        <v>1569</v>
      </c>
      <c r="I5" s="463">
        <v>486</v>
      </c>
      <c r="J5" s="464">
        <v>9735</v>
      </c>
    </row>
    <row r="6" ht="14.25">
      <c r="A6" s="60" t="s">
        <v>2</v>
      </c>
    </row>
    <row r="7" spans="8:9" ht="8.25" customHeight="1">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24" customHeight="1" thickTop="1">
      <c r="A10" s="631" t="s">
        <v>9</v>
      </c>
      <c r="B10" s="3">
        <v>15526</v>
      </c>
      <c r="C10" s="4">
        <v>14366</v>
      </c>
      <c r="D10" s="4">
        <v>1160</v>
      </c>
      <c r="E10" s="4">
        <v>886</v>
      </c>
      <c r="F10" s="4">
        <v>850</v>
      </c>
      <c r="G10" s="4">
        <v>11837</v>
      </c>
      <c r="H10" s="632" t="s">
        <v>771</v>
      </c>
    </row>
    <row r="11" spans="1:8" ht="15" customHeight="1">
      <c r="A11" s="633" t="s">
        <v>772</v>
      </c>
      <c r="B11" s="7">
        <v>267</v>
      </c>
      <c r="C11" s="8">
        <v>266</v>
      </c>
      <c r="D11" s="8">
        <v>1</v>
      </c>
      <c r="E11" s="8">
        <v>1</v>
      </c>
      <c r="F11" s="8" t="s">
        <v>99</v>
      </c>
      <c r="G11" s="8" t="s">
        <v>99</v>
      </c>
      <c r="H11" s="325"/>
    </row>
    <row r="12" spans="1:8" ht="19.5" customHeight="1">
      <c r="A12" s="634" t="s">
        <v>773</v>
      </c>
      <c r="B12" s="7">
        <v>232</v>
      </c>
      <c r="C12" s="8">
        <v>224</v>
      </c>
      <c r="D12" s="268">
        <v>9</v>
      </c>
      <c r="E12" s="268">
        <v>9</v>
      </c>
      <c r="F12" s="8">
        <v>10</v>
      </c>
      <c r="G12" s="8">
        <v>1444</v>
      </c>
      <c r="H12" s="325"/>
    </row>
    <row r="13" spans="1:8" ht="24.75" customHeight="1">
      <c r="A13" s="63" t="s">
        <v>1</v>
      </c>
      <c r="B13" s="64">
        <v>15840</v>
      </c>
      <c r="C13" s="65">
        <v>14670</v>
      </c>
      <c r="D13" s="65">
        <v>1170</v>
      </c>
      <c r="E13" s="65">
        <v>896</v>
      </c>
      <c r="F13" s="66"/>
      <c r="G13" s="65">
        <v>13280</v>
      </c>
      <c r="H13" s="635" t="s">
        <v>774</v>
      </c>
    </row>
    <row r="14" spans="1:8" ht="13.5" customHeight="1">
      <c r="A14" s="68" t="s">
        <v>87</v>
      </c>
      <c r="B14" s="69"/>
      <c r="C14" s="69"/>
      <c r="D14" s="69"/>
      <c r="E14" s="69"/>
      <c r="F14" s="69"/>
      <c r="G14" s="69"/>
      <c r="H14" s="70"/>
    </row>
    <row r="15" ht="8.25" customHeight="1"/>
    <row r="16" ht="14.25">
      <c r="A16" s="60" t="s">
        <v>10</v>
      </c>
    </row>
    <row r="17" spans="9:12" ht="8.25" customHeight="1">
      <c r="I17" s="49" t="s">
        <v>12</v>
      </c>
      <c r="K17" s="49"/>
      <c r="L17" s="49"/>
    </row>
    <row r="18" spans="1:9" ht="13.5" customHeight="1">
      <c r="A18" s="684" t="s">
        <v>0</v>
      </c>
      <c r="B18" s="694" t="s">
        <v>43</v>
      </c>
      <c r="C18" s="690" t="s">
        <v>44</v>
      </c>
      <c r="D18" s="690" t="s">
        <v>45</v>
      </c>
      <c r="E18" s="695" t="s">
        <v>46</v>
      </c>
      <c r="F18" s="690" t="s">
        <v>55</v>
      </c>
      <c r="G18" s="690" t="s">
        <v>11</v>
      </c>
      <c r="H18" s="695" t="s">
        <v>41</v>
      </c>
      <c r="I18" s="692" t="s">
        <v>8</v>
      </c>
    </row>
    <row r="19" spans="1:9" ht="13.5" customHeight="1" thickBot="1">
      <c r="A19" s="685"/>
      <c r="B19" s="687"/>
      <c r="C19" s="689"/>
      <c r="D19" s="689"/>
      <c r="E19" s="696"/>
      <c r="F19" s="691"/>
      <c r="G19" s="691"/>
      <c r="H19" s="697"/>
      <c r="I19" s="693"/>
    </row>
    <row r="20" spans="1:9" ht="24.75" customHeight="1" thickTop="1">
      <c r="A20" s="636" t="s">
        <v>111</v>
      </c>
      <c r="B20" s="16">
        <v>181</v>
      </c>
      <c r="C20" s="17">
        <v>172</v>
      </c>
      <c r="D20" s="139">
        <v>10</v>
      </c>
      <c r="E20" s="139">
        <v>10</v>
      </c>
      <c r="F20" s="17">
        <v>106</v>
      </c>
      <c r="G20" s="17">
        <v>2128</v>
      </c>
      <c r="H20" s="17">
        <v>1996</v>
      </c>
      <c r="I20" s="637" t="s">
        <v>775</v>
      </c>
    </row>
    <row r="21" spans="1:9" ht="15" customHeight="1">
      <c r="A21" s="638" t="s">
        <v>112</v>
      </c>
      <c r="B21" s="27">
        <v>23</v>
      </c>
      <c r="C21" s="29">
        <v>21</v>
      </c>
      <c r="D21" s="29">
        <v>2</v>
      </c>
      <c r="E21" s="29">
        <v>2</v>
      </c>
      <c r="F21" s="29">
        <v>13</v>
      </c>
      <c r="G21" s="29">
        <v>143</v>
      </c>
      <c r="H21" s="29">
        <v>138</v>
      </c>
      <c r="I21" s="639"/>
    </row>
    <row r="22" spans="1:9" ht="15" customHeight="1">
      <c r="A22" s="631" t="s">
        <v>66</v>
      </c>
      <c r="B22" s="27">
        <v>430</v>
      </c>
      <c r="C22" s="29">
        <v>382</v>
      </c>
      <c r="D22" s="29">
        <v>48</v>
      </c>
      <c r="E22" s="29">
        <v>1354</v>
      </c>
      <c r="F22" s="29">
        <v>61</v>
      </c>
      <c r="G22" s="29">
        <v>1191</v>
      </c>
      <c r="H22" s="29">
        <v>15</v>
      </c>
      <c r="I22" s="140" t="s">
        <v>776</v>
      </c>
    </row>
    <row r="23" spans="1:9" ht="24.75" customHeight="1">
      <c r="A23" s="640" t="s">
        <v>171</v>
      </c>
      <c r="B23" s="27">
        <v>4200</v>
      </c>
      <c r="C23" s="29">
        <v>3990</v>
      </c>
      <c r="D23" s="29">
        <v>210</v>
      </c>
      <c r="E23" s="29">
        <v>210</v>
      </c>
      <c r="F23" s="29">
        <v>389</v>
      </c>
      <c r="G23" s="31" t="s">
        <v>455</v>
      </c>
      <c r="H23" s="31" t="s">
        <v>99</v>
      </c>
      <c r="I23" s="641" t="s">
        <v>777</v>
      </c>
    </row>
    <row r="24" spans="1:9" ht="15" customHeight="1">
      <c r="A24" s="631" t="s">
        <v>266</v>
      </c>
      <c r="B24" s="175">
        <v>323</v>
      </c>
      <c r="C24" s="176">
        <v>319</v>
      </c>
      <c r="D24" s="176">
        <v>4</v>
      </c>
      <c r="E24" s="176">
        <v>4</v>
      </c>
      <c r="F24" s="176">
        <v>62</v>
      </c>
      <c r="G24" s="189" t="s">
        <v>455</v>
      </c>
      <c r="H24" s="189" t="s">
        <v>99</v>
      </c>
      <c r="I24" s="177"/>
    </row>
    <row r="25" spans="1:9" ht="15" customHeight="1">
      <c r="A25" s="642" t="s">
        <v>271</v>
      </c>
      <c r="B25" s="141">
        <v>302</v>
      </c>
      <c r="C25" s="142">
        <v>284</v>
      </c>
      <c r="D25" s="142">
        <v>17</v>
      </c>
      <c r="E25" s="142">
        <v>17</v>
      </c>
      <c r="F25" s="142">
        <v>60</v>
      </c>
      <c r="G25" s="278" t="s">
        <v>455</v>
      </c>
      <c r="H25" s="278" t="s">
        <v>99</v>
      </c>
      <c r="I25" s="35"/>
    </row>
    <row r="26" spans="1:9" ht="15" customHeight="1">
      <c r="A26" s="63" t="s">
        <v>15</v>
      </c>
      <c r="B26" s="78"/>
      <c r="C26" s="79"/>
      <c r="D26" s="79"/>
      <c r="E26" s="80">
        <v>1598</v>
      </c>
      <c r="F26" s="81"/>
      <c r="G26" s="80">
        <v>3462</v>
      </c>
      <c r="H26" s="80">
        <v>2150</v>
      </c>
      <c r="I26" s="82"/>
    </row>
    <row r="27" ht="10.5">
      <c r="A27" s="1" t="s">
        <v>88</v>
      </c>
    </row>
    <row r="28" ht="10.5">
      <c r="A28" s="1" t="s">
        <v>89</v>
      </c>
    </row>
    <row r="29" ht="10.5">
      <c r="A29" s="1" t="s">
        <v>49</v>
      </c>
    </row>
    <row r="30" ht="10.5">
      <c r="A30" s="1" t="s">
        <v>48</v>
      </c>
    </row>
    <row r="31" ht="8.25" customHeight="1"/>
    <row r="32" ht="14.25">
      <c r="A32" s="60" t="s">
        <v>13</v>
      </c>
    </row>
    <row r="33" spans="9:10" ht="8.25" customHeight="1">
      <c r="I33" s="49" t="s">
        <v>12</v>
      </c>
      <c r="J33" s="49"/>
    </row>
    <row r="34" spans="1:9" ht="13.5" customHeight="1">
      <c r="A34" s="684" t="s">
        <v>14</v>
      </c>
      <c r="B34" s="694" t="s">
        <v>43</v>
      </c>
      <c r="C34" s="690" t="s">
        <v>44</v>
      </c>
      <c r="D34" s="690" t="s">
        <v>45</v>
      </c>
      <c r="E34" s="695" t="s">
        <v>46</v>
      </c>
      <c r="F34" s="690" t="s">
        <v>55</v>
      </c>
      <c r="G34" s="690" t="s">
        <v>11</v>
      </c>
      <c r="H34" s="695" t="s">
        <v>42</v>
      </c>
      <c r="I34" s="692" t="s">
        <v>8</v>
      </c>
    </row>
    <row r="35" spans="1:9" ht="13.5" customHeight="1" thickBot="1">
      <c r="A35" s="685"/>
      <c r="B35" s="687"/>
      <c r="C35" s="689"/>
      <c r="D35" s="689"/>
      <c r="E35" s="696"/>
      <c r="F35" s="691"/>
      <c r="G35" s="691"/>
      <c r="H35" s="697"/>
      <c r="I35" s="693"/>
    </row>
    <row r="36" spans="1:9" ht="14.25" customHeight="1" thickTop="1">
      <c r="A36" s="23" t="s">
        <v>778</v>
      </c>
      <c r="B36" s="643">
        <v>1773</v>
      </c>
      <c r="C36" s="480">
        <v>1701</v>
      </c>
      <c r="D36" s="480">
        <v>72</v>
      </c>
      <c r="E36" s="480">
        <v>72</v>
      </c>
      <c r="F36" s="480">
        <v>19</v>
      </c>
      <c r="G36" s="480">
        <v>2799</v>
      </c>
      <c r="H36" s="480">
        <v>619</v>
      </c>
      <c r="I36" s="177"/>
    </row>
    <row r="37" spans="1:9" ht="14.25" customHeight="1">
      <c r="A37" s="6" t="s">
        <v>779</v>
      </c>
      <c r="B37" s="644">
        <v>76</v>
      </c>
      <c r="C37" s="148">
        <v>68</v>
      </c>
      <c r="D37" s="148">
        <v>8</v>
      </c>
      <c r="E37" s="148">
        <v>8</v>
      </c>
      <c r="F37" s="148">
        <v>1</v>
      </c>
      <c r="G37" s="149" t="s">
        <v>69</v>
      </c>
      <c r="H37" s="149" t="s">
        <v>69</v>
      </c>
      <c r="I37" s="30"/>
    </row>
    <row r="38" spans="1:9" ht="14.25" customHeight="1">
      <c r="A38" s="6" t="s">
        <v>780</v>
      </c>
      <c r="B38" s="644">
        <v>4765</v>
      </c>
      <c r="C38" s="148">
        <v>4481</v>
      </c>
      <c r="D38" s="148">
        <v>284</v>
      </c>
      <c r="E38" s="148">
        <v>284</v>
      </c>
      <c r="F38" s="277" t="s">
        <v>69</v>
      </c>
      <c r="G38" s="149" t="s">
        <v>69</v>
      </c>
      <c r="H38" s="149" t="s">
        <v>69</v>
      </c>
      <c r="I38" s="30"/>
    </row>
    <row r="39" spans="1:9" ht="14.25" customHeight="1">
      <c r="A39" s="6" t="s">
        <v>781</v>
      </c>
      <c r="B39" s="644">
        <v>1031</v>
      </c>
      <c r="C39" s="148">
        <v>929</v>
      </c>
      <c r="D39" s="148">
        <v>102</v>
      </c>
      <c r="E39" s="148">
        <v>102</v>
      </c>
      <c r="F39" s="480">
        <v>30</v>
      </c>
      <c r="G39" s="148">
        <v>468</v>
      </c>
      <c r="H39" s="148">
        <v>179</v>
      </c>
      <c r="I39" s="641"/>
    </row>
    <row r="40" spans="1:9" ht="14.25" customHeight="1">
      <c r="A40" s="6" t="s">
        <v>782</v>
      </c>
      <c r="B40" s="644">
        <v>111</v>
      </c>
      <c r="C40" s="148">
        <v>102</v>
      </c>
      <c r="D40" s="148">
        <v>9</v>
      </c>
      <c r="E40" s="148">
        <v>9</v>
      </c>
      <c r="F40" s="480">
        <v>7</v>
      </c>
      <c r="G40" s="149" t="s">
        <v>69</v>
      </c>
      <c r="H40" s="149" t="s">
        <v>69</v>
      </c>
      <c r="I40" s="641"/>
    </row>
    <row r="41" spans="1:9" ht="14.25" customHeight="1">
      <c r="A41" s="6" t="s">
        <v>783</v>
      </c>
      <c r="B41" s="644">
        <v>266</v>
      </c>
      <c r="C41" s="148">
        <v>247</v>
      </c>
      <c r="D41" s="148">
        <v>19</v>
      </c>
      <c r="E41" s="148">
        <v>19</v>
      </c>
      <c r="F41" s="277" t="s">
        <v>69</v>
      </c>
      <c r="G41" s="149" t="s">
        <v>69</v>
      </c>
      <c r="H41" s="149" t="s">
        <v>69</v>
      </c>
      <c r="I41" s="641"/>
    </row>
    <row r="42" spans="1:9" ht="14.25" customHeight="1">
      <c r="A42" s="6" t="s">
        <v>784</v>
      </c>
      <c r="B42" s="644">
        <v>420</v>
      </c>
      <c r="C42" s="148">
        <v>397</v>
      </c>
      <c r="D42" s="148">
        <v>23</v>
      </c>
      <c r="E42" s="148">
        <v>23</v>
      </c>
      <c r="F42" s="277" t="s">
        <v>69</v>
      </c>
      <c r="G42" s="149" t="s">
        <v>69</v>
      </c>
      <c r="H42" s="149" t="s">
        <v>69</v>
      </c>
      <c r="I42" s="30"/>
    </row>
    <row r="43" spans="1:9" ht="14.25" customHeight="1">
      <c r="A43" s="6" t="s">
        <v>104</v>
      </c>
      <c r="B43" s="644">
        <v>161139</v>
      </c>
      <c r="C43" s="148">
        <v>155554</v>
      </c>
      <c r="D43" s="148">
        <v>5585</v>
      </c>
      <c r="E43" s="148">
        <v>5580</v>
      </c>
      <c r="F43" s="277" t="s">
        <v>69</v>
      </c>
      <c r="G43" s="149" t="s">
        <v>69</v>
      </c>
      <c r="H43" s="149" t="s">
        <v>69</v>
      </c>
      <c r="I43" s="30"/>
    </row>
    <row r="44" spans="1:9" ht="14.25" customHeight="1">
      <c r="A44" s="6" t="s">
        <v>73</v>
      </c>
      <c r="B44" s="644">
        <v>75</v>
      </c>
      <c r="C44" s="148">
        <v>71</v>
      </c>
      <c r="D44" s="148">
        <v>3</v>
      </c>
      <c r="E44" s="148">
        <v>3</v>
      </c>
      <c r="F44" s="149" t="s">
        <v>69</v>
      </c>
      <c r="G44" s="149" t="s">
        <v>69</v>
      </c>
      <c r="H44" s="149" t="s">
        <v>69</v>
      </c>
      <c r="I44" s="30"/>
    </row>
    <row r="45" spans="1:9" ht="14.25" customHeight="1">
      <c r="A45" s="6" t="s">
        <v>74</v>
      </c>
      <c r="B45" s="644">
        <v>11738</v>
      </c>
      <c r="C45" s="148">
        <v>11624</v>
      </c>
      <c r="D45" s="148">
        <v>114</v>
      </c>
      <c r="E45" s="148">
        <v>114</v>
      </c>
      <c r="F45" s="148">
        <v>2690</v>
      </c>
      <c r="G45" s="149" t="s">
        <v>69</v>
      </c>
      <c r="H45" s="149" t="s">
        <v>69</v>
      </c>
      <c r="I45" s="30"/>
    </row>
    <row r="46" spans="1:9" ht="14.25" customHeight="1">
      <c r="A46" s="6" t="s">
        <v>785</v>
      </c>
      <c r="B46" s="644">
        <v>114</v>
      </c>
      <c r="C46" s="148">
        <v>98</v>
      </c>
      <c r="D46" s="148">
        <v>16</v>
      </c>
      <c r="E46" s="148">
        <v>16</v>
      </c>
      <c r="F46" s="149" t="s">
        <v>69</v>
      </c>
      <c r="G46" s="149" t="s">
        <v>69</v>
      </c>
      <c r="H46" s="149" t="s">
        <v>69</v>
      </c>
      <c r="I46" s="30"/>
    </row>
    <row r="47" spans="1:9" ht="14.25" customHeight="1">
      <c r="A47" s="151" t="s">
        <v>786</v>
      </c>
      <c r="B47" s="645">
        <v>14</v>
      </c>
      <c r="C47" s="646">
        <v>11</v>
      </c>
      <c r="D47" s="646">
        <v>3</v>
      </c>
      <c r="E47" s="646">
        <v>3</v>
      </c>
      <c r="F47" s="647" t="s">
        <v>69</v>
      </c>
      <c r="G47" s="646">
        <v>50</v>
      </c>
      <c r="H47" s="646">
        <v>19</v>
      </c>
      <c r="I47" s="648" t="s">
        <v>787</v>
      </c>
    </row>
    <row r="48" spans="1:9" ht="14.25" customHeight="1">
      <c r="A48" s="63" t="s">
        <v>16</v>
      </c>
      <c r="B48" s="78"/>
      <c r="C48" s="79"/>
      <c r="D48" s="79"/>
      <c r="E48" s="80">
        <f>SUM(E36:E47)</f>
        <v>6233</v>
      </c>
      <c r="F48" s="81"/>
      <c r="G48" s="80">
        <f>SUM(G36:G47)</f>
        <v>3317</v>
      </c>
      <c r="H48" s="80">
        <f>SUM(H36:H47)</f>
        <v>817</v>
      </c>
      <c r="I48" s="84"/>
    </row>
    <row r="49" ht="8.25" customHeight="1">
      <c r="A49" s="85"/>
    </row>
    <row r="50" ht="14.25">
      <c r="A50" s="60" t="s">
        <v>56</v>
      </c>
    </row>
    <row r="51" ht="8.25" customHeight="1">
      <c r="J51" s="49" t="s">
        <v>12</v>
      </c>
    </row>
    <row r="52" spans="1:10" ht="13.5" customHeight="1">
      <c r="A52" s="698" t="s">
        <v>17</v>
      </c>
      <c r="B52" s="694" t="s">
        <v>19</v>
      </c>
      <c r="C52" s="690" t="s">
        <v>47</v>
      </c>
      <c r="D52" s="690" t="s">
        <v>20</v>
      </c>
      <c r="E52" s="690" t="s">
        <v>21</v>
      </c>
      <c r="F52" s="690" t="s">
        <v>22</v>
      </c>
      <c r="G52" s="695" t="s">
        <v>23</v>
      </c>
      <c r="H52" s="695" t="s">
        <v>24</v>
      </c>
      <c r="I52" s="695" t="s">
        <v>59</v>
      </c>
      <c r="J52" s="692" t="s">
        <v>8</v>
      </c>
    </row>
    <row r="53" spans="1:10" ht="13.5" customHeight="1" thickBot="1">
      <c r="A53" s="699"/>
      <c r="B53" s="687"/>
      <c r="C53" s="689"/>
      <c r="D53" s="689"/>
      <c r="E53" s="689"/>
      <c r="F53" s="689"/>
      <c r="G53" s="696"/>
      <c r="H53" s="696"/>
      <c r="I53" s="697"/>
      <c r="J53" s="693"/>
    </row>
    <row r="54" spans="1:10" ht="14.25" customHeight="1" thickTop="1">
      <c r="A54" s="2" t="s">
        <v>788</v>
      </c>
      <c r="B54" s="460">
        <v>0</v>
      </c>
      <c r="C54" s="145">
        <v>21</v>
      </c>
      <c r="D54" s="145">
        <v>20</v>
      </c>
      <c r="E54" s="145" t="s">
        <v>99</v>
      </c>
      <c r="F54" s="153" t="s">
        <v>69</v>
      </c>
      <c r="G54" s="153" t="s">
        <v>69</v>
      </c>
      <c r="H54" s="153" t="s">
        <v>69</v>
      </c>
      <c r="I54" s="153" t="s">
        <v>69</v>
      </c>
      <c r="J54" s="22"/>
    </row>
    <row r="55" spans="1:10" ht="14.25" customHeight="1">
      <c r="A55" s="6" t="s">
        <v>789</v>
      </c>
      <c r="B55" s="644" t="s">
        <v>158</v>
      </c>
      <c r="C55" s="148">
        <v>2</v>
      </c>
      <c r="D55" s="148">
        <v>1</v>
      </c>
      <c r="E55" s="148" t="s">
        <v>99</v>
      </c>
      <c r="F55" s="149" t="s">
        <v>69</v>
      </c>
      <c r="G55" s="149" t="s">
        <v>69</v>
      </c>
      <c r="H55" s="149" t="s">
        <v>69</v>
      </c>
      <c r="I55" s="149" t="s">
        <v>69</v>
      </c>
      <c r="J55" s="30"/>
    </row>
    <row r="56" spans="1:10" ht="14.25" customHeight="1">
      <c r="A56" s="6" t="s">
        <v>790</v>
      </c>
      <c r="B56" s="644">
        <v>7</v>
      </c>
      <c r="C56" s="148">
        <v>15</v>
      </c>
      <c r="D56" s="148">
        <v>10</v>
      </c>
      <c r="E56" s="148" t="s">
        <v>99</v>
      </c>
      <c r="F56" s="149" t="s">
        <v>69</v>
      </c>
      <c r="G56" s="149" t="s">
        <v>69</v>
      </c>
      <c r="H56" s="149" t="s">
        <v>69</v>
      </c>
      <c r="I56" s="149" t="s">
        <v>69</v>
      </c>
      <c r="J56" s="30"/>
    </row>
    <row r="57" spans="1:10" ht="14.25" customHeight="1">
      <c r="A57" s="11" t="s">
        <v>791</v>
      </c>
      <c r="B57" s="649">
        <v>-99</v>
      </c>
      <c r="C57" s="482">
        <v>-63</v>
      </c>
      <c r="D57" s="482">
        <v>2</v>
      </c>
      <c r="E57" s="482">
        <v>11</v>
      </c>
      <c r="F57" s="278" t="s">
        <v>69</v>
      </c>
      <c r="G57" s="278" t="s">
        <v>69</v>
      </c>
      <c r="H57" s="278" t="s">
        <v>69</v>
      </c>
      <c r="I57" s="278" t="s">
        <v>69</v>
      </c>
      <c r="J57" s="35"/>
    </row>
    <row r="58" spans="1:10" ht="14.25" customHeight="1">
      <c r="A58" s="86" t="s">
        <v>18</v>
      </c>
      <c r="B58" s="650"/>
      <c r="C58" s="651"/>
      <c r="D58" s="180">
        <v>33</v>
      </c>
      <c r="E58" s="180">
        <v>11</v>
      </c>
      <c r="F58" s="121" t="s">
        <v>69</v>
      </c>
      <c r="G58" s="121" t="s">
        <v>69</v>
      </c>
      <c r="H58" s="121" t="s">
        <v>69</v>
      </c>
      <c r="I58" s="121" t="s">
        <v>69</v>
      </c>
      <c r="J58" s="82"/>
    </row>
    <row r="59" ht="10.5">
      <c r="A59" s="1" t="s">
        <v>90</v>
      </c>
    </row>
    <row r="60" ht="6" customHeight="1"/>
    <row r="61" ht="14.25">
      <c r="A61" s="60" t="s">
        <v>39</v>
      </c>
    </row>
    <row r="62" ht="8.25" customHeight="1">
      <c r="D62" s="49" t="s">
        <v>12</v>
      </c>
    </row>
    <row r="63" spans="1:4" ht="21.75" thickBot="1">
      <c r="A63" s="88" t="s">
        <v>34</v>
      </c>
      <c r="B63" s="89" t="s">
        <v>91</v>
      </c>
      <c r="C63" s="90" t="s">
        <v>92</v>
      </c>
      <c r="D63" s="91" t="s">
        <v>50</v>
      </c>
    </row>
    <row r="64" spans="1:4" ht="14.25" customHeight="1" thickTop="1">
      <c r="A64" s="92" t="s">
        <v>35</v>
      </c>
      <c r="B64" s="16">
        <v>2609</v>
      </c>
      <c r="C64" s="17">
        <v>2575</v>
      </c>
      <c r="D64" s="38">
        <v>-34</v>
      </c>
    </row>
    <row r="65" spans="1:4" ht="14.25" customHeight="1">
      <c r="A65" s="93" t="s">
        <v>36</v>
      </c>
      <c r="B65" s="27">
        <v>2132</v>
      </c>
      <c r="C65" s="29">
        <v>1744</v>
      </c>
      <c r="D65" s="30">
        <v>-388</v>
      </c>
    </row>
    <row r="66" spans="1:4" ht="14.25" customHeight="1">
      <c r="A66" s="94" t="s">
        <v>37</v>
      </c>
      <c r="B66" s="32">
        <v>5600</v>
      </c>
      <c r="C66" s="33">
        <v>5456</v>
      </c>
      <c r="D66" s="35">
        <v>-144</v>
      </c>
    </row>
    <row r="67" spans="1:4" ht="14.25" customHeight="1">
      <c r="A67" s="95" t="s">
        <v>38</v>
      </c>
      <c r="B67" s="96">
        <v>10341</v>
      </c>
      <c r="C67" s="80">
        <v>9775</v>
      </c>
      <c r="D67" s="82">
        <v>-566</v>
      </c>
    </row>
    <row r="68" spans="1:4" ht="10.5">
      <c r="A68" s="1" t="s">
        <v>58</v>
      </c>
      <c r="B68" s="97"/>
      <c r="C68" s="97"/>
      <c r="D68" s="97"/>
    </row>
    <row r="69" spans="1:4" ht="8.25" customHeight="1">
      <c r="A69" s="98"/>
      <c r="B69" s="97"/>
      <c r="C69" s="97"/>
      <c r="D69" s="97"/>
    </row>
    <row r="70" ht="14.25">
      <c r="A70" s="60" t="s">
        <v>57</v>
      </c>
    </row>
    <row r="71" ht="8.25" customHeight="1">
      <c r="A71" s="60"/>
    </row>
    <row r="72" spans="1:11" ht="21.75" thickBot="1">
      <c r="A72" s="88" t="s">
        <v>33</v>
      </c>
      <c r="B72" s="89" t="s">
        <v>91</v>
      </c>
      <c r="C72" s="90" t="s">
        <v>92</v>
      </c>
      <c r="D72" s="90" t="s">
        <v>50</v>
      </c>
      <c r="E72" s="99" t="s">
        <v>31</v>
      </c>
      <c r="F72" s="91" t="s">
        <v>32</v>
      </c>
      <c r="G72" s="700" t="s">
        <v>40</v>
      </c>
      <c r="H72" s="701"/>
      <c r="I72" s="89" t="s">
        <v>91</v>
      </c>
      <c r="J72" s="90" t="s">
        <v>92</v>
      </c>
      <c r="K72" s="91" t="s">
        <v>50</v>
      </c>
    </row>
    <row r="73" spans="1:11" ht="14.25" customHeight="1" thickTop="1">
      <c r="A73" s="92" t="s">
        <v>25</v>
      </c>
      <c r="B73" s="125">
        <v>7.17</v>
      </c>
      <c r="C73" s="40">
        <v>9.2</v>
      </c>
      <c r="D73" s="40">
        <v>2.03</v>
      </c>
      <c r="E73" s="101">
        <v>-13.38</v>
      </c>
      <c r="F73" s="102" t="s">
        <v>93</v>
      </c>
      <c r="G73" s="702" t="s">
        <v>66</v>
      </c>
      <c r="H73" s="703"/>
      <c r="I73" s="126" t="s">
        <v>69</v>
      </c>
      <c r="J73" s="318" t="s">
        <v>69</v>
      </c>
      <c r="K73" s="127" t="s">
        <v>69</v>
      </c>
    </row>
    <row r="74" spans="1:11" ht="14.25" customHeight="1">
      <c r="A74" s="551" t="s">
        <v>26</v>
      </c>
      <c r="B74" s="128">
        <v>22.98</v>
      </c>
      <c r="C74" s="42">
        <v>25.61</v>
      </c>
      <c r="D74" s="42">
        <v>2.63</v>
      </c>
      <c r="E74" s="105">
        <v>-18.38</v>
      </c>
      <c r="F74" s="106" t="s">
        <v>94</v>
      </c>
      <c r="G74" s="705" t="s">
        <v>111</v>
      </c>
      <c r="H74" s="706"/>
      <c r="I74" s="128" t="s">
        <v>69</v>
      </c>
      <c r="J74" s="42" t="s">
        <v>69</v>
      </c>
      <c r="K74" s="129" t="s">
        <v>69</v>
      </c>
    </row>
    <row r="75" spans="1:11" ht="14.25" customHeight="1">
      <c r="A75" s="93" t="s">
        <v>27</v>
      </c>
      <c r="B75" s="130">
        <v>3.6</v>
      </c>
      <c r="C75" s="43">
        <v>3.7</v>
      </c>
      <c r="D75" s="43">
        <v>0.1</v>
      </c>
      <c r="E75" s="108">
        <v>25</v>
      </c>
      <c r="F75" s="109">
        <v>35</v>
      </c>
      <c r="G75" s="705" t="s">
        <v>112</v>
      </c>
      <c r="H75" s="706"/>
      <c r="I75" s="128" t="s">
        <v>69</v>
      </c>
      <c r="J75" s="42" t="s">
        <v>69</v>
      </c>
      <c r="K75" s="129" t="s">
        <v>69</v>
      </c>
    </row>
    <row r="76" spans="1:11" ht="14.25" customHeight="1">
      <c r="A76" s="93" t="s">
        <v>28</v>
      </c>
      <c r="B76" s="131" t="s">
        <v>99</v>
      </c>
      <c r="C76" s="43" t="s">
        <v>99</v>
      </c>
      <c r="D76" s="43" t="s">
        <v>99</v>
      </c>
      <c r="E76" s="108">
        <v>350</v>
      </c>
      <c r="F76" s="110"/>
      <c r="G76" s="719"/>
      <c r="H76" s="720"/>
      <c r="I76" s="128"/>
      <c r="J76" s="43"/>
      <c r="K76" s="129"/>
    </row>
    <row r="77" spans="1:11" ht="14.25" customHeight="1">
      <c r="A77" s="93" t="s">
        <v>29</v>
      </c>
      <c r="B77" s="132">
        <v>0.91</v>
      </c>
      <c r="C77" s="42">
        <v>0.88</v>
      </c>
      <c r="D77" s="42">
        <v>-0.03</v>
      </c>
      <c r="E77" s="111"/>
      <c r="F77" s="112"/>
      <c r="G77" s="719"/>
      <c r="H77" s="720"/>
      <c r="I77" s="128"/>
      <c r="J77" s="43"/>
      <c r="K77" s="129"/>
    </row>
    <row r="78" spans="1:11" ht="14.25" customHeight="1">
      <c r="A78" s="113" t="s">
        <v>30</v>
      </c>
      <c r="B78" s="133">
        <v>81.5</v>
      </c>
      <c r="C78" s="44">
        <v>87.8</v>
      </c>
      <c r="D78" s="44">
        <v>6.3</v>
      </c>
      <c r="E78" s="115"/>
      <c r="F78" s="116"/>
      <c r="G78" s="721"/>
      <c r="H78" s="722"/>
      <c r="I78" s="117"/>
      <c r="J78" s="44"/>
      <c r="K78" s="118"/>
    </row>
    <row r="79" ht="10.5">
      <c r="A79" s="1" t="s">
        <v>95</v>
      </c>
    </row>
    <row r="80" ht="10.5">
      <c r="A80" s="1" t="s">
        <v>96</v>
      </c>
    </row>
    <row r="81" ht="10.5">
      <c r="A81" s="1" t="s">
        <v>97</v>
      </c>
    </row>
    <row r="82" ht="10.5" customHeight="1">
      <c r="A82" s="1" t="s">
        <v>98</v>
      </c>
    </row>
  </sheetData>
  <sheetProtection/>
  <mergeCells count="43">
    <mergeCell ref="A8:A9"/>
    <mergeCell ref="B8:B9"/>
    <mergeCell ref="C8:C9"/>
    <mergeCell ref="D8:D9"/>
    <mergeCell ref="E8:E9"/>
    <mergeCell ref="F8:F9"/>
    <mergeCell ref="G8:G9"/>
    <mergeCell ref="H8:H9"/>
    <mergeCell ref="A18:A19"/>
    <mergeCell ref="B18:B19"/>
    <mergeCell ref="C18:C19"/>
    <mergeCell ref="D18:D19"/>
    <mergeCell ref="E18:E19"/>
    <mergeCell ref="F18:F19"/>
    <mergeCell ref="G18:G19"/>
    <mergeCell ref="H18:H19"/>
    <mergeCell ref="I18:I19"/>
    <mergeCell ref="A34:A35"/>
    <mergeCell ref="B34:B35"/>
    <mergeCell ref="C34:C35"/>
    <mergeCell ref="D34:D35"/>
    <mergeCell ref="E34:E35"/>
    <mergeCell ref="F34:F35"/>
    <mergeCell ref="G34:G35"/>
    <mergeCell ref="H34:H35"/>
    <mergeCell ref="I34:I35"/>
    <mergeCell ref="I52:I53"/>
    <mergeCell ref="J52:J53"/>
    <mergeCell ref="G72:H72"/>
    <mergeCell ref="G73:H73"/>
    <mergeCell ref="A52:A53"/>
    <mergeCell ref="B52:B53"/>
    <mergeCell ref="C52:C53"/>
    <mergeCell ref="D52:D53"/>
    <mergeCell ref="E52:E53"/>
    <mergeCell ref="F52:F53"/>
    <mergeCell ref="G74:H74"/>
    <mergeCell ref="G75:H75"/>
    <mergeCell ref="G76:H76"/>
    <mergeCell ref="G77:H77"/>
    <mergeCell ref="G78:H78"/>
    <mergeCell ref="G52:G53"/>
    <mergeCell ref="H52:H53"/>
  </mergeCells>
  <printOptions/>
  <pageMargins left="0.67" right="0.3937007874015748" top="0.35" bottom="0.18" header="0.45" footer="0.2"/>
  <pageSetup horizontalDpi="300" verticalDpi="300" orientation="portrait" paperSize="9" scale="77" r:id="rId1"/>
  <colBreaks count="1" manualBreakCount="1">
    <brk id="11" max="72" man="1"/>
  </colBreaks>
</worksheet>
</file>

<file path=xl/worksheets/sheet17.xml><?xml version="1.0" encoding="utf-8"?>
<worksheet xmlns="http://schemas.openxmlformats.org/spreadsheetml/2006/main" xmlns:r="http://schemas.openxmlformats.org/officeDocument/2006/relationships">
  <dimension ref="A1:M91"/>
  <sheetViews>
    <sheetView view="pageBreakPreview" zoomScale="130" zoomScaleSheetLayoutView="130" zoomScalePageLayoutView="0" workbookViewId="0" topLeftCell="A46">
      <selection activeCell="D5" sqref="D5"/>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335</v>
      </c>
      <c r="B4" s="51"/>
      <c r="G4" s="52" t="s">
        <v>51</v>
      </c>
      <c r="H4" s="53" t="s">
        <v>52</v>
      </c>
      <c r="I4" s="54" t="s">
        <v>53</v>
      </c>
      <c r="J4" s="55" t="s">
        <v>54</v>
      </c>
    </row>
    <row r="5" spans="7:10" ht="13.5" customHeight="1" thickTop="1">
      <c r="G5" s="56">
        <v>4136</v>
      </c>
      <c r="H5" s="57">
        <v>6100</v>
      </c>
      <c r="I5" s="58">
        <v>469</v>
      </c>
      <c r="J5" s="59">
        <v>10705</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20036</v>
      </c>
      <c r="C10" s="4">
        <v>18373</v>
      </c>
      <c r="D10" s="4">
        <v>1662</v>
      </c>
      <c r="E10" s="4">
        <v>739</v>
      </c>
      <c r="F10" s="4">
        <v>1508</v>
      </c>
      <c r="G10" s="4">
        <v>23013</v>
      </c>
      <c r="H10" s="5" t="s">
        <v>336</v>
      </c>
    </row>
    <row r="11" spans="1:8" ht="13.5" customHeight="1">
      <c r="A11" s="6" t="s">
        <v>337</v>
      </c>
      <c r="B11" s="7">
        <v>74</v>
      </c>
      <c r="C11" s="8">
        <v>62</v>
      </c>
      <c r="D11" s="8">
        <v>11</v>
      </c>
      <c r="E11" s="8">
        <v>11</v>
      </c>
      <c r="F11" s="31" t="s">
        <v>241</v>
      </c>
      <c r="G11" s="8">
        <v>5</v>
      </c>
      <c r="H11" s="9"/>
    </row>
    <row r="12" spans="1:8" ht="13.5" customHeight="1">
      <c r="A12" s="6" t="s">
        <v>338</v>
      </c>
      <c r="B12" s="7">
        <v>56</v>
      </c>
      <c r="C12" s="8">
        <v>56</v>
      </c>
      <c r="D12" s="8">
        <v>1</v>
      </c>
      <c r="E12" s="8">
        <v>1</v>
      </c>
      <c r="F12" s="31" t="s">
        <v>241</v>
      </c>
      <c r="G12" s="31" t="s">
        <v>241</v>
      </c>
      <c r="H12" s="9"/>
    </row>
    <row r="13" spans="1:8" ht="13.5" customHeight="1">
      <c r="A13" s="11"/>
      <c r="B13" s="12"/>
      <c r="C13" s="13"/>
      <c r="D13" s="13"/>
      <c r="E13" s="13"/>
      <c r="F13" s="13"/>
      <c r="G13" s="13"/>
      <c r="H13" s="15"/>
    </row>
    <row r="14" spans="1:8" ht="13.5" customHeight="1">
      <c r="A14" s="63" t="s">
        <v>1</v>
      </c>
      <c r="B14" s="64">
        <v>20162</v>
      </c>
      <c r="C14" s="65">
        <v>18488</v>
      </c>
      <c r="D14" s="65">
        <v>1674</v>
      </c>
      <c r="E14" s="65">
        <v>751</v>
      </c>
      <c r="F14" s="66"/>
      <c r="G14" s="65">
        <v>23018</v>
      </c>
      <c r="H14" s="67"/>
    </row>
    <row r="15" spans="1:8" ht="13.5" customHeight="1">
      <c r="A15" s="68" t="s">
        <v>87</v>
      </c>
      <c r="B15" s="69"/>
      <c r="C15" s="69"/>
      <c r="D15" s="69"/>
      <c r="E15" s="69"/>
      <c r="F15" s="69"/>
      <c r="G15" s="69"/>
      <c r="H15" s="70"/>
    </row>
    <row r="16" ht="9.75" customHeight="1"/>
    <row r="17" ht="14.25">
      <c r="A17" s="60" t="s">
        <v>10</v>
      </c>
    </row>
    <row r="18" spans="9:12" ht="10.5">
      <c r="I18" s="49" t="s">
        <v>12</v>
      </c>
      <c r="K18" s="49"/>
      <c r="L18" s="49"/>
    </row>
    <row r="19" spans="1:9" ht="13.5" customHeight="1">
      <c r="A19" s="684" t="s">
        <v>0</v>
      </c>
      <c r="B19" s="694" t="s">
        <v>43</v>
      </c>
      <c r="C19" s="690" t="s">
        <v>44</v>
      </c>
      <c r="D19" s="690" t="s">
        <v>45</v>
      </c>
      <c r="E19" s="695" t="s">
        <v>46</v>
      </c>
      <c r="F19" s="690" t="s">
        <v>55</v>
      </c>
      <c r="G19" s="690" t="s">
        <v>11</v>
      </c>
      <c r="H19" s="695" t="s">
        <v>41</v>
      </c>
      <c r="I19" s="692" t="s">
        <v>8</v>
      </c>
    </row>
    <row r="20" spans="1:9" ht="13.5" customHeight="1" thickBot="1">
      <c r="A20" s="685"/>
      <c r="B20" s="687"/>
      <c r="C20" s="689"/>
      <c r="D20" s="689"/>
      <c r="E20" s="696"/>
      <c r="F20" s="691"/>
      <c r="G20" s="691"/>
      <c r="H20" s="697"/>
      <c r="I20" s="693"/>
    </row>
    <row r="21" spans="1:9" ht="13.5" customHeight="1" thickTop="1">
      <c r="A21" s="2" t="s">
        <v>66</v>
      </c>
      <c r="B21" s="16">
        <v>303</v>
      </c>
      <c r="C21" s="17">
        <v>230</v>
      </c>
      <c r="D21" s="17">
        <v>73</v>
      </c>
      <c r="E21" s="17">
        <v>670</v>
      </c>
      <c r="F21" s="17">
        <v>4</v>
      </c>
      <c r="G21" s="17">
        <v>615</v>
      </c>
      <c r="H21" s="17">
        <v>12</v>
      </c>
      <c r="I21" s="124" t="s">
        <v>261</v>
      </c>
    </row>
    <row r="22" spans="1:9" ht="13.5" customHeight="1">
      <c r="A22" s="2" t="s">
        <v>339</v>
      </c>
      <c r="B22" s="19">
        <v>1598</v>
      </c>
      <c r="C22" s="20">
        <v>1650</v>
      </c>
      <c r="D22" s="20">
        <v>-51</v>
      </c>
      <c r="E22" s="20">
        <v>1434</v>
      </c>
      <c r="F22" s="20">
        <v>175</v>
      </c>
      <c r="G22" s="20">
        <v>982</v>
      </c>
      <c r="H22" s="20">
        <v>561</v>
      </c>
      <c r="I22" s="124" t="s">
        <v>261</v>
      </c>
    </row>
    <row r="23" spans="1:9" ht="13.5" customHeight="1">
      <c r="A23" s="2" t="s">
        <v>340</v>
      </c>
      <c r="B23" s="19">
        <v>3294</v>
      </c>
      <c r="C23" s="20">
        <v>2859</v>
      </c>
      <c r="D23" s="20">
        <v>436</v>
      </c>
      <c r="E23" s="20">
        <v>436</v>
      </c>
      <c r="F23" s="20">
        <v>114</v>
      </c>
      <c r="G23" s="21" t="s">
        <v>241</v>
      </c>
      <c r="H23" s="21" t="s">
        <v>241</v>
      </c>
      <c r="I23" s="22"/>
    </row>
    <row r="24" spans="1:9" ht="13.5" customHeight="1">
      <c r="A24" s="2" t="s">
        <v>341</v>
      </c>
      <c r="B24" s="19">
        <v>212</v>
      </c>
      <c r="C24" s="20">
        <v>200</v>
      </c>
      <c r="D24" s="20">
        <v>12</v>
      </c>
      <c r="E24" s="20">
        <v>12</v>
      </c>
      <c r="F24" s="20">
        <v>72</v>
      </c>
      <c r="G24" s="20">
        <v>71</v>
      </c>
      <c r="H24" s="20">
        <v>25</v>
      </c>
      <c r="I24" s="22"/>
    </row>
    <row r="25" spans="1:9" ht="13.5" customHeight="1">
      <c r="A25" s="2" t="s">
        <v>342</v>
      </c>
      <c r="B25" s="19">
        <v>306</v>
      </c>
      <c r="C25" s="20">
        <v>295</v>
      </c>
      <c r="D25" s="20">
        <v>11</v>
      </c>
      <c r="E25" s="20">
        <v>11</v>
      </c>
      <c r="F25" s="20">
        <v>24</v>
      </c>
      <c r="G25" s="21" t="s">
        <v>241</v>
      </c>
      <c r="H25" s="21" t="s">
        <v>241</v>
      </c>
      <c r="I25" s="22"/>
    </row>
    <row r="26" spans="1:9" ht="13.5" customHeight="1">
      <c r="A26" s="2" t="s">
        <v>219</v>
      </c>
      <c r="B26" s="19">
        <v>309</v>
      </c>
      <c r="C26" s="20">
        <v>309</v>
      </c>
      <c r="D26" s="20">
        <v>0</v>
      </c>
      <c r="E26" s="20">
        <v>0</v>
      </c>
      <c r="F26" s="20">
        <v>58</v>
      </c>
      <c r="G26" s="21" t="s">
        <v>241</v>
      </c>
      <c r="H26" s="21" t="s">
        <v>241</v>
      </c>
      <c r="I26" s="22"/>
    </row>
    <row r="27" spans="1:9" ht="13.5" customHeight="1">
      <c r="A27" s="2" t="s">
        <v>343</v>
      </c>
      <c r="B27" s="19">
        <v>2637</v>
      </c>
      <c r="C27" s="20">
        <v>2390</v>
      </c>
      <c r="D27" s="20">
        <v>246</v>
      </c>
      <c r="E27" s="20">
        <v>246</v>
      </c>
      <c r="F27" s="20">
        <v>346</v>
      </c>
      <c r="G27" s="21" t="s">
        <v>241</v>
      </c>
      <c r="H27" s="21" t="s">
        <v>241</v>
      </c>
      <c r="I27" s="22"/>
    </row>
    <row r="28" spans="1:9" ht="13.5" customHeight="1">
      <c r="A28" s="2" t="s">
        <v>344</v>
      </c>
      <c r="B28" s="19">
        <v>42</v>
      </c>
      <c r="C28" s="20">
        <v>41</v>
      </c>
      <c r="D28" s="20">
        <v>1</v>
      </c>
      <c r="E28" s="20">
        <v>1</v>
      </c>
      <c r="F28" s="20">
        <v>33</v>
      </c>
      <c r="G28" s="21" t="s">
        <v>241</v>
      </c>
      <c r="H28" s="21" t="s">
        <v>241</v>
      </c>
      <c r="I28" s="22"/>
    </row>
    <row r="29" spans="1:9" ht="13.5" customHeight="1">
      <c r="A29" s="2" t="s">
        <v>269</v>
      </c>
      <c r="B29" s="19">
        <v>28</v>
      </c>
      <c r="C29" s="20">
        <v>12</v>
      </c>
      <c r="D29" s="20">
        <v>16</v>
      </c>
      <c r="E29" s="20">
        <v>16</v>
      </c>
      <c r="F29" s="21" t="s">
        <v>241</v>
      </c>
      <c r="G29" s="21" t="s">
        <v>241</v>
      </c>
      <c r="H29" s="21" t="s">
        <v>241</v>
      </c>
      <c r="I29" s="22"/>
    </row>
    <row r="30" spans="1:9" ht="13.5" customHeight="1">
      <c r="A30" s="2" t="s">
        <v>220</v>
      </c>
      <c r="B30" s="19">
        <v>264</v>
      </c>
      <c r="C30" s="20">
        <v>239</v>
      </c>
      <c r="D30" s="20">
        <v>26</v>
      </c>
      <c r="E30" s="20">
        <v>22</v>
      </c>
      <c r="F30" s="20">
        <v>135</v>
      </c>
      <c r="G30" s="20">
        <v>1129</v>
      </c>
      <c r="H30" s="20">
        <v>844</v>
      </c>
      <c r="I30" s="22"/>
    </row>
    <row r="31" spans="1:9" ht="13.5" customHeight="1">
      <c r="A31" s="2" t="s">
        <v>313</v>
      </c>
      <c r="B31" s="19">
        <v>1648</v>
      </c>
      <c r="C31" s="20">
        <v>1583</v>
      </c>
      <c r="D31" s="20">
        <v>64</v>
      </c>
      <c r="E31" s="20">
        <v>60</v>
      </c>
      <c r="F31" s="20">
        <v>332</v>
      </c>
      <c r="G31" s="20">
        <v>8736</v>
      </c>
      <c r="H31" s="20">
        <v>8458</v>
      </c>
      <c r="I31" s="22"/>
    </row>
    <row r="32" spans="1:9" ht="13.5" customHeight="1">
      <c r="A32" s="2" t="s">
        <v>345</v>
      </c>
      <c r="B32" s="19">
        <v>179</v>
      </c>
      <c r="C32" s="20">
        <v>177</v>
      </c>
      <c r="D32" s="20">
        <v>2</v>
      </c>
      <c r="E32" s="20">
        <v>2</v>
      </c>
      <c r="F32" s="20">
        <v>104</v>
      </c>
      <c r="G32" s="20">
        <v>1748</v>
      </c>
      <c r="H32" s="20">
        <v>1722</v>
      </c>
      <c r="I32" s="22"/>
    </row>
    <row r="33" spans="1:9" ht="13.5" customHeight="1">
      <c r="A33" s="2" t="s">
        <v>346</v>
      </c>
      <c r="B33" s="19">
        <v>313</v>
      </c>
      <c r="C33" s="20">
        <v>308</v>
      </c>
      <c r="D33" s="20">
        <v>5</v>
      </c>
      <c r="E33" s="20">
        <v>5</v>
      </c>
      <c r="F33" s="20">
        <v>199</v>
      </c>
      <c r="G33" s="20">
        <v>2436</v>
      </c>
      <c r="H33" s="20">
        <v>2308</v>
      </c>
      <c r="I33" s="22"/>
    </row>
    <row r="34" spans="1:9" ht="13.5" customHeight="1">
      <c r="A34" s="2" t="s">
        <v>347</v>
      </c>
      <c r="B34" s="19">
        <v>25</v>
      </c>
      <c r="C34" s="20">
        <v>24</v>
      </c>
      <c r="D34" s="20">
        <v>1</v>
      </c>
      <c r="E34" s="20">
        <v>1</v>
      </c>
      <c r="F34" s="20">
        <v>14</v>
      </c>
      <c r="G34" s="20">
        <v>110</v>
      </c>
      <c r="H34" s="20">
        <v>97</v>
      </c>
      <c r="I34" s="22"/>
    </row>
    <row r="35" spans="1:9" ht="13.5" customHeight="1">
      <c r="A35" s="6" t="s">
        <v>348</v>
      </c>
      <c r="B35" s="27">
        <v>154</v>
      </c>
      <c r="C35" s="29">
        <v>154</v>
      </c>
      <c r="D35" s="29">
        <v>0</v>
      </c>
      <c r="E35" s="29">
        <v>0</v>
      </c>
      <c r="F35" s="29">
        <v>120</v>
      </c>
      <c r="G35" s="29">
        <v>725</v>
      </c>
      <c r="H35" s="31" t="s">
        <v>241</v>
      </c>
      <c r="I35" s="30"/>
    </row>
    <row r="36" spans="1:9" ht="13.5" customHeight="1">
      <c r="A36" s="63" t="s">
        <v>15</v>
      </c>
      <c r="B36" s="78"/>
      <c r="C36" s="79"/>
      <c r="D36" s="79"/>
      <c r="E36" s="80">
        <f>SUM(E21:E35)</f>
        <v>2916</v>
      </c>
      <c r="F36" s="81"/>
      <c r="G36" s="80">
        <v>16552</v>
      </c>
      <c r="H36" s="80">
        <f>SUM(H21:H35)</f>
        <v>14027</v>
      </c>
      <c r="I36" s="82"/>
    </row>
    <row r="37" ht="10.5">
      <c r="A37" s="1" t="s">
        <v>88</v>
      </c>
    </row>
    <row r="38" ht="10.5">
      <c r="A38" s="1" t="s">
        <v>89</v>
      </c>
    </row>
    <row r="39" ht="10.5">
      <c r="A39" s="1" t="s">
        <v>49</v>
      </c>
    </row>
    <row r="40" ht="10.5">
      <c r="A40" s="1" t="s">
        <v>48</v>
      </c>
    </row>
    <row r="41" ht="9.75" customHeight="1"/>
    <row r="42" ht="14.25">
      <c r="A42" s="60" t="s">
        <v>13</v>
      </c>
    </row>
    <row r="43" spans="9:10" ht="10.5">
      <c r="I43" s="49" t="s">
        <v>12</v>
      </c>
      <c r="J43" s="49"/>
    </row>
    <row r="44" spans="1:9" ht="13.5" customHeight="1">
      <c r="A44" s="684" t="s">
        <v>14</v>
      </c>
      <c r="B44" s="694" t="s">
        <v>43</v>
      </c>
      <c r="C44" s="690" t="s">
        <v>44</v>
      </c>
      <c r="D44" s="690" t="s">
        <v>45</v>
      </c>
      <c r="E44" s="695" t="s">
        <v>46</v>
      </c>
      <c r="F44" s="690" t="s">
        <v>55</v>
      </c>
      <c r="G44" s="690" t="s">
        <v>11</v>
      </c>
      <c r="H44" s="695" t="s">
        <v>42</v>
      </c>
      <c r="I44" s="692" t="s">
        <v>8</v>
      </c>
    </row>
    <row r="45" spans="1:9" ht="13.5" customHeight="1" thickBot="1">
      <c r="A45" s="685"/>
      <c r="B45" s="687"/>
      <c r="C45" s="689"/>
      <c r="D45" s="689"/>
      <c r="E45" s="696"/>
      <c r="F45" s="691"/>
      <c r="G45" s="691"/>
      <c r="H45" s="697"/>
      <c r="I45" s="693"/>
    </row>
    <row r="46" spans="1:9" ht="13.5" customHeight="1" thickTop="1">
      <c r="A46" s="2" t="s">
        <v>349</v>
      </c>
      <c r="B46" s="16">
        <v>184</v>
      </c>
      <c r="C46" s="17">
        <v>184</v>
      </c>
      <c r="D46" s="17">
        <v>0</v>
      </c>
      <c r="E46" s="17">
        <v>0</v>
      </c>
      <c r="F46" s="18" t="s">
        <v>241</v>
      </c>
      <c r="G46" s="17">
        <v>352</v>
      </c>
      <c r="H46" s="17">
        <v>229</v>
      </c>
      <c r="I46" s="38"/>
    </row>
    <row r="47" spans="1:9" ht="13.5" customHeight="1">
      <c r="A47" s="6" t="s">
        <v>350</v>
      </c>
      <c r="B47" s="27">
        <v>129</v>
      </c>
      <c r="C47" s="29">
        <v>129</v>
      </c>
      <c r="D47" s="29">
        <v>0</v>
      </c>
      <c r="E47" s="29">
        <v>0</v>
      </c>
      <c r="F47" s="31" t="s">
        <v>241</v>
      </c>
      <c r="G47" s="31" t="s">
        <v>241</v>
      </c>
      <c r="H47" s="31" t="s">
        <v>241</v>
      </c>
      <c r="I47" s="30"/>
    </row>
    <row r="48" spans="1:9" ht="13.5" customHeight="1">
      <c r="A48" s="6" t="s">
        <v>351</v>
      </c>
      <c r="B48" s="27">
        <v>11738</v>
      </c>
      <c r="C48" s="29">
        <v>11624</v>
      </c>
      <c r="D48" s="29">
        <v>114</v>
      </c>
      <c r="E48" s="29">
        <v>114</v>
      </c>
      <c r="F48" s="29">
        <v>2690</v>
      </c>
      <c r="G48" s="31" t="s">
        <v>241</v>
      </c>
      <c r="H48" s="31" t="s">
        <v>241</v>
      </c>
      <c r="I48" s="30"/>
    </row>
    <row r="49" spans="1:9" ht="13.5" customHeight="1">
      <c r="A49" s="6" t="s">
        <v>124</v>
      </c>
      <c r="B49" s="27">
        <v>75</v>
      </c>
      <c r="C49" s="29">
        <v>71</v>
      </c>
      <c r="D49" s="29">
        <v>3</v>
      </c>
      <c r="E49" s="29">
        <v>3</v>
      </c>
      <c r="F49" s="31" t="s">
        <v>241</v>
      </c>
      <c r="G49" s="31" t="s">
        <v>241</v>
      </c>
      <c r="H49" s="31" t="s">
        <v>241</v>
      </c>
      <c r="I49" s="30"/>
    </row>
    <row r="50" spans="1:9" ht="13.5" customHeight="1">
      <c r="A50" s="6" t="s">
        <v>352</v>
      </c>
      <c r="B50" s="27">
        <v>740</v>
      </c>
      <c r="C50" s="29">
        <v>726</v>
      </c>
      <c r="D50" s="29">
        <v>15</v>
      </c>
      <c r="E50" s="29">
        <v>637</v>
      </c>
      <c r="F50" s="31" t="s">
        <v>241</v>
      </c>
      <c r="G50" s="31" t="s">
        <v>241</v>
      </c>
      <c r="H50" s="31" t="s">
        <v>241</v>
      </c>
      <c r="I50" s="123" t="s">
        <v>261</v>
      </c>
    </row>
    <row r="51" spans="1:9" ht="13.5" customHeight="1">
      <c r="A51" s="6" t="s">
        <v>353</v>
      </c>
      <c r="B51" s="27">
        <v>420</v>
      </c>
      <c r="C51" s="29">
        <v>397</v>
      </c>
      <c r="D51" s="29">
        <v>23</v>
      </c>
      <c r="E51" s="29">
        <v>23</v>
      </c>
      <c r="F51" s="31" t="s">
        <v>241</v>
      </c>
      <c r="G51" s="31" t="s">
        <v>241</v>
      </c>
      <c r="H51" s="31" t="s">
        <v>241</v>
      </c>
      <c r="I51" s="30"/>
    </row>
    <row r="52" spans="1:9" ht="13.5" customHeight="1">
      <c r="A52" s="6" t="s">
        <v>354</v>
      </c>
      <c r="B52" s="27">
        <v>161139</v>
      </c>
      <c r="C52" s="29">
        <v>155554</v>
      </c>
      <c r="D52" s="29">
        <v>5585</v>
      </c>
      <c r="E52" s="29">
        <v>5580</v>
      </c>
      <c r="F52" s="31" t="s">
        <v>241</v>
      </c>
      <c r="G52" s="31" t="s">
        <v>241</v>
      </c>
      <c r="H52" s="31" t="s">
        <v>241</v>
      </c>
      <c r="I52" s="30"/>
    </row>
    <row r="53" spans="1:9" ht="13.5" customHeight="1">
      <c r="A53" s="63" t="s">
        <v>16</v>
      </c>
      <c r="B53" s="78"/>
      <c r="C53" s="79"/>
      <c r="D53" s="79"/>
      <c r="E53" s="80">
        <f>SUM(E46:E52)</f>
        <v>6357</v>
      </c>
      <c r="F53" s="81"/>
      <c r="G53" s="80">
        <f>SUM(G46:G52)</f>
        <v>352</v>
      </c>
      <c r="H53" s="80">
        <f>SUM(H46:H52)</f>
        <v>229</v>
      </c>
      <c r="I53" s="84"/>
    </row>
    <row r="54" ht="9.75" customHeight="1">
      <c r="A54" s="85"/>
    </row>
    <row r="55" ht="14.25">
      <c r="A55" s="60" t="s">
        <v>56</v>
      </c>
    </row>
    <row r="56" ht="10.5">
      <c r="J56" s="49" t="s">
        <v>12</v>
      </c>
    </row>
    <row r="57" spans="1:10" ht="13.5" customHeight="1">
      <c r="A57" s="698" t="s">
        <v>17</v>
      </c>
      <c r="B57" s="694" t="s">
        <v>19</v>
      </c>
      <c r="C57" s="690" t="s">
        <v>47</v>
      </c>
      <c r="D57" s="690" t="s">
        <v>20</v>
      </c>
      <c r="E57" s="690" t="s">
        <v>21</v>
      </c>
      <c r="F57" s="690" t="s">
        <v>22</v>
      </c>
      <c r="G57" s="695" t="s">
        <v>23</v>
      </c>
      <c r="H57" s="695" t="s">
        <v>24</v>
      </c>
      <c r="I57" s="695" t="s">
        <v>59</v>
      </c>
      <c r="J57" s="692" t="s">
        <v>8</v>
      </c>
    </row>
    <row r="58" spans="1:10" ht="13.5" customHeight="1" thickBot="1">
      <c r="A58" s="699"/>
      <c r="B58" s="687"/>
      <c r="C58" s="689"/>
      <c r="D58" s="689"/>
      <c r="E58" s="689"/>
      <c r="F58" s="689"/>
      <c r="G58" s="696"/>
      <c r="H58" s="696"/>
      <c r="I58" s="697"/>
      <c r="J58" s="693"/>
    </row>
    <row r="59" spans="1:10" ht="13.5" customHeight="1" thickTop="1">
      <c r="A59" s="2" t="s">
        <v>355</v>
      </c>
      <c r="B59" s="16">
        <v>39</v>
      </c>
      <c r="C59" s="17">
        <v>126</v>
      </c>
      <c r="D59" s="17">
        <v>11</v>
      </c>
      <c r="E59" s="18" t="s">
        <v>241</v>
      </c>
      <c r="F59" s="18" t="s">
        <v>241</v>
      </c>
      <c r="G59" s="18" t="s">
        <v>241</v>
      </c>
      <c r="H59" s="18" t="s">
        <v>241</v>
      </c>
      <c r="I59" s="18" t="s">
        <v>241</v>
      </c>
      <c r="J59" s="22"/>
    </row>
    <row r="60" spans="1:10" ht="13.5" customHeight="1">
      <c r="A60" s="2" t="s">
        <v>356</v>
      </c>
      <c r="B60" s="19">
        <v>-1</v>
      </c>
      <c r="C60" s="20">
        <v>7</v>
      </c>
      <c r="D60" s="20">
        <v>12</v>
      </c>
      <c r="E60" s="21" t="s">
        <v>241</v>
      </c>
      <c r="F60" s="21" t="s">
        <v>241</v>
      </c>
      <c r="G60" s="21" t="s">
        <v>241</v>
      </c>
      <c r="H60" s="21" t="s">
        <v>241</v>
      </c>
      <c r="I60" s="21" t="s">
        <v>241</v>
      </c>
      <c r="J60" s="22"/>
    </row>
    <row r="61" spans="1:10" ht="13.5" customHeight="1">
      <c r="A61" s="2" t="s">
        <v>357</v>
      </c>
      <c r="B61" s="292" t="s">
        <v>158</v>
      </c>
      <c r="C61" s="20">
        <v>17</v>
      </c>
      <c r="D61" s="20">
        <v>2</v>
      </c>
      <c r="E61" s="21" t="s">
        <v>241</v>
      </c>
      <c r="F61" s="21" t="s">
        <v>241</v>
      </c>
      <c r="G61" s="21" t="s">
        <v>241</v>
      </c>
      <c r="H61" s="21" t="s">
        <v>241</v>
      </c>
      <c r="I61" s="21" t="s">
        <v>241</v>
      </c>
      <c r="J61" s="22"/>
    </row>
    <row r="62" spans="1:10" ht="13.5" customHeight="1">
      <c r="A62" s="6" t="s">
        <v>358</v>
      </c>
      <c r="B62" s="27">
        <v>0</v>
      </c>
      <c r="C62" s="29">
        <v>123</v>
      </c>
      <c r="D62" s="29">
        <v>72</v>
      </c>
      <c r="E62" s="31" t="s">
        <v>241</v>
      </c>
      <c r="F62" s="31" t="s">
        <v>241</v>
      </c>
      <c r="G62" s="31" t="s">
        <v>241</v>
      </c>
      <c r="H62" s="31" t="s">
        <v>241</v>
      </c>
      <c r="I62" s="31" t="s">
        <v>241</v>
      </c>
      <c r="J62" s="30"/>
    </row>
    <row r="63" spans="1:10" ht="13.5" customHeight="1">
      <c r="A63" s="6" t="s">
        <v>359</v>
      </c>
      <c r="B63" s="27">
        <v>-34</v>
      </c>
      <c r="C63" s="29">
        <v>68</v>
      </c>
      <c r="D63" s="29">
        <v>73</v>
      </c>
      <c r="E63" s="31" t="s">
        <v>241</v>
      </c>
      <c r="F63" s="31" t="s">
        <v>241</v>
      </c>
      <c r="G63" s="31" t="s">
        <v>241</v>
      </c>
      <c r="H63" s="31" t="s">
        <v>241</v>
      </c>
      <c r="I63" s="31" t="s">
        <v>241</v>
      </c>
      <c r="J63" s="30"/>
    </row>
    <row r="64" spans="1:10" ht="13.5" customHeight="1">
      <c r="A64" s="11" t="s">
        <v>360</v>
      </c>
      <c r="B64" s="32">
        <v>-11</v>
      </c>
      <c r="C64" s="33">
        <v>-23</v>
      </c>
      <c r="D64" s="33">
        <v>5</v>
      </c>
      <c r="E64" s="34" t="s">
        <v>241</v>
      </c>
      <c r="F64" s="34" t="s">
        <v>241</v>
      </c>
      <c r="G64" s="34" t="s">
        <v>241</v>
      </c>
      <c r="H64" s="34" t="s">
        <v>241</v>
      </c>
      <c r="I64" s="34" t="s">
        <v>241</v>
      </c>
      <c r="J64" s="35"/>
    </row>
    <row r="65" spans="1:10" ht="13.5" customHeight="1">
      <c r="A65" s="86" t="s">
        <v>18</v>
      </c>
      <c r="B65" s="87"/>
      <c r="C65" s="81"/>
      <c r="D65" s="80">
        <v>175</v>
      </c>
      <c r="E65" s="121" t="s">
        <v>241</v>
      </c>
      <c r="F65" s="121" t="s">
        <v>241</v>
      </c>
      <c r="G65" s="121" t="s">
        <v>241</v>
      </c>
      <c r="H65" s="121" t="s">
        <v>241</v>
      </c>
      <c r="I65" s="121" t="s">
        <v>241</v>
      </c>
      <c r="J65" s="82"/>
    </row>
    <row r="66" ht="10.5">
      <c r="A66" s="1" t="s">
        <v>90</v>
      </c>
    </row>
    <row r="67" ht="9.75" customHeight="1"/>
    <row r="68" ht="14.25">
      <c r="A68" s="60" t="s">
        <v>39</v>
      </c>
    </row>
    <row r="69" ht="10.5">
      <c r="D69" s="49" t="s">
        <v>12</v>
      </c>
    </row>
    <row r="70" spans="1:4" ht="21.75" thickBot="1">
      <c r="A70" s="88" t="s">
        <v>34</v>
      </c>
      <c r="B70" s="89" t="s">
        <v>91</v>
      </c>
      <c r="C70" s="90" t="s">
        <v>92</v>
      </c>
      <c r="D70" s="91" t="s">
        <v>50</v>
      </c>
    </row>
    <row r="71" spans="1:4" ht="13.5" customHeight="1" thickTop="1">
      <c r="A71" s="92" t="s">
        <v>35</v>
      </c>
      <c r="B71" s="16">
        <v>2682</v>
      </c>
      <c r="C71" s="17">
        <v>2616</v>
      </c>
      <c r="D71" s="38">
        <v>-66</v>
      </c>
    </row>
    <row r="72" spans="1:4" ht="13.5" customHeight="1">
      <c r="A72" s="93" t="s">
        <v>36</v>
      </c>
      <c r="B72" s="27">
        <v>490</v>
      </c>
      <c r="C72" s="29">
        <v>451</v>
      </c>
      <c r="D72" s="30">
        <v>-39</v>
      </c>
    </row>
    <row r="73" spans="1:4" ht="13.5" customHeight="1">
      <c r="A73" s="94" t="s">
        <v>37</v>
      </c>
      <c r="B73" s="32">
        <v>4234</v>
      </c>
      <c r="C73" s="33">
        <v>3797</v>
      </c>
      <c r="D73" s="35">
        <v>-437</v>
      </c>
    </row>
    <row r="74" spans="1:4" ht="13.5" customHeight="1">
      <c r="A74" s="95" t="s">
        <v>38</v>
      </c>
      <c r="B74" s="96">
        <v>7406</v>
      </c>
      <c r="C74" s="80">
        <v>6864</v>
      </c>
      <c r="D74" s="82">
        <v>-542</v>
      </c>
    </row>
    <row r="75" spans="1:4" ht="10.5">
      <c r="A75" s="1" t="s">
        <v>58</v>
      </c>
      <c r="B75" s="97"/>
      <c r="C75" s="97"/>
      <c r="D75" s="97"/>
    </row>
    <row r="76" spans="1:4" ht="9.75" customHeight="1">
      <c r="A76" s="98"/>
      <c r="B76" s="97"/>
      <c r="C76" s="97"/>
      <c r="D76" s="97"/>
    </row>
    <row r="77" ht="14.25">
      <c r="A77" s="60" t="s">
        <v>57</v>
      </c>
    </row>
    <row r="78" ht="10.5" customHeight="1">
      <c r="A78" s="60"/>
    </row>
    <row r="79" spans="1:11" ht="21.75" thickBot="1">
      <c r="A79" s="88" t="s">
        <v>33</v>
      </c>
      <c r="B79" s="89" t="s">
        <v>91</v>
      </c>
      <c r="C79" s="90" t="s">
        <v>92</v>
      </c>
      <c r="D79" s="90" t="s">
        <v>50</v>
      </c>
      <c r="E79" s="99" t="s">
        <v>31</v>
      </c>
      <c r="F79" s="91" t="s">
        <v>32</v>
      </c>
      <c r="G79" s="700" t="s">
        <v>40</v>
      </c>
      <c r="H79" s="701"/>
      <c r="I79" s="89" t="s">
        <v>91</v>
      </c>
      <c r="J79" s="90" t="s">
        <v>92</v>
      </c>
      <c r="K79" s="91" t="s">
        <v>50</v>
      </c>
    </row>
    <row r="80" spans="1:11" ht="13.5" customHeight="1" thickTop="1">
      <c r="A80" s="92" t="s">
        <v>25</v>
      </c>
      <c r="B80" s="125">
        <v>10.04</v>
      </c>
      <c r="C80" s="40">
        <v>7</v>
      </c>
      <c r="D80" s="40">
        <v>-3.04</v>
      </c>
      <c r="E80" s="101">
        <v>-13.22</v>
      </c>
      <c r="F80" s="102" t="s">
        <v>93</v>
      </c>
      <c r="G80" s="723" t="s">
        <v>66</v>
      </c>
      <c r="H80" s="724"/>
      <c r="I80" s="293" t="s">
        <v>241</v>
      </c>
      <c r="J80" s="18" t="s">
        <v>241</v>
      </c>
      <c r="K80" s="122" t="s">
        <v>241</v>
      </c>
    </row>
    <row r="81" spans="1:11" ht="13.5" customHeight="1">
      <c r="A81" s="93" t="s">
        <v>26</v>
      </c>
      <c r="B81" s="128">
        <v>37.66</v>
      </c>
      <c r="C81" s="42">
        <v>34.25</v>
      </c>
      <c r="D81" s="42">
        <v>-3.41</v>
      </c>
      <c r="E81" s="105">
        <v>-18.22</v>
      </c>
      <c r="F81" s="106" t="s">
        <v>94</v>
      </c>
      <c r="G81" s="719" t="s">
        <v>339</v>
      </c>
      <c r="H81" s="720"/>
      <c r="I81" s="294" t="s">
        <v>241</v>
      </c>
      <c r="J81" s="31" t="s">
        <v>241</v>
      </c>
      <c r="K81" s="123" t="s">
        <v>241</v>
      </c>
    </row>
    <row r="82" spans="1:11" ht="13.5" customHeight="1">
      <c r="A82" s="93" t="s">
        <v>27</v>
      </c>
      <c r="B82" s="130">
        <v>13.8</v>
      </c>
      <c r="C82" s="43">
        <v>14.8</v>
      </c>
      <c r="D82" s="43">
        <v>1</v>
      </c>
      <c r="E82" s="108">
        <v>25</v>
      </c>
      <c r="F82" s="109">
        <v>35</v>
      </c>
      <c r="G82" s="719" t="s">
        <v>220</v>
      </c>
      <c r="H82" s="720"/>
      <c r="I82" s="294" t="s">
        <v>241</v>
      </c>
      <c r="J82" s="31" t="s">
        <v>241</v>
      </c>
      <c r="K82" s="123" t="s">
        <v>241</v>
      </c>
    </row>
    <row r="83" spans="1:11" ht="13.5" customHeight="1">
      <c r="A83" s="93" t="s">
        <v>28</v>
      </c>
      <c r="B83" s="131">
        <v>111.3</v>
      </c>
      <c r="C83" s="43">
        <v>107.5</v>
      </c>
      <c r="D83" s="43">
        <v>-3.8</v>
      </c>
      <c r="E83" s="108">
        <v>350</v>
      </c>
      <c r="F83" s="110"/>
      <c r="G83" s="719" t="s">
        <v>361</v>
      </c>
      <c r="H83" s="720"/>
      <c r="I83" s="294" t="s">
        <v>241</v>
      </c>
      <c r="J83" s="31" t="s">
        <v>241</v>
      </c>
      <c r="K83" s="123" t="s">
        <v>241</v>
      </c>
    </row>
    <row r="84" spans="1:11" ht="13.5" customHeight="1">
      <c r="A84" s="93" t="s">
        <v>29</v>
      </c>
      <c r="B84" s="132">
        <v>0.4</v>
      </c>
      <c r="C84" s="42">
        <v>0.4</v>
      </c>
      <c r="D84" s="43">
        <v>0</v>
      </c>
      <c r="E84" s="111"/>
      <c r="F84" s="112"/>
      <c r="G84" s="719" t="s">
        <v>362</v>
      </c>
      <c r="H84" s="720"/>
      <c r="I84" s="294" t="s">
        <v>241</v>
      </c>
      <c r="J84" s="31" t="s">
        <v>241</v>
      </c>
      <c r="K84" s="123" t="s">
        <v>241</v>
      </c>
    </row>
    <row r="85" spans="1:11" ht="13.5" customHeight="1">
      <c r="A85" s="295" t="s">
        <v>30</v>
      </c>
      <c r="B85" s="296">
        <v>85.9</v>
      </c>
      <c r="C85" s="297">
        <v>84.7</v>
      </c>
      <c r="D85" s="297">
        <v>-1.2</v>
      </c>
      <c r="E85" s="298"/>
      <c r="F85" s="299"/>
      <c r="G85" s="719" t="s">
        <v>363</v>
      </c>
      <c r="H85" s="720"/>
      <c r="I85" s="300" t="s">
        <v>241</v>
      </c>
      <c r="J85" s="189" t="s">
        <v>241</v>
      </c>
      <c r="K85" s="26" t="s">
        <v>241</v>
      </c>
    </row>
    <row r="86" spans="1:11" ht="13.5" customHeight="1">
      <c r="A86" s="301"/>
      <c r="B86" s="302"/>
      <c r="C86" s="303"/>
      <c r="D86" s="304"/>
      <c r="E86" s="298"/>
      <c r="F86" s="299"/>
      <c r="G86" s="719" t="s">
        <v>364</v>
      </c>
      <c r="H86" s="720"/>
      <c r="I86" s="300" t="s">
        <v>241</v>
      </c>
      <c r="J86" s="189" t="s">
        <v>241</v>
      </c>
      <c r="K86" s="26" t="s">
        <v>241</v>
      </c>
    </row>
    <row r="87" spans="1:11" ht="13.5" customHeight="1">
      <c r="A87" s="305"/>
      <c r="B87" s="306"/>
      <c r="C87" s="307"/>
      <c r="D87" s="307"/>
      <c r="E87" s="115"/>
      <c r="F87" s="116"/>
      <c r="G87" s="721" t="s">
        <v>365</v>
      </c>
      <c r="H87" s="722"/>
      <c r="I87" s="308" t="s">
        <v>241</v>
      </c>
      <c r="J87" s="34" t="s">
        <v>241</v>
      </c>
      <c r="K87" s="283" t="s">
        <v>241</v>
      </c>
    </row>
    <row r="88" ht="10.5">
      <c r="A88" s="1" t="s">
        <v>95</v>
      </c>
    </row>
    <row r="89" ht="10.5">
      <c r="A89" s="1" t="s">
        <v>96</v>
      </c>
    </row>
    <row r="90" ht="10.5">
      <c r="A90" s="1" t="s">
        <v>97</v>
      </c>
    </row>
    <row r="91" ht="10.5" customHeight="1">
      <c r="A91" s="1" t="s">
        <v>98</v>
      </c>
    </row>
  </sheetData>
  <sheetProtection/>
  <mergeCells count="45">
    <mergeCell ref="G87:H87"/>
    <mergeCell ref="G81:H81"/>
    <mergeCell ref="G82:H82"/>
    <mergeCell ref="G83:H83"/>
    <mergeCell ref="G84:H84"/>
    <mergeCell ref="G85:H85"/>
    <mergeCell ref="G86:H86"/>
    <mergeCell ref="G57:G58"/>
    <mergeCell ref="H57:H58"/>
    <mergeCell ref="I57:I58"/>
    <mergeCell ref="J57:J58"/>
    <mergeCell ref="G79:H79"/>
    <mergeCell ref="G80:H80"/>
    <mergeCell ref="A57:A58"/>
    <mergeCell ref="B57:B58"/>
    <mergeCell ref="C57:C58"/>
    <mergeCell ref="D57:D58"/>
    <mergeCell ref="E57:E58"/>
    <mergeCell ref="F57:F58"/>
    <mergeCell ref="I19:I20"/>
    <mergeCell ref="A44:A45"/>
    <mergeCell ref="B44:B45"/>
    <mergeCell ref="C44:C45"/>
    <mergeCell ref="D44:D45"/>
    <mergeCell ref="E44:E45"/>
    <mergeCell ref="F44:F45"/>
    <mergeCell ref="G44:G45"/>
    <mergeCell ref="H44:H45"/>
    <mergeCell ref="I44:I45"/>
    <mergeCell ref="G8:G9"/>
    <mergeCell ref="H8:H9"/>
    <mergeCell ref="A19:A20"/>
    <mergeCell ref="B19:B20"/>
    <mergeCell ref="C19:C20"/>
    <mergeCell ref="D19:D20"/>
    <mergeCell ref="E19:E20"/>
    <mergeCell ref="F19:F20"/>
    <mergeCell ref="G19:G20"/>
    <mergeCell ref="H19:H20"/>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8" r:id="rId1"/>
  <rowBreaks count="1" manualBreakCount="1">
    <brk id="67" max="10" man="1"/>
  </rowBreaks>
  <colBreaks count="1" manualBreakCount="1">
    <brk id="11" max="72" man="1"/>
  </colBreaks>
</worksheet>
</file>

<file path=xl/worksheets/sheet18.xml><?xml version="1.0" encoding="utf-8"?>
<worksheet xmlns="http://schemas.openxmlformats.org/spreadsheetml/2006/main" xmlns:r="http://schemas.openxmlformats.org/officeDocument/2006/relationships">
  <dimension ref="A1:M84"/>
  <sheetViews>
    <sheetView view="pageBreakPreview" zoomScale="130" zoomScaleSheetLayoutView="130" zoomScalePageLayoutView="0" workbookViewId="0" topLeftCell="D1">
      <selection activeCell="J12" sqref="J12"/>
    </sheetView>
  </sheetViews>
  <sheetFormatPr defaultColWidth="9.00390625" defaultRowHeight="13.5" customHeight="1"/>
  <cols>
    <col min="1" max="1" width="16.625" style="1" customWidth="1"/>
    <col min="2" max="10" width="9.00390625" style="1" customWidth="1"/>
    <col min="11" max="11" width="7.875" style="1" customWidth="1"/>
    <col min="1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366</v>
      </c>
      <c r="B4" s="51"/>
      <c r="G4" s="52" t="s">
        <v>51</v>
      </c>
      <c r="H4" s="53" t="s">
        <v>52</v>
      </c>
      <c r="I4" s="54" t="s">
        <v>53</v>
      </c>
      <c r="J4" s="55" t="s">
        <v>54</v>
      </c>
    </row>
    <row r="5" spans="7:10" ht="24.75" customHeight="1" thickTop="1">
      <c r="G5" s="56">
        <v>6821</v>
      </c>
      <c r="H5" s="57">
        <v>2816</v>
      </c>
      <c r="I5" s="58">
        <v>524</v>
      </c>
      <c r="J5" s="59">
        <v>10161</v>
      </c>
    </row>
    <row r="6" ht="14.25">
      <c r="A6" s="60" t="s">
        <v>2</v>
      </c>
    </row>
    <row r="7" spans="8:9" ht="10.5">
      <c r="H7" s="49" t="s">
        <v>12</v>
      </c>
      <c r="I7" s="49"/>
    </row>
    <row r="8" spans="1:9" ht="13.5" customHeight="1">
      <c r="A8" s="684" t="s">
        <v>0</v>
      </c>
      <c r="B8" s="686" t="s">
        <v>3</v>
      </c>
      <c r="C8" s="688" t="s">
        <v>4</v>
      </c>
      <c r="D8" s="688" t="s">
        <v>5</v>
      </c>
      <c r="E8" s="688" t="s">
        <v>6</v>
      </c>
      <c r="F8" s="690" t="s">
        <v>55</v>
      </c>
      <c r="G8" s="688" t="s">
        <v>7</v>
      </c>
      <c r="H8" s="733" t="s">
        <v>8</v>
      </c>
      <c r="I8" s="734"/>
    </row>
    <row r="9" spans="1:9" ht="13.5" customHeight="1" thickBot="1">
      <c r="A9" s="685"/>
      <c r="B9" s="687"/>
      <c r="C9" s="689"/>
      <c r="D9" s="689"/>
      <c r="E9" s="689"/>
      <c r="F9" s="691"/>
      <c r="G9" s="689"/>
      <c r="H9" s="735"/>
      <c r="I9" s="736"/>
    </row>
    <row r="10" spans="1:9" ht="24" customHeight="1" thickTop="1">
      <c r="A10" s="2" t="s">
        <v>9</v>
      </c>
      <c r="B10" s="3">
        <v>14471</v>
      </c>
      <c r="C10" s="4">
        <v>13713</v>
      </c>
      <c r="D10" s="4">
        <v>757</v>
      </c>
      <c r="E10" s="4">
        <v>685</v>
      </c>
      <c r="F10" s="4">
        <v>51</v>
      </c>
      <c r="G10" s="4">
        <v>12812</v>
      </c>
      <c r="H10" s="758" t="s">
        <v>367</v>
      </c>
      <c r="I10" s="759"/>
    </row>
    <row r="11" spans="1:9" ht="24" customHeight="1">
      <c r="A11" s="63" t="s">
        <v>1</v>
      </c>
      <c r="B11" s="64">
        <f>SUM(B10)</f>
        <v>14471</v>
      </c>
      <c r="C11" s="65">
        <f>SUM(C10)</f>
        <v>13713</v>
      </c>
      <c r="D11" s="65">
        <f>SUM(D10)</f>
        <v>757</v>
      </c>
      <c r="E11" s="65">
        <f>SUM(E10)</f>
        <v>685</v>
      </c>
      <c r="F11" s="66"/>
      <c r="G11" s="65">
        <f>SUM(G10)</f>
        <v>12812</v>
      </c>
      <c r="H11" s="742"/>
      <c r="I11" s="743"/>
    </row>
    <row r="12" spans="1:8" ht="13.5" customHeight="1">
      <c r="A12" s="68" t="s">
        <v>87</v>
      </c>
      <c r="B12" s="69"/>
      <c r="C12" s="69"/>
      <c r="D12" s="69"/>
      <c r="E12" s="69"/>
      <c r="F12" s="69"/>
      <c r="G12" s="69"/>
      <c r="H12" s="70"/>
    </row>
    <row r="13" ht="9.75" customHeight="1"/>
    <row r="14" ht="14.25">
      <c r="A14" s="60" t="s">
        <v>10</v>
      </c>
    </row>
    <row r="15" spans="9:12" ht="10.5">
      <c r="I15" s="49" t="s">
        <v>12</v>
      </c>
      <c r="K15" s="49"/>
      <c r="L15" s="49"/>
    </row>
    <row r="16" spans="1:10" ht="13.5" customHeight="1">
      <c r="A16" s="684" t="s">
        <v>0</v>
      </c>
      <c r="B16" s="694" t="s">
        <v>43</v>
      </c>
      <c r="C16" s="690" t="s">
        <v>44</v>
      </c>
      <c r="D16" s="690" t="s">
        <v>45</v>
      </c>
      <c r="E16" s="695" t="s">
        <v>46</v>
      </c>
      <c r="F16" s="690" t="s">
        <v>55</v>
      </c>
      <c r="G16" s="690" t="s">
        <v>11</v>
      </c>
      <c r="H16" s="695" t="s">
        <v>41</v>
      </c>
      <c r="I16" s="760" t="s">
        <v>8</v>
      </c>
      <c r="J16" s="761"/>
    </row>
    <row r="17" spans="1:10" ht="13.5" customHeight="1" thickBot="1">
      <c r="A17" s="685"/>
      <c r="B17" s="687"/>
      <c r="C17" s="689"/>
      <c r="D17" s="689"/>
      <c r="E17" s="696"/>
      <c r="F17" s="691"/>
      <c r="G17" s="691"/>
      <c r="H17" s="697"/>
      <c r="I17" s="762"/>
      <c r="J17" s="763"/>
    </row>
    <row r="18" spans="1:10" ht="24" customHeight="1" thickTop="1">
      <c r="A18" s="191" t="s">
        <v>368</v>
      </c>
      <c r="B18" s="16">
        <v>3534</v>
      </c>
      <c r="C18" s="17">
        <v>3348</v>
      </c>
      <c r="D18" s="17">
        <v>186</v>
      </c>
      <c r="E18" s="17">
        <v>186</v>
      </c>
      <c r="F18" s="17">
        <v>208</v>
      </c>
      <c r="G18" s="18" t="s">
        <v>69</v>
      </c>
      <c r="H18" s="18" t="s">
        <v>69</v>
      </c>
      <c r="I18" s="764"/>
      <c r="J18" s="765"/>
    </row>
    <row r="19" spans="1:10" ht="24" customHeight="1">
      <c r="A19" s="187" t="s">
        <v>369</v>
      </c>
      <c r="B19" s="27">
        <v>373</v>
      </c>
      <c r="C19" s="29">
        <v>359</v>
      </c>
      <c r="D19" s="29">
        <v>14</v>
      </c>
      <c r="E19" s="29">
        <v>14</v>
      </c>
      <c r="F19" s="29">
        <v>179</v>
      </c>
      <c r="G19" s="29">
        <v>191</v>
      </c>
      <c r="H19" s="29">
        <v>76</v>
      </c>
      <c r="I19" s="766" t="s">
        <v>370</v>
      </c>
      <c r="J19" s="767"/>
    </row>
    <row r="20" spans="1:10" ht="24" customHeight="1">
      <c r="A20" s="6" t="s">
        <v>219</v>
      </c>
      <c r="B20" s="27">
        <v>264</v>
      </c>
      <c r="C20" s="29">
        <v>257</v>
      </c>
      <c r="D20" s="29">
        <v>7</v>
      </c>
      <c r="E20" s="29">
        <v>7</v>
      </c>
      <c r="F20" s="29">
        <v>58</v>
      </c>
      <c r="G20" s="31" t="s">
        <v>69</v>
      </c>
      <c r="H20" s="31" t="s">
        <v>69</v>
      </c>
      <c r="I20" s="768"/>
      <c r="J20" s="769"/>
    </row>
    <row r="21" spans="1:10" ht="24" customHeight="1">
      <c r="A21" s="6" t="s">
        <v>310</v>
      </c>
      <c r="B21" s="27">
        <v>289</v>
      </c>
      <c r="C21" s="29">
        <v>264</v>
      </c>
      <c r="D21" s="29">
        <v>25</v>
      </c>
      <c r="E21" s="29">
        <v>25</v>
      </c>
      <c r="F21" s="31" t="s">
        <v>69</v>
      </c>
      <c r="G21" s="31" t="s">
        <v>69</v>
      </c>
      <c r="H21" s="31" t="s">
        <v>69</v>
      </c>
      <c r="I21" s="770"/>
      <c r="J21" s="771"/>
    </row>
    <row r="22" spans="1:10" ht="24" customHeight="1">
      <c r="A22" s="6" t="s">
        <v>243</v>
      </c>
      <c r="B22" s="27">
        <v>663</v>
      </c>
      <c r="C22" s="29">
        <v>602</v>
      </c>
      <c r="D22" s="29">
        <v>60</v>
      </c>
      <c r="E22" s="29">
        <v>27</v>
      </c>
      <c r="F22" s="29">
        <v>253</v>
      </c>
      <c r="G22" s="29">
        <v>2241</v>
      </c>
      <c r="H22" s="29">
        <v>1838</v>
      </c>
      <c r="I22" s="770"/>
      <c r="J22" s="771"/>
    </row>
    <row r="23" spans="1:10" ht="24" customHeight="1">
      <c r="A23" s="6" t="s">
        <v>371</v>
      </c>
      <c r="B23" s="27">
        <v>612</v>
      </c>
      <c r="C23" s="29">
        <v>572</v>
      </c>
      <c r="D23" s="29">
        <v>39</v>
      </c>
      <c r="E23" s="29">
        <v>39</v>
      </c>
      <c r="F23" s="29">
        <v>370</v>
      </c>
      <c r="G23" s="29">
        <v>5561</v>
      </c>
      <c r="H23" s="29">
        <v>5561</v>
      </c>
      <c r="I23" s="770"/>
      <c r="J23" s="771"/>
    </row>
    <row r="24" spans="1:10" ht="24" customHeight="1">
      <c r="A24" s="6" t="s">
        <v>372</v>
      </c>
      <c r="B24" s="27">
        <v>847</v>
      </c>
      <c r="C24" s="29">
        <v>779</v>
      </c>
      <c r="D24" s="29">
        <v>69</v>
      </c>
      <c r="E24" s="29">
        <v>69</v>
      </c>
      <c r="F24" s="29">
        <v>240</v>
      </c>
      <c r="G24" s="29">
        <v>3136</v>
      </c>
      <c r="H24" s="29">
        <v>3136</v>
      </c>
      <c r="I24" s="770"/>
      <c r="J24" s="771"/>
    </row>
    <row r="25" spans="1:10" ht="24" customHeight="1">
      <c r="A25" s="11" t="s">
        <v>66</v>
      </c>
      <c r="B25" s="32">
        <v>307</v>
      </c>
      <c r="C25" s="33">
        <v>281</v>
      </c>
      <c r="D25" s="33">
        <v>26</v>
      </c>
      <c r="E25" s="33">
        <v>454</v>
      </c>
      <c r="F25" s="33">
        <v>76</v>
      </c>
      <c r="G25" s="33">
        <v>2417</v>
      </c>
      <c r="H25" s="33">
        <v>616</v>
      </c>
      <c r="I25" s="772" t="s">
        <v>83</v>
      </c>
      <c r="J25" s="773"/>
    </row>
    <row r="26" spans="1:10" ht="24" customHeight="1">
      <c r="A26" s="63" t="s">
        <v>15</v>
      </c>
      <c r="B26" s="78"/>
      <c r="C26" s="79"/>
      <c r="D26" s="79"/>
      <c r="E26" s="80">
        <f>SUM(E18:E25)</f>
        <v>821</v>
      </c>
      <c r="F26" s="81"/>
      <c r="G26" s="80">
        <f>SUM(G18:G25)</f>
        <v>13546</v>
      </c>
      <c r="H26" s="80">
        <f>SUM(H18:H25)</f>
        <v>11227</v>
      </c>
      <c r="I26" s="774"/>
      <c r="J26" s="775"/>
    </row>
    <row r="27" ht="10.5">
      <c r="A27" s="1" t="s">
        <v>88</v>
      </c>
    </row>
    <row r="28" ht="10.5">
      <c r="A28" s="1" t="s">
        <v>89</v>
      </c>
    </row>
    <row r="29" ht="10.5">
      <c r="A29" s="1" t="s">
        <v>49</v>
      </c>
    </row>
    <row r="30" ht="10.5">
      <c r="A30" s="1" t="s">
        <v>48</v>
      </c>
    </row>
    <row r="31" ht="9.75" customHeight="1"/>
    <row r="32" ht="14.25">
      <c r="A32" s="60" t="s">
        <v>13</v>
      </c>
    </row>
    <row r="33" spans="9:10" ht="10.5">
      <c r="I33" s="49" t="s">
        <v>12</v>
      </c>
      <c r="J33" s="49"/>
    </row>
    <row r="34" spans="1:9" ht="13.5" customHeight="1">
      <c r="A34" s="684" t="s">
        <v>14</v>
      </c>
      <c r="B34" s="694" t="s">
        <v>43</v>
      </c>
      <c r="C34" s="690" t="s">
        <v>44</v>
      </c>
      <c r="D34" s="690" t="s">
        <v>45</v>
      </c>
      <c r="E34" s="695" t="s">
        <v>46</v>
      </c>
      <c r="F34" s="690" t="s">
        <v>55</v>
      </c>
      <c r="G34" s="690" t="s">
        <v>11</v>
      </c>
      <c r="H34" s="695" t="s">
        <v>42</v>
      </c>
      <c r="I34" s="692" t="s">
        <v>8</v>
      </c>
    </row>
    <row r="35" spans="1:9" ht="13.5" customHeight="1" thickBot="1">
      <c r="A35" s="685"/>
      <c r="B35" s="687"/>
      <c r="C35" s="689"/>
      <c r="D35" s="689"/>
      <c r="E35" s="696"/>
      <c r="F35" s="691"/>
      <c r="G35" s="691"/>
      <c r="H35" s="697"/>
      <c r="I35" s="693"/>
    </row>
    <row r="36" spans="1:9" ht="24.75" customHeight="1" thickTop="1">
      <c r="A36" s="36" t="s">
        <v>124</v>
      </c>
      <c r="B36" s="16">
        <v>75</v>
      </c>
      <c r="C36" s="17">
        <v>71</v>
      </c>
      <c r="D36" s="17">
        <v>3</v>
      </c>
      <c r="E36" s="17">
        <v>3</v>
      </c>
      <c r="F36" s="18" t="s">
        <v>69</v>
      </c>
      <c r="G36" s="18" t="s">
        <v>69</v>
      </c>
      <c r="H36" s="18" t="s">
        <v>69</v>
      </c>
      <c r="I36" s="38"/>
    </row>
    <row r="37" spans="1:9" ht="24.75" customHeight="1">
      <c r="A37" s="191" t="s">
        <v>373</v>
      </c>
      <c r="B37" s="19">
        <v>11738</v>
      </c>
      <c r="C37" s="20">
        <v>11624</v>
      </c>
      <c r="D37" s="20">
        <v>114</v>
      </c>
      <c r="E37" s="20">
        <v>114</v>
      </c>
      <c r="F37" s="20">
        <v>2690</v>
      </c>
      <c r="G37" s="21" t="s">
        <v>69</v>
      </c>
      <c r="H37" s="21" t="s">
        <v>69</v>
      </c>
      <c r="I37" s="22"/>
    </row>
    <row r="38" spans="1:9" ht="24.75" customHeight="1">
      <c r="A38" s="2" t="s">
        <v>374</v>
      </c>
      <c r="B38" s="19">
        <v>719</v>
      </c>
      <c r="C38" s="20">
        <v>671</v>
      </c>
      <c r="D38" s="20">
        <v>47</v>
      </c>
      <c r="E38" s="20">
        <v>47</v>
      </c>
      <c r="F38" s="20">
        <v>19</v>
      </c>
      <c r="G38" s="21" t="s">
        <v>69</v>
      </c>
      <c r="H38" s="21" t="s">
        <v>69</v>
      </c>
      <c r="I38" s="22"/>
    </row>
    <row r="39" spans="1:9" ht="24.75" customHeight="1">
      <c r="A39" s="2" t="s">
        <v>375</v>
      </c>
      <c r="B39" s="19">
        <v>1773</v>
      </c>
      <c r="C39" s="20">
        <v>1701</v>
      </c>
      <c r="D39" s="20">
        <v>72</v>
      </c>
      <c r="E39" s="20">
        <v>72</v>
      </c>
      <c r="F39" s="20">
        <v>19</v>
      </c>
      <c r="G39" s="20">
        <v>2799</v>
      </c>
      <c r="H39" s="20">
        <v>400</v>
      </c>
      <c r="I39" s="22"/>
    </row>
    <row r="40" spans="1:9" ht="24.75" customHeight="1">
      <c r="A40" s="191" t="s">
        <v>376</v>
      </c>
      <c r="B40" s="19">
        <v>114</v>
      </c>
      <c r="C40" s="20">
        <v>98</v>
      </c>
      <c r="D40" s="20">
        <v>16</v>
      </c>
      <c r="E40" s="20">
        <v>16</v>
      </c>
      <c r="F40" s="21" t="s">
        <v>69</v>
      </c>
      <c r="G40" s="21" t="s">
        <v>69</v>
      </c>
      <c r="H40" s="21" t="s">
        <v>69</v>
      </c>
      <c r="I40" s="22"/>
    </row>
    <row r="41" spans="1:9" ht="24.75" customHeight="1">
      <c r="A41" s="191" t="s">
        <v>229</v>
      </c>
      <c r="B41" s="19">
        <v>420</v>
      </c>
      <c r="C41" s="20">
        <v>397</v>
      </c>
      <c r="D41" s="20">
        <v>23</v>
      </c>
      <c r="E41" s="20">
        <v>23</v>
      </c>
      <c r="F41" s="21" t="s">
        <v>69</v>
      </c>
      <c r="G41" s="21" t="s">
        <v>69</v>
      </c>
      <c r="H41" s="21" t="s">
        <v>69</v>
      </c>
      <c r="I41" s="22"/>
    </row>
    <row r="42" spans="1:9" ht="24.75" customHeight="1">
      <c r="A42" s="215" t="s">
        <v>377</v>
      </c>
      <c r="B42" s="19">
        <v>161139</v>
      </c>
      <c r="C42" s="20">
        <v>155554</v>
      </c>
      <c r="D42" s="20">
        <v>5585</v>
      </c>
      <c r="E42" s="20">
        <v>5580</v>
      </c>
      <c r="F42" s="21" t="s">
        <v>69</v>
      </c>
      <c r="G42" s="21" t="s">
        <v>69</v>
      </c>
      <c r="H42" s="21" t="s">
        <v>69</v>
      </c>
      <c r="I42" s="22"/>
    </row>
    <row r="43" spans="1:9" ht="24.75" customHeight="1">
      <c r="A43" s="191" t="s">
        <v>378</v>
      </c>
      <c r="B43" s="19">
        <v>76</v>
      </c>
      <c r="C43" s="20">
        <v>68</v>
      </c>
      <c r="D43" s="20">
        <v>8</v>
      </c>
      <c r="E43" s="20">
        <v>8</v>
      </c>
      <c r="F43" s="241">
        <v>1</v>
      </c>
      <c r="G43" s="21" t="s">
        <v>69</v>
      </c>
      <c r="H43" s="21" t="s">
        <v>69</v>
      </c>
      <c r="I43" s="22"/>
    </row>
    <row r="44" spans="1:9" ht="24.75" customHeight="1">
      <c r="A44" s="191" t="s">
        <v>379</v>
      </c>
      <c r="B44" s="19">
        <v>4765</v>
      </c>
      <c r="C44" s="20">
        <v>4481</v>
      </c>
      <c r="D44" s="20">
        <v>284</v>
      </c>
      <c r="E44" s="20">
        <v>284</v>
      </c>
      <c r="F44" s="21" t="s">
        <v>69</v>
      </c>
      <c r="G44" s="21" t="s">
        <v>69</v>
      </c>
      <c r="H44" s="21" t="s">
        <v>69</v>
      </c>
      <c r="I44" s="22"/>
    </row>
    <row r="45" spans="1:9" ht="24.75" customHeight="1">
      <c r="A45" s="191" t="s">
        <v>380</v>
      </c>
      <c r="B45" s="19">
        <v>1031</v>
      </c>
      <c r="C45" s="20">
        <v>929</v>
      </c>
      <c r="D45" s="20">
        <v>102</v>
      </c>
      <c r="E45" s="20">
        <v>102</v>
      </c>
      <c r="F45" s="241">
        <v>30</v>
      </c>
      <c r="G45" s="20">
        <v>468</v>
      </c>
      <c r="H45" s="20">
        <v>225</v>
      </c>
      <c r="I45" s="22"/>
    </row>
    <row r="46" spans="1:9" ht="24.75" customHeight="1">
      <c r="A46" s="191" t="s">
        <v>381</v>
      </c>
      <c r="B46" s="19">
        <v>111</v>
      </c>
      <c r="C46" s="20">
        <v>102</v>
      </c>
      <c r="D46" s="20">
        <v>9</v>
      </c>
      <c r="E46" s="20">
        <v>9</v>
      </c>
      <c r="F46" s="241">
        <v>7</v>
      </c>
      <c r="G46" s="21" t="s">
        <v>69</v>
      </c>
      <c r="H46" s="21" t="s">
        <v>69</v>
      </c>
      <c r="I46" s="22"/>
    </row>
    <row r="47" spans="1:9" ht="24.75" customHeight="1">
      <c r="A47" s="192" t="s">
        <v>382</v>
      </c>
      <c r="B47" s="32">
        <v>266</v>
      </c>
      <c r="C47" s="33">
        <v>247</v>
      </c>
      <c r="D47" s="33">
        <v>19</v>
      </c>
      <c r="E47" s="33">
        <v>19</v>
      </c>
      <c r="F47" s="34" t="s">
        <v>69</v>
      </c>
      <c r="G47" s="34" t="s">
        <v>69</v>
      </c>
      <c r="H47" s="34" t="s">
        <v>69</v>
      </c>
      <c r="I47" s="35"/>
    </row>
    <row r="48" spans="1:9" ht="24.75" customHeight="1">
      <c r="A48" s="63" t="s">
        <v>16</v>
      </c>
      <c r="B48" s="78"/>
      <c r="C48" s="79"/>
      <c r="D48" s="79"/>
      <c r="E48" s="80">
        <f>SUM(E36:E47)</f>
        <v>6277</v>
      </c>
      <c r="F48" s="81"/>
      <c r="G48" s="80">
        <f>SUM(G36:G47)</f>
        <v>3267</v>
      </c>
      <c r="H48" s="80">
        <f>SUM(H36:H47)</f>
        <v>625</v>
      </c>
      <c r="I48" s="84"/>
    </row>
    <row r="49" ht="9.75" customHeight="1">
      <c r="A49" s="85"/>
    </row>
    <row r="50" ht="14.25">
      <c r="A50" s="60" t="s">
        <v>56</v>
      </c>
    </row>
    <row r="51" ht="10.5">
      <c r="J51" s="49" t="s">
        <v>12</v>
      </c>
    </row>
    <row r="52" spans="1:10" ht="13.5" customHeight="1">
      <c r="A52" s="698" t="s">
        <v>17</v>
      </c>
      <c r="B52" s="694" t="s">
        <v>19</v>
      </c>
      <c r="C52" s="690" t="s">
        <v>47</v>
      </c>
      <c r="D52" s="690" t="s">
        <v>20</v>
      </c>
      <c r="E52" s="690" t="s">
        <v>21</v>
      </c>
      <c r="F52" s="690" t="s">
        <v>22</v>
      </c>
      <c r="G52" s="695" t="s">
        <v>23</v>
      </c>
      <c r="H52" s="695" t="s">
        <v>24</v>
      </c>
      <c r="I52" s="695" t="s">
        <v>59</v>
      </c>
      <c r="J52" s="692" t="s">
        <v>8</v>
      </c>
    </row>
    <row r="53" spans="1:10" ht="13.5" customHeight="1" thickBot="1">
      <c r="A53" s="699"/>
      <c r="B53" s="687"/>
      <c r="C53" s="689"/>
      <c r="D53" s="689"/>
      <c r="E53" s="689"/>
      <c r="F53" s="689"/>
      <c r="G53" s="696"/>
      <c r="H53" s="696"/>
      <c r="I53" s="697"/>
      <c r="J53" s="693"/>
    </row>
    <row r="54" spans="1:10" ht="24" customHeight="1" thickTop="1">
      <c r="A54" s="2" t="s">
        <v>383</v>
      </c>
      <c r="B54" s="16">
        <v>24</v>
      </c>
      <c r="C54" s="17">
        <v>161</v>
      </c>
      <c r="D54" s="17">
        <v>5</v>
      </c>
      <c r="E54" s="18" t="s">
        <v>69</v>
      </c>
      <c r="F54" s="18" t="s">
        <v>69</v>
      </c>
      <c r="G54" s="17">
        <v>3244</v>
      </c>
      <c r="H54" s="18" t="s">
        <v>69</v>
      </c>
      <c r="I54" s="18" t="s">
        <v>69</v>
      </c>
      <c r="J54" s="22"/>
    </row>
    <row r="55" spans="1:10" ht="24" customHeight="1">
      <c r="A55" s="6" t="s">
        <v>384</v>
      </c>
      <c r="B55" s="27">
        <v>-15</v>
      </c>
      <c r="C55" s="29">
        <v>141</v>
      </c>
      <c r="D55" s="29">
        <v>50</v>
      </c>
      <c r="E55" s="31" t="s">
        <v>69</v>
      </c>
      <c r="F55" s="31" t="s">
        <v>69</v>
      </c>
      <c r="G55" s="31" t="s">
        <v>69</v>
      </c>
      <c r="H55" s="31" t="s">
        <v>69</v>
      </c>
      <c r="I55" s="31" t="s">
        <v>69</v>
      </c>
      <c r="J55" s="30"/>
    </row>
    <row r="56" spans="1:10" ht="24" customHeight="1">
      <c r="A56" s="6" t="s">
        <v>385</v>
      </c>
      <c r="B56" s="27">
        <v>-6</v>
      </c>
      <c r="C56" s="29">
        <v>48</v>
      </c>
      <c r="D56" s="29">
        <v>50</v>
      </c>
      <c r="E56" s="31" t="s">
        <v>69</v>
      </c>
      <c r="F56" s="31" t="s">
        <v>69</v>
      </c>
      <c r="G56" s="31" t="s">
        <v>69</v>
      </c>
      <c r="H56" s="31" t="s">
        <v>69</v>
      </c>
      <c r="I56" s="31" t="s">
        <v>69</v>
      </c>
      <c r="J56" s="30"/>
    </row>
    <row r="57" spans="1:10" ht="24" customHeight="1">
      <c r="A57" s="6" t="s">
        <v>386</v>
      </c>
      <c r="B57" s="27">
        <v>1</v>
      </c>
      <c r="C57" s="29">
        <v>74</v>
      </c>
      <c r="D57" s="29">
        <v>50</v>
      </c>
      <c r="E57" s="31" t="s">
        <v>69</v>
      </c>
      <c r="F57" s="31" t="s">
        <v>69</v>
      </c>
      <c r="G57" s="31" t="s">
        <v>69</v>
      </c>
      <c r="H57" s="31" t="s">
        <v>69</v>
      </c>
      <c r="I57" s="31" t="s">
        <v>69</v>
      </c>
      <c r="J57" s="30"/>
    </row>
    <row r="58" spans="1:10" ht="24" customHeight="1">
      <c r="A58" s="6" t="s">
        <v>387</v>
      </c>
      <c r="B58" s="27">
        <v>1</v>
      </c>
      <c r="C58" s="29">
        <v>17</v>
      </c>
      <c r="D58" s="29">
        <v>8</v>
      </c>
      <c r="E58" s="31" t="s">
        <v>69</v>
      </c>
      <c r="F58" s="31" t="s">
        <v>69</v>
      </c>
      <c r="G58" s="31" t="s">
        <v>69</v>
      </c>
      <c r="H58" s="31" t="s">
        <v>69</v>
      </c>
      <c r="I58" s="31" t="s">
        <v>69</v>
      </c>
      <c r="J58" s="30"/>
    </row>
    <row r="59" spans="1:10" ht="24" customHeight="1">
      <c r="A59" s="11" t="s">
        <v>388</v>
      </c>
      <c r="B59" s="32">
        <v>-99</v>
      </c>
      <c r="C59" s="33">
        <v>-63</v>
      </c>
      <c r="D59" s="33">
        <v>5</v>
      </c>
      <c r="E59" s="33">
        <v>89</v>
      </c>
      <c r="F59" s="33">
        <v>171</v>
      </c>
      <c r="G59" s="34" t="s">
        <v>69</v>
      </c>
      <c r="H59" s="34" t="s">
        <v>69</v>
      </c>
      <c r="I59" s="34" t="s">
        <v>69</v>
      </c>
      <c r="J59" s="35"/>
    </row>
    <row r="60" spans="1:10" ht="24" customHeight="1">
      <c r="A60" s="86" t="s">
        <v>18</v>
      </c>
      <c r="B60" s="87"/>
      <c r="C60" s="81"/>
      <c r="D60" s="80">
        <f>SUM(D54:D59)</f>
        <v>168</v>
      </c>
      <c r="E60" s="80">
        <f>SUM(E54:E59)</f>
        <v>89</v>
      </c>
      <c r="F60" s="80">
        <f>SUM(F54:F59)</f>
        <v>171</v>
      </c>
      <c r="G60" s="80">
        <f>SUM(G54:G59)</f>
        <v>3244</v>
      </c>
      <c r="H60" s="121" t="s">
        <v>69</v>
      </c>
      <c r="I60" s="121" t="s">
        <v>69</v>
      </c>
      <c r="J60" s="82"/>
    </row>
    <row r="61" ht="10.5">
      <c r="A61" s="1" t="s">
        <v>90</v>
      </c>
    </row>
    <row r="62" ht="9.75" customHeight="1"/>
    <row r="63" ht="14.25">
      <c r="A63" s="60" t="s">
        <v>39</v>
      </c>
    </row>
    <row r="64" ht="10.5">
      <c r="D64" s="49" t="s">
        <v>12</v>
      </c>
    </row>
    <row r="65" spans="1:4" ht="21.75" thickBot="1">
      <c r="A65" s="88" t="s">
        <v>34</v>
      </c>
      <c r="B65" s="89" t="s">
        <v>91</v>
      </c>
      <c r="C65" s="90" t="s">
        <v>92</v>
      </c>
      <c r="D65" s="91" t="s">
        <v>50</v>
      </c>
    </row>
    <row r="66" spans="1:4" ht="24.75" customHeight="1" thickTop="1">
      <c r="A66" s="92" t="s">
        <v>35</v>
      </c>
      <c r="B66" s="16">
        <v>3703</v>
      </c>
      <c r="C66" s="17">
        <v>4003</v>
      </c>
      <c r="D66" s="38">
        <v>300</v>
      </c>
    </row>
    <row r="67" spans="1:4" ht="24.75" customHeight="1">
      <c r="A67" s="93" t="s">
        <v>36</v>
      </c>
      <c r="B67" s="27">
        <v>206</v>
      </c>
      <c r="C67" s="29">
        <v>446</v>
      </c>
      <c r="D67" s="30">
        <v>240</v>
      </c>
    </row>
    <row r="68" spans="1:4" ht="24.75" customHeight="1">
      <c r="A68" s="94" t="s">
        <v>37</v>
      </c>
      <c r="B68" s="32">
        <v>3951</v>
      </c>
      <c r="C68" s="33">
        <v>4004</v>
      </c>
      <c r="D68" s="35">
        <v>53</v>
      </c>
    </row>
    <row r="69" spans="1:4" ht="24.75" customHeight="1">
      <c r="A69" s="95" t="s">
        <v>38</v>
      </c>
      <c r="B69" s="96">
        <f>SUM(B66:B68)</f>
        <v>7860</v>
      </c>
      <c r="C69" s="80">
        <f>SUM(C66:C68)</f>
        <v>8453</v>
      </c>
      <c r="D69" s="82">
        <v>593</v>
      </c>
    </row>
    <row r="70" spans="1:4" ht="10.5">
      <c r="A70" s="1" t="s">
        <v>58</v>
      </c>
      <c r="B70" s="97"/>
      <c r="C70" s="97"/>
      <c r="D70" s="97"/>
    </row>
    <row r="71" spans="1:4" ht="9.75" customHeight="1">
      <c r="A71" s="98"/>
      <c r="B71" s="97"/>
      <c r="C71" s="97"/>
      <c r="D71" s="97"/>
    </row>
    <row r="72" ht="14.25">
      <c r="A72" s="60" t="s">
        <v>57</v>
      </c>
    </row>
    <row r="73" ht="10.5" customHeight="1">
      <c r="A73" s="60"/>
    </row>
    <row r="74" spans="1:11" ht="21.75" thickBot="1">
      <c r="A74" s="88" t="s">
        <v>33</v>
      </c>
      <c r="B74" s="89" t="s">
        <v>91</v>
      </c>
      <c r="C74" s="90" t="s">
        <v>92</v>
      </c>
      <c r="D74" s="90" t="s">
        <v>50</v>
      </c>
      <c r="E74" s="99" t="s">
        <v>31</v>
      </c>
      <c r="F74" s="91" t="s">
        <v>32</v>
      </c>
      <c r="G74" s="700" t="s">
        <v>40</v>
      </c>
      <c r="H74" s="701"/>
      <c r="I74" s="89" t="s">
        <v>91</v>
      </c>
      <c r="J74" s="90" t="s">
        <v>92</v>
      </c>
      <c r="K74" s="91" t="s">
        <v>50</v>
      </c>
    </row>
    <row r="75" spans="1:11" ht="24" customHeight="1" thickTop="1">
      <c r="A75" s="92" t="s">
        <v>25</v>
      </c>
      <c r="B75" s="125">
        <v>9.18</v>
      </c>
      <c r="C75" s="40">
        <v>6.74</v>
      </c>
      <c r="D75" s="40">
        <v>-2.44</v>
      </c>
      <c r="E75" s="101">
        <v>-13.31</v>
      </c>
      <c r="F75" s="102" t="s">
        <v>93</v>
      </c>
      <c r="G75" s="717" t="s">
        <v>243</v>
      </c>
      <c r="H75" s="718"/>
      <c r="I75" s="309" t="s">
        <v>69</v>
      </c>
      <c r="J75" s="310" t="s">
        <v>69</v>
      </c>
      <c r="K75" s="311" t="s">
        <v>69</v>
      </c>
    </row>
    <row r="76" spans="1:11" ht="24" customHeight="1">
      <c r="A76" s="93" t="s">
        <v>26</v>
      </c>
      <c r="B76" s="128">
        <v>17.08</v>
      </c>
      <c r="C76" s="42">
        <v>14.83</v>
      </c>
      <c r="D76" s="42">
        <v>-2.25</v>
      </c>
      <c r="E76" s="105">
        <v>-18.31</v>
      </c>
      <c r="F76" s="106" t="s">
        <v>94</v>
      </c>
      <c r="G76" s="719" t="s">
        <v>371</v>
      </c>
      <c r="H76" s="720"/>
      <c r="I76" s="312" t="s">
        <v>69</v>
      </c>
      <c r="J76" s="313" t="s">
        <v>69</v>
      </c>
      <c r="K76" s="314" t="s">
        <v>69</v>
      </c>
    </row>
    <row r="77" spans="1:11" ht="24" customHeight="1">
      <c r="A77" s="93" t="s">
        <v>27</v>
      </c>
      <c r="B77" s="130">
        <v>10.5</v>
      </c>
      <c r="C77" s="43">
        <v>9.6</v>
      </c>
      <c r="D77" s="43">
        <v>-0.9</v>
      </c>
      <c r="E77" s="108">
        <v>25</v>
      </c>
      <c r="F77" s="109">
        <v>35</v>
      </c>
      <c r="G77" s="719" t="s">
        <v>372</v>
      </c>
      <c r="H77" s="720"/>
      <c r="I77" s="312" t="s">
        <v>69</v>
      </c>
      <c r="J77" s="313" t="s">
        <v>69</v>
      </c>
      <c r="K77" s="120" t="s">
        <v>69</v>
      </c>
    </row>
    <row r="78" spans="1:11" ht="24" customHeight="1">
      <c r="A78" s="93" t="s">
        <v>28</v>
      </c>
      <c r="B78" s="131">
        <v>42.2</v>
      </c>
      <c r="C78" s="43">
        <v>30.4</v>
      </c>
      <c r="D78" s="43">
        <v>-11.8</v>
      </c>
      <c r="E78" s="108">
        <v>350</v>
      </c>
      <c r="F78" s="110"/>
      <c r="G78" s="719" t="s">
        <v>66</v>
      </c>
      <c r="H78" s="720"/>
      <c r="I78" s="312" t="s">
        <v>69</v>
      </c>
      <c r="J78" s="313" t="s">
        <v>69</v>
      </c>
      <c r="K78" s="314" t="s">
        <v>69</v>
      </c>
    </row>
    <row r="79" spans="1:11" ht="24" customHeight="1">
      <c r="A79" s="93" t="s">
        <v>29</v>
      </c>
      <c r="B79" s="132">
        <v>0.76</v>
      </c>
      <c r="C79" s="42">
        <v>0.77</v>
      </c>
      <c r="D79" s="42">
        <v>0.01</v>
      </c>
      <c r="E79" s="111"/>
      <c r="F79" s="112"/>
      <c r="G79" s="719"/>
      <c r="H79" s="720"/>
      <c r="I79" s="128"/>
      <c r="J79" s="43"/>
      <c r="K79" s="129"/>
    </row>
    <row r="80" spans="1:11" ht="24" customHeight="1">
      <c r="A80" s="113" t="s">
        <v>30</v>
      </c>
      <c r="B80" s="133">
        <v>82.7</v>
      </c>
      <c r="C80" s="44">
        <v>83.2</v>
      </c>
      <c r="D80" s="44">
        <v>0.5</v>
      </c>
      <c r="E80" s="115"/>
      <c r="F80" s="116"/>
      <c r="G80" s="721"/>
      <c r="H80" s="722"/>
      <c r="I80" s="117"/>
      <c r="J80" s="44"/>
      <c r="K80" s="118"/>
    </row>
    <row r="81" ht="10.5">
      <c r="A81" s="1" t="s">
        <v>95</v>
      </c>
    </row>
    <row r="82" ht="10.5">
      <c r="A82" s="1" t="s">
        <v>96</v>
      </c>
    </row>
    <row r="83" ht="10.5">
      <c r="A83" s="1" t="s">
        <v>97</v>
      </c>
    </row>
    <row r="84" ht="10.5" customHeight="1">
      <c r="A84" s="1" t="s">
        <v>98</v>
      </c>
    </row>
  </sheetData>
  <sheetProtection/>
  <mergeCells count="54">
    <mergeCell ref="G77:H77"/>
    <mergeCell ref="G78:H78"/>
    <mergeCell ref="G79:H79"/>
    <mergeCell ref="G80:H80"/>
    <mergeCell ref="H52:H53"/>
    <mergeCell ref="I52:I53"/>
    <mergeCell ref="J52:J53"/>
    <mergeCell ref="G74:H74"/>
    <mergeCell ref="G75:H75"/>
    <mergeCell ref="G76:H76"/>
    <mergeCell ref="G34:G35"/>
    <mergeCell ref="H34:H35"/>
    <mergeCell ref="I34:I35"/>
    <mergeCell ref="G52:G53"/>
    <mergeCell ref="A52:A53"/>
    <mergeCell ref="B52:B53"/>
    <mergeCell ref="C52:C53"/>
    <mergeCell ref="D52:D53"/>
    <mergeCell ref="E52:E53"/>
    <mergeCell ref="F52:F53"/>
    <mergeCell ref="A34:A35"/>
    <mergeCell ref="B34:B35"/>
    <mergeCell ref="C34:C35"/>
    <mergeCell ref="D34:D35"/>
    <mergeCell ref="E34:E35"/>
    <mergeCell ref="F34:F35"/>
    <mergeCell ref="I21:J21"/>
    <mergeCell ref="I22:J22"/>
    <mergeCell ref="I23:J23"/>
    <mergeCell ref="I24:J24"/>
    <mergeCell ref="I25:J25"/>
    <mergeCell ref="I26:J26"/>
    <mergeCell ref="G16:G17"/>
    <mergeCell ref="H16:H17"/>
    <mergeCell ref="I16:J17"/>
    <mergeCell ref="I18:J18"/>
    <mergeCell ref="I19:J19"/>
    <mergeCell ref="I20:J20"/>
    <mergeCell ref="G8:G9"/>
    <mergeCell ref="H8:I9"/>
    <mergeCell ref="H10:I10"/>
    <mergeCell ref="H11:I11"/>
    <mergeCell ref="A16:A17"/>
    <mergeCell ref="B16:B17"/>
    <mergeCell ref="C16:C17"/>
    <mergeCell ref="D16:D17"/>
    <mergeCell ref="E16:E17"/>
    <mergeCell ref="F16:F17"/>
    <mergeCell ref="A8:A9"/>
    <mergeCell ref="B8:B9"/>
    <mergeCell ref="C8:C9"/>
    <mergeCell ref="D8:D9"/>
    <mergeCell ref="E8:E9"/>
    <mergeCell ref="F8:F9"/>
  </mergeCells>
  <printOptions/>
  <pageMargins left="0.4330708661417323" right="0.3937007874015748" top="0.5905511811023623" bottom="0.3937007874015748" header="0.4330708661417323" footer="0.1968503937007874"/>
  <pageSetup horizontalDpi="600" verticalDpi="600" orientation="portrait" paperSize="9" scale="91" r:id="rId1"/>
  <rowBreaks count="1" manualBreakCount="1">
    <brk id="48" max="10" man="1"/>
  </rowBreaks>
  <colBreaks count="1" manualBreakCount="1">
    <brk id="11" max="72" man="1"/>
  </colBreaks>
</worksheet>
</file>

<file path=xl/worksheets/sheet19.xml><?xml version="1.0" encoding="utf-8"?>
<worksheet xmlns="http://schemas.openxmlformats.org/spreadsheetml/2006/main" xmlns:r="http://schemas.openxmlformats.org/officeDocument/2006/relationships">
  <dimension ref="A1:M93"/>
  <sheetViews>
    <sheetView view="pageBreakPreview" zoomScale="130" zoomScaleSheetLayoutView="130" zoomScalePageLayoutView="0" workbookViewId="0" topLeftCell="A1">
      <selection activeCell="D17" sqref="D17"/>
    </sheetView>
  </sheetViews>
  <sheetFormatPr defaultColWidth="9.00390625" defaultRowHeight="13.5" customHeight="1"/>
  <cols>
    <col min="1" max="1" width="16.625" style="48" customWidth="1"/>
    <col min="2" max="8" width="9.00390625" style="48" customWidth="1"/>
    <col min="9" max="16384" width="9.00390625" style="48"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792</v>
      </c>
      <c r="B4" s="51"/>
      <c r="G4" s="52" t="s">
        <v>51</v>
      </c>
      <c r="H4" s="53" t="s">
        <v>52</v>
      </c>
      <c r="I4" s="54" t="s">
        <v>53</v>
      </c>
      <c r="J4" s="55" t="s">
        <v>54</v>
      </c>
    </row>
    <row r="5" spans="7:10" ht="13.5" customHeight="1" thickTop="1">
      <c r="G5" s="56">
        <v>6632</v>
      </c>
      <c r="H5" s="57">
        <v>11777</v>
      </c>
      <c r="I5" s="58">
        <v>805</v>
      </c>
      <c r="J5" s="59">
        <f>SUM(G5:I5)</f>
        <v>19214</v>
      </c>
    </row>
    <row r="6" ht="14.25">
      <c r="A6" s="60" t="s">
        <v>2</v>
      </c>
    </row>
    <row r="7" spans="8:9" ht="10.5">
      <c r="H7" s="49"/>
      <c r="I7" s="49" t="s">
        <v>12</v>
      </c>
    </row>
    <row r="8" spans="1:9" ht="13.5" customHeight="1">
      <c r="A8" s="684" t="s">
        <v>0</v>
      </c>
      <c r="B8" s="686" t="s">
        <v>3</v>
      </c>
      <c r="C8" s="688" t="s">
        <v>4</v>
      </c>
      <c r="D8" s="688" t="s">
        <v>5</v>
      </c>
      <c r="E8" s="688" t="s">
        <v>6</v>
      </c>
      <c r="F8" s="690" t="s">
        <v>55</v>
      </c>
      <c r="G8" s="688" t="s">
        <v>7</v>
      </c>
      <c r="H8" s="789" t="s">
        <v>8</v>
      </c>
      <c r="I8" s="790"/>
    </row>
    <row r="9" spans="1:9" ht="13.5" customHeight="1" thickBot="1">
      <c r="A9" s="685"/>
      <c r="B9" s="687"/>
      <c r="C9" s="689"/>
      <c r="D9" s="689"/>
      <c r="E9" s="689"/>
      <c r="F9" s="691"/>
      <c r="G9" s="689"/>
      <c r="H9" s="791"/>
      <c r="I9" s="792"/>
    </row>
    <row r="10" spans="1:9" ht="13.5" customHeight="1" thickTop="1">
      <c r="A10" s="228" t="s">
        <v>9</v>
      </c>
      <c r="B10" s="229">
        <v>29852</v>
      </c>
      <c r="C10" s="230">
        <v>27955</v>
      </c>
      <c r="D10" s="230">
        <v>1897</v>
      </c>
      <c r="E10" s="230">
        <v>871</v>
      </c>
      <c r="F10" s="230">
        <v>549</v>
      </c>
      <c r="G10" s="230">
        <v>50537</v>
      </c>
      <c r="H10" s="786" t="s">
        <v>793</v>
      </c>
      <c r="I10" s="787"/>
    </row>
    <row r="11" spans="1:9" ht="13.5" customHeight="1">
      <c r="A11" s="61" t="s">
        <v>794</v>
      </c>
      <c r="B11" s="232">
        <v>39</v>
      </c>
      <c r="C11" s="233">
        <v>31</v>
      </c>
      <c r="D11" s="233">
        <v>9</v>
      </c>
      <c r="E11" s="233">
        <v>9</v>
      </c>
      <c r="F11" s="233">
        <v>35</v>
      </c>
      <c r="G11" s="10" t="s">
        <v>69</v>
      </c>
      <c r="H11" s="784" t="s">
        <v>795</v>
      </c>
      <c r="I11" s="785"/>
    </row>
    <row r="12" spans="1:9" ht="13.5" customHeight="1">
      <c r="A12" s="61" t="s">
        <v>796</v>
      </c>
      <c r="B12" s="232">
        <v>12</v>
      </c>
      <c r="C12" s="233">
        <v>12</v>
      </c>
      <c r="D12" s="10" t="s">
        <v>69</v>
      </c>
      <c r="E12" s="10" t="s">
        <v>69</v>
      </c>
      <c r="F12" s="10" t="s">
        <v>69</v>
      </c>
      <c r="G12" s="10" t="s">
        <v>69</v>
      </c>
      <c r="H12" s="784"/>
      <c r="I12" s="785"/>
    </row>
    <row r="13" spans="1:9" ht="13.5" customHeight="1">
      <c r="A13" s="62"/>
      <c r="B13" s="234"/>
      <c r="C13" s="235"/>
      <c r="D13" s="235"/>
      <c r="E13" s="235"/>
      <c r="F13" s="235"/>
      <c r="G13" s="235"/>
      <c r="H13" s="793"/>
      <c r="I13" s="794"/>
    </row>
    <row r="14" spans="1:9" ht="13.5" customHeight="1">
      <c r="A14" s="63" t="s">
        <v>1</v>
      </c>
      <c r="B14" s="64">
        <v>29883</v>
      </c>
      <c r="C14" s="65">
        <v>27978</v>
      </c>
      <c r="D14" s="65">
        <f>SUM(D10:D13)</f>
        <v>1906</v>
      </c>
      <c r="E14" s="65">
        <f>SUM(E10:E13)</f>
        <v>880</v>
      </c>
      <c r="F14" s="66"/>
      <c r="G14" s="65">
        <f>SUM(G10:G13)</f>
        <v>50537</v>
      </c>
      <c r="H14" s="780"/>
      <c r="I14" s="788"/>
    </row>
    <row r="15" spans="1:8" ht="13.5" customHeight="1">
      <c r="A15" s="68" t="s">
        <v>87</v>
      </c>
      <c r="B15" s="69"/>
      <c r="C15" s="69"/>
      <c r="D15" s="69"/>
      <c r="E15" s="69"/>
      <c r="F15" s="69"/>
      <c r="G15" s="69"/>
      <c r="H15" s="70"/>
    </row>
    <row r="16" ht="9.75" customHeight="1"/>
    <row r="17" ht="14.25">
      <c r="A17" s="60" t="s">
        <v>10</v>
      </c>
    </row>
    <row r="18" spans="9:12" ht="10.5">
      <c r="I18" s="49"/>
      <c r="J18" s="49" t="s">
        <v>12</v>
      </c>
      <c r="K18" s="49"/>
      <c r="L18" s="49"/>
    </row>
    <row r="19" spans="1:10" ht="13.5" customHeight="1">
      <c r="A19" s="684" t="s">
        <v>0</v>
      </c>
      <c r="B19" s="694" t="s">
        <v>43</v>
      </c>
      <c r="C19" s="690" t="s">
        <v>44</v>
      </c>
      <c r="D19" s="690" t="s">
        <v>45</v>
      </c>
      <c r="E19" s="695" t="s">
        <v>46</v>
      </c>
      <c r="F19" s="690" t="s">
        <v>55</v>
      </c>
      <c r="G19" s="690" t="s">
        <v>11</v>
      </c>
      <c r="H19" s="695" t="s">
        <v>41</v>
      </c>
      <c r="I19" s="789" t="s">
        <v>8</v>
      </c>
      <c r="J19" s="790"/>
    </row>
    <row r="20" spans="1:10" ht="13.5" customHeight="1" thickBot="1">
      <c r="A20" s="685"/>
      <c r="B20" s="687"/>
      <c r="C20" s="689"/>
      <c r="D20" s="689"/>
      <c r="E20" s="696"/>
      <c r="F20" s="691"/>
      <c r="G20" s="691"/>
      <c r="H20" s="697"/>
      <c r="I20" s="791"/>
      <c r="J20" s="792"/>
    </row>
    <row r="21" spans="1:10" ht="13.5" customHeight="1" thickTop="1">
      <c r="A21" s="228" t="s">
        <v>66</v>
      </c>
      <c r="B21" s="236">
        <v>292</v>
      </c>
      <c r="C21" s="71">
        <v>264</v>
      </c>
      <c r="D21" s="71">
        <v>27</v>
      </c>
      <c r="E21" s="71">
        <v>788</v>
      </c>
      <c r="F21" s="71">
        <v>125</v>
      </c>
      <c r="G21" s="71">
        <v>1775</v>
      </c>
      <c r="H21" s="71">
        <v>1129</v>
      </c>
      <c r="I21" s="786" t="s">
        <v>261</v>
      </c>
      <c r="J21" s="787"/>
    </row>
    <row r="22" spans="1:10" ht="13.5" customHeight="1">
      <c r="A22" s="228" t="s">
        <v>797</v>
      </c>
      <c r="B22" s="72">
        <v>3564</v>
      </c>
      <c r="C22" s="73">
        <v>3886</v>
      </c>
      <c r="D22" s="73">
        <v>-322</v>
      </c>
      <c r="E22" s="73">
        <v>421</v>
      </c>
      <c r="F22" s="73">
        <v>394</v>
      </c>
      <c r="G22" s="73">
        <v>7751</v>
      </c>
      <c r="H22" s="73">
        <v>4127</v>
      </c>
      <c r="I22" s="778" t="s">
        <v>314</v>
      </c>
      <c r="J22" s="779"/>
    </row>
    <row r="23" spans="1:10" ht="13.5" customHeight="1">
      <c r="A23" s="61" t="s">
        <v>77</v>
      </c>
      <c r="B23" s="72">
        <v>4954</v>
      </c>
      <c r="C23" s="73">
        <v>4679</v>
      </c>
      <c r="D23" s="73">
        <v>275</v>
      </c>
      <c r="E23" s="73">
        <v>275</v>
      </c>
      <c r="F23" s="73">
        <v>230</v>
      </c>
      <c r="G23" s="10" t="s">
        <v>69</v>
      </c>
      <c r="H23" s="10" t="s">
        <v>69</v>
      </c>
      <c r="I23" s="778"/>
      <c r="J23" s="779"/>
    </row>
    <row r="24" spans="1:10" ht="13.5" customHeight="1">
      <c r="A24" s="61" t="s">
        <v>798</v>
      </c>
      <c r="B24" s="244">
        <v>473</v>
      </c>
      <c r="C24" s="245">
        <v>443</v>
      </c>
      <c r="D24" s="245">
        <v>31</v>
      </c>
      <c r="E24" s="245">
        <v>31</v>
      </c>
      <c r="F24" s="245">
        <v>159</v>
      </c>
      <c r="G24" s="245">
        <v>626</v>
      </c>
      <c r="H24" s="245">
        <v>84</v>
      </c>
      <c r="I24" s="778"/>
      <c r="J24" s="779"/>
    </row>
    <row r="25" spans="1:10" ht="13.5" customHeight="1">
      <c r="A25" s="61" t="s">
        <v>117</v>
      </c>
      <c r="B25" s="244">
        <v>614</v>
      </c>
      <c r="C25" s="245">
        <v>614</v>
      </c>
      <c r="D25" s="245">
        <v>0</v>
      </c>
      <c r="E25" s="245">
        <v>0</v>
      </c>
      <c r="F25" s="245">
        <v>32</v>
      </c>
      <c r="G25" s="10" t="s">
        <v>69</v>
      </c>
      <c r="H25" s="10" t="s">
        <v>69</v>
      </c>
      <c r="I25" s="778"/>
      <c r="J25" s="779"/>
    </row>
    <row r="26" spans="1:10" ht="13.5" customHeight="1">
      <c r="A26" s="23" t="s">
        <v>220</v>
      </c>
      <c r="B26" s="244">
        <v>1583</v>
      </c>
      <c r="C26" s="245">
        <v>1559</v>
      </c>
      <c r="D26" s="245">
        <v>24</v>
      </c>
      <c r="E26" s="245">
        <v>18</v>
      </c>
      <c r="F26" s="245">
        <v>654</v>
      </c>
      <c r="G26" s="245">
        <v>5806</v>
      </c>
      <c r="H26" s="245">
        <v>3559</v>
      </c>
      <c r="I26" s="778"/>
      <c r="J26" s="779"/>
    </row>
    <row r="27" spans="1:10" ht="13.5" customHeight="1">
      <c r="A27" s="23" t="s">
        <v>111</v>
      </c>
      <c r="B27" s="244">
        <v>2962</v>
      </c>
      <c r="C27" s="245">
        <v>2935</v>
      </c>
      <c r="D27" s="245">
        <v>27</v>
      </c>
      <c r="E27" s="245">
        <v>25</v>
      </c>
      <c r="F27" s="245">
        <v>1646</v>
      </c>
      <c r="G27" s="245">
        <v>23856</v>
      </c>
      <c r="H27" s="245">
        <v>22401</v>
      </c>
      <c r="I27" s="778"/>
      <c r="J27" s="779"/>
    </row>
    <row r="28" spans="1:10" ht="13.5" customHeight="1">
      <c r="A28" s="23" t="s">
        <v>118</v>
      </c>
      <c r="B28" s="244">
        <v>3230</v>
      </c>
      <c r="C28" s="245">
        <v>3191</v>
      </c>
      <c r="D28" s="245">
        <v>39</v>
      </c>
      <c r="E28" s="245">
        <v>39</v>
      </c>
      <c r="F28" s="245">
        <v>519</v>
      </c>
      <c r="G28" s="10" t="s">
        <v>69</v>
      </c>
      <c r="H28" s="10" t="s">
        <v>69</v>
      </c>
      <c r="I28" s="784" t="s">
        <v>799</v>
      </c>
      <c r="J28" s="785"/>
    </row>
    <row r="29" spans="1:10" ht="13.5" customHeight="1">
      <c r="A29" s="23" t="s">
        <v>268</v>
      </c>
      <c r="B29" s="244">
        <v>692</v>
      </c>
      <c r="C29" s="245">
        <v>690</v>
      </c>
      <c r="D29" s="245">
        <v>2</v>
      </c>
      <c r="E29" s="245">
        <v>2</v>
      </c>
      <c r="F29" s="245">
        <v>55</v>
      </c>
      <c r="G29" s="245">
        <v>477</v>
      </c>
      <c r="H29" s="245">
        <v>27</v>
      </c>
      <c r="I29" s="778"/>
      <c r="J29" s="779"/>
    </row>
    <row r="30" spans="1:10" ht="13.5" customHeight="1">
      <c r="A30" s="23" t="s">
        <v>800</v>
      </c>
      <c r="B30" s="244">
        <v>820</v>
      </c>
      <c r="C30" s="245">
        <v>750</v>
      </c>
      <c r="D30" s="245">
        <v>71</v>
      </c>
      <c r="E30" s="245">
        <v>71</v>
      </c>
      <c r="F30" s="245">
        <v>299</v>
      </c>
      <c r="G30" s="245">
        <v>1128</v>
      </c>
      <c r="H30" s="245">
        <v>408</v>
      </c>
      <c r="I30" s="778"/>
      <c r="J30" s="779"/>
    </row>
    <row r="31" spans="1:10" ht="13.5" customHeight="1">
      <c r="A31" s="23" t="s">
        <v>269</v>
      </c>
      <c r="B31" s="244">
        <v>4</v>
      </c>
      <c r="C31" s="245">
        <v>4</v>
      </c>
      <c r="D31" s="245">
        <v>1</v>
      </c>
      <c r="E31" s="245">
        <v>1</v>
      </c>
      <c r="F31" s="10" t="s">
        <v>69</v>
      </c>
      <c r="G31" s="10" t="s">
        <v>69</v>
      </c>
      <c r="H31" s="10" t="s">
        <v>69</v>
      </c>
      <c r="I31" s="778"/>
      <c r="J31" s="779"/>
    </row>
    <row r="32" spans="1:10" ht="13.5" customHeight="1">
      <c r="A32" s="23" t="s">
        <v>801</v>
      </c>
      <c r="B32" s="244">
        <v>48</v>
      </c>
      <c r="C32" s="245">
        <v>48</v>
      </c>
      <c r="D32" s="245">
        <v>0</v>
      </c>
      <c r="E32" s="245">
        <v>0</v>
      </c>
      <c r="F32" s="245">
        <v>43</v>
      </c>
      <c r="G32" s="245">
        <v>178</v>
      </c>
      <c r="H32" s="245">
        <v>108</v>
      </c>
      <c r="I32" s="784" t="s">
        <v>802</v>
      </c>
      <c r="J32" s="785"/>
    </row>
    <row r="33" spans="1:10" ht="13.5" customHeight="1">
      <c r="A33" s="23" t="s">
        <v>219</v>
      </c>
      <c r="B33" s="244">
        <v>467</v>
      </c>
      <c r="C33" s="245">
        <v>458</v>
      </c>
      <c r="D33" s="245">
        <v>9</v>
      </c>
      <c r="E33" s="245">
        <v>9</v>
      </c>
      <c r="F33" s="245">
        <v>158</v>
      </c>
      <c r="G33" s="10" t="s">
        <v>69</v>
      </c>
      <c r="H33" s="10" t="s">
        <v>69</v>
      </c>
      <c r="I33" s="778"/>
      <c r="J33" s="779"/>
    </row>
    <row r="34" spans="1:10" ht="13.5" customHeight="1">
      <c r="A34" s="62"/>
      <c r="B34" s="75"/>
      <c r="C34" s="76"/>
      <c r="D34" s="76"/>
      <c r="E34" s="76"/>
      <c r="F34" s="76"/>
      <c r="G34" s="76"/>
      <c r="H34" s="76"/>
      <c r="I34" s="780"/>
      <c r="J34" s="781"/>
    </row>
    <row r="35" spans="1:10" ht="13.5" customHeight="1">
      <c r="A35" s="63" t="s">
        <v>15</v>
      </c>
      <c r="B35" s="78"/>
      <c r="C35" s="79"/>
      <c r="D35" s="79"/>
      <c r="E35" s="80">
        <f>SUM(E21:E34)</f>
        <v>1680</v>
      </c>
      <c r="F35" s="81"/>
      <c r="G35" s="80">
        <f>SUM(G21:G34)</f>
        <v>41597</v>
      </c>
      <c r="H35" s="80">
        <f>SUM(H21:H34)</f>
        <v>31843</v>
      </c>
      <c r="I35" s="782"/>
      <c r="J35" s="783"/>
    </row>
    <row r="36" ht="10.5">
      <c r="A36" s="48" t="s">
        <v>88</v>
      </c>
    </row>
    <row r="37" ht="10.5">
      <c r="A37" s="48" t="s">
        <v>89</v>
      </c>
    </row>
    <row r="38" ht="10.5">
      <c r="A38" s="48" t="s">
        <v>49</v>
      </c>
    </row>
    <row r="39" ht="10.5">
      <c r="A39" s="48" t="s">
        <v>48</v>
      </c>
    </row>
    <row r="40" ht="9.75" customHeight="1"/>
    <row r="41" ht="14.25">
      <c r="A41" s="60" t="s">
        <v>13</v>
      </c>
    </row>
    <row r="42" spans="9:10" ht="10.5">
      <c r="I42" s="49" t="s">
        <v>12</v>
      </c>
      <c r="J42" s="49"/>
    </row>
    <row r="43" spans="1:9" ht="13.5" customHeight="1">
      <c r="A43" s="684" t="s">
        <v>14</v>
      </c>
      <c r="B43" s="694" t="s">
        <v>43</v>
      </c>
      <c r="C43" s="690" t="s">
        <v>44</v>
      </c>
      <c r="D43" s="690" t="s">
        <v>45</v>
      </c>
      <c r="E43" s="695" t="s">
        <v>46</v>
      </c>
      <c r="F43" s="690" t="s">
        <v>55</v>
      </c>
      <c r="G43" s="690" t="s">
        <v>11</v>
      </c>
      <c r="H43" s="695" t="s">
        <v>42</v>
      </c>
      <c r="I43" s="692" t="s">
        <v>8</v>
      </c>
    </row>
    <row r="44" spans="1:9" ht="13.5" customHeight="1" thickBot="1">
      <c r="A44" s="685"/>
      <c r="B44" s="687"/>
      <c r="C44" s="689"/>
      <c r="D44" s="689"/>
      <c r="E44" s="696"/>
      <c r="F44" s="691"/>
      <c r="G44" s="691"/>
      <c r="H44" s="697"/>
      <c r="I44" s="693"/>
    </row>
    <row r="45" spans="1:9" ht="13.5" customHeight="1" thickTop="1">
      <c r="A45" s="605" t="s">
        <v>124</v>
      </c>
      <c r="B45" s="236">
        <v>75</v>
      </c>
      <c r="C45" s="71">
        <v>71</v>
      </c>
      <c r="D45" s="71">
        <v>3</v>
      </c>
      <c r="E45" s="71">
        <v>3</v>
      </c>
      <c r="F45" s="249" t="s">
        <v>69</v>
      </c>
      <c r="G45" s="249" t="s">
        <v>69</v>
      </c>
      <c r="H45" s="249" t="s">
        <v>69</v>
      </c>
      <c r="I45" s="83"/>
    </row>
    <row r="46" spans="1:9" ht="13.5" customHeight="1">
      <c r="A46" s="604" t="s">
        <v>272</v>
      </c>
      <c r="B46" s="72">
        <v>11738</v>
      </c>
      <c r="C46" s="73">
        <v>11624</v>
      </c>
      <c r="D46" s="73">
        <v>114</v>
      </c>
      <c r="E46" s="73">
        <v>114</v>
      </c>
      <c r="F46" s="73">
        <v>2690</v>
      </c>
      <c r="G46" s="10" t="s">
        <v>69</v>
      </c>
      <c r="H46" s="10" t="s">
        <v>69</v>
      </c>
      <c r="I46" s="74"/>
    </row>
    <row r="47" spans="1:9" ht="13.5" customHeight="1">
      <c r="A47" s="604" t="s">
        <v>400</v>
      </c>
      <c r="B47" s="72">
        <v>420</v>
      </c>
      <c r="C47" s="73">
        <v>397</v>
      </c>
      <c r="D47" s="73">
        <v>23</v>
      </c>
      <c r="E47" s="73">
        <v>23</v>
      </c>
      <c r="F47" s="10" t="s">
        <v>69</v>
      </c>
      <c r="G47" s="10" t="s">
        <v>69</v>
      </c>
      <c r="H47" s="10" t="s">
        <v>69</v>
      </c>
      <c r="I47" s="74"/>
    </row>
    <row r="48" spans="1:9" ht="13.5" customHeight="1">
      <c r="A48" s="604" t="s">
        <v>304</v>
      </c>
      <c r="B48" s="72">
        <v>161139</v>
      </c>
      <c r="C48" s="73">
        <v>155554</v>
      </c>
      <c r="D48" s="73">
        <v>5585</v>
      </c>
      <c r="E48" s="73">
        <v>5580</v>
      </c>
      <c r="F48" s="10" t="s">
        <v>69</v>
      </c>
      <c r="G48" s="10" t="s">
        <v>69</v>
      </c>
      <c r="H48" s="10" t="s">
        <v>69</v>
      </c>
      <c r="I48" s="74"/>
    </row>
    <row r="49" spans="1:9" ht="13.5" customHeight="1">
      <c r="A49" s="604" t="s">
        <v>129</v>
      </c>
      <c r="B49" s="72">
        <v>470</v>
      </c>
      <c r="C49" s="73">
        <v>455</v>
      </c>
      <c r="D49" s="73">
        <v>15</v>
      </c>
      <c r="E49" s="73">
        <v>788</v>
      </c>
      <c r="F49" s="10" t="s">
        <v>69</v>
      </c>
      <c r="G49" s="10" t="s">
        <v>69</v>
      </c>
      <c r="H49" s="10" t="s">
        <v>69</v>
      </c>
      <c r="I49" s="74" t="s">
        <v>315</v>
      </c>
    </row>
    <row r="50" spans="1:9" ht="13.5" customHeight="1">
      <c r="A50" s="62"/>
      <c r="B50" s="75"/>
      <c r="C50" s="76"/>
      <c r="D50" s="76"/>
      <c r="E50" s="76"/>
      <c r="F50" s="76"/>
      <c r="G50" s="76"/>
      <c r="H50" s="76"/>
      <c r="I50" s="77"/>
    </row>
    <row r="51" spans="1:9" ht="13.5" customHeight="1">
      <c r="A51" s="63" t="s">
        <v>16</v>
      </c>
      <c r="B51" s="78"/>
      <c r="C51" s="79"/>
      <c r="D51" s="79"/>
      <c r="E51" s="80">
        <f>SUM(E45:E50)</f>
        <v>6508</v>
      </c>
      <c r="F51" s="81"/>
      <c r="G51" s="121" t="s">
        <v>69</v>
      </c>
      <c r="H51" s="121" t="s">
        <v>69</v>
      </c>
      <c r="I51" s="84"/>
    </row>
    <row r="52" ht="9.75" customHeight="1">
      <c r="A52" s="85"/>
    </row>
    <row r="53" ht="14.25">
      <c r="A53" s="60" t="s">
        <v>56</v>
      </c>
    </row>
    <row r="54" ht="10.5">
      <c r="J54" s="49" t="s">
        <v>12</v>
      </c>
    </row>
    <row r="55" spans="1:10" ht="13.5" customHeight="1">
      <c r="A55" s="698" t="s">
        <v>17</v>
      </c>
      <c r="B55" s="694" t="s">
        <v>19</v>
      </c>
      <c r="C55" s="690" t="s">
        <v>47</v>
      </c>
      <c r="D55" s="690" t="s">
        <v>20</v>
      </c>
      <c r="E55" s="690" t="s">
        <v>21</v>
      </c>
      <c r="F55" s="690" t="s">
        <v>22</v>
      </c>
      <c r="G55" s="695" t="s">
        <v>23</v>
      </c>
      <c r="H55" s="695" t="s">
        <v>24</v>
      </c>
      <c r="I55" s="695" t="s">
        <v>59</v>
      </c>
      <c r="J55" s="692" t="s">
        <v>8</v>
      </c>
    </row>
    <row r="56" spans="1:10" ht="13.5" customHeight="1" thickBot="1">
      <c r="A56" s="699"/>
      <c r="B56" s="687"/>
      <c r="C56" s="689"/>
      <c r="D56" s="689"/>
      <c r="E56" s="689"/>
      <c r="F56" s="689"/>
      <c r="G56" s="696"/>
      <c r="H56" s="696"/>
      <c r="I56" s="697"/>
      <c r="J56" s="693"/>
    </row>
    <row r="57" spans="1:10" ht="13.5" customHeight="1" thickTop="1">
      <c r="A57" s="546" t="s">
        <v>803</v>
      </c>
      <c r="B57" s="236">
        <v>-22</v>
      </c>
      <c r="C57" s="71">
        <v>109</v>
      </c>
      <c r="D57" s="71">
        <v>20</v>
      </c>
      <c r="E57" s="249" t="s">
        <v>69</v>
      </c>
      <c r="F57" s="249" t="s">
        <v>69</v>
      </c>
      <c r="G57" s="249" t="s">
        <v>69</v>
      </c>
      <c r="H57" s="249" t="s">
        <v>69</v>
      </c>
      <c r="I57" s="249" t="s">
        <v>69</v>
      </c>
      <c r="J57" s="237"/>
    </row>
    <row r="58" spans="1:10" ht="13.5" customHeight="1">
      <c r="A58" s="61" t="s">
        <v>804</v>
      </c>
      <c r="B58" s="72">
        <v>2</v>
      </c>
      <c r="C58" s="73">
        <v>282</v>
      </c>
      <c r="D58" s="73">
        <v>293</v>
      </c>
      <c r="E58" s="31" t="s">
        <v>69</v>
      </c>
      <c r="F58" s="73">
        <v>16</v>
      </c>
      <c r="G58" s="31" t="s">
        <v>69</v>
      </c>
      <c r="H58" s="31" t="s">
        <v>69</v>
      </c>
      <c r="I58" s="31" t="s">
        <v>69</v>
      </c>
      <c r="J58" s="74"/>
    </row>
    <row r="59" spans="1:10" ht="13.5" customHeight="1">
      <c r="A59" s="61" t="s">
        <v>805</v>
      </c>
      <c r="B59" s="652" t="s">
        <v>757</v>
      </c>
      <c r="C59" s="73">
        <v>4</v>
      </c>
      <c r="D59" s="73">
        <v>9</v>
      </c>
      <c r="E59" s="31" t="s">
        <v>69</v>
      </c>
      <c r="F59" s="31" t="s">
        <v>69</v>
      </c>
      <c r="G59" s="31" t="s">
        <v>69</v>
      </c>
      <c r="H59" s="31" t="s">
        <v>69</v>
      </c>
      <c r="I59" s="31" t="s">
        <v>69</v>
      </c>
      <c r="J59" s="74"/>
    </row>
    <row r="60" spans="1:10" ht="13.5" customHeight="1">
      <c r="A60" s="61" t="s">
        <v>806</v>
      </c>
      <c r="B60" s="72">
        <v>1</v>
      </c>
      <c r="C60" s="73">
        <v>15</v>
      </c>
      <c r="D60" s="73">
        <v>10</v>
      </c>
      <c r="E60" s="31" t="s">
        <v>69</v>
      </c>
      <c r="F60" s="31" t="s">
        <v>69</v>
      </c>
      <c r="G60" s="31" t="s">
        <v>69</v>
      </c>
      <c r="H60" s="31" t="s">
        <v>69</v>
      </c>
      <c r="I60" s="31" t="s">
        <v>69</v>
      </c>
      <c r="J60" s="74"/>
    </row>
    <row r="61" spans="1:10" ht="13.5" customHeight="1">
      <c r="A61" s="61" t="s">
        <v>807</v>
      </c>
      <c r="B61" s="72">
        <v>145</v>
      </c>
      <c r="C61" s="73">
        <v>439</v>
      </c>
      <c r="D61" s="73">
        <v>30</v>
      </c>
      <c r="E61" s="31" t="s">
        <v>69</v>
      </c>
      <c r="F61" s="31" t="s">
        <v>69</v>
      </c>
      <c r="G61" s="31" t="s">
        <v>69</v>
      </c>
      <c r="H61" s="31" t="s">
        <v>69</v>
      </c>
      <c r="I61" s="31" t="s">
        <v>69</v>
      </c>
      <c r="J61" s="74"/>
    </row>
    <row r="62" spans="1:10" ht="13.5" customHeight="1">
      <c r="A62" s="61" t="s">
        <v>808</v>
      </c>
      <c r="B62" s="72">
        <v>0</v>
      </c>
      <c r="C62" s="73">
        <v>53</v>
      </c>
      <c r="D62" s="73">
        <v>42</v>
      </c>
      <c r="E62" s="31" t="s">
        <v>69</v>
      </c>
      <c r="F62" s="31" t="s">
        <v>69</v>
      </c>
      <c r="G62" s="31" t="s">
        <v>69</v>
      </c>
      <c r="H62" s="31" t="s">
        <v>69</v>
      </c>
      <c r="I62" s="31" t="s">
        <v>69</v>
      </c>
      <c r="J62" s="74"/>
    </row>
    <row r="63" spans="1:10" ht="13.5" customHeight="1">
      <c r="A63" s="61" t="s">
        <v>809</v>
      </c>
      <c r="B63" s="72">
        <v>10</v>
      </c>
      <c r="C63" s="73">
        <v>88</v>
      </c>
      <c r="D63" s="73">
        <v>38</v>
      </c>
      <c r="E63" s="31" t="s">
        <v>69</v>
      </c>
      <c r="F63" s="31" t="s">
        <v>69</v>
      </c>
      <c r="G63" s="31" t="s">
        <v>69</v>
      </c>
      <c r="H63" s="31" t="s">
        <v>69</v>
      </c>
      <c r="I63" s="31" t="s">
        <v>69</v>
      </c>
      <c r="J63" s="74"/>
    </row>
    <row r="64" spans="1:10" ht="13.5" customHeight="1">
      <c r="A64" s="61" t="s">
        <v>810</v>
      </c>
      <c r="B64" s="72">
        <v>0</v>
      </c>
      <c r="C64" s="73">
        <v>44</v>
      </c>
      <c r="D64" s="73">
        <v>8</v>
      </c>
      <c r="E64" s="31" t="s">
        <v>69</v>
      </c>
      <c r="F64" s="31" t="s">
        <v>69</v>
      </c>
      <c r="G64" s="31" t="s">
        <v>69</v>
      </c>
      <c r="H64" s="31" t="s">
        <v>69</v>
      </c>
      <c r="I64" s="31" t="s">
        <v>69</v>
      </c>
      <c r="J64" s="74"/>
    </row>
    <row r="65" spans="1:10" ht="13.5" customHeight="1">
      <c r="A65" s="61" t="s">
        <v>811</v>
      </c>
      <c r="B65" s="72">
        <v>85</v>
      </c>
      <c r="C65" s="73">
        <v>234</v>
      </c>
      <c r="D65" s="73">
        <v>66</v>
      </c>
      <c r="E65" s="31" t="s">
        <v>69</v>
      </c>
      <c r="F65" s="31" t="s">
        <v>69</v>
      </c>
      <c r="G65" s="31" t="s">
        <v>69</v>
      </c>
      <c r="H65" s="31" t="s">
        <v>69</v>
      </c>
      <c r="I65" s="31" t="s">
        <v>69</v>
      </c>
      <c r="J65" s="74"/>
    </row>
    <row r="66" spans="1:10" ht="13.5" customHeight="1">
      <c r="A66" s="61" t="s">
        <v>812</v>
      </c>
      <c r="B66" s="72">
        <v>0</v>
      </c>
      <c r="C66" s="73">
        <v>6</v>
      </c>
      <c r="D66" s="73">
        <v>5</v>
      </c>
      <c r="E66" s="31" t="s">
        <v>69</v>
      </c>
      <c r="F66" s="31" t="s">
        <v>69</v>
      </c>
      <c r="G66" s="31" t="s">
        <v>69</v>
      </c>
      <c r="H66" s="31" t="s">
        <v>69</v>
      </c>
      <c r="I66" s="31" t="s">
        <v>69</v>
      </c>
      <c r="J66" s="74"/>
    </row>
    <row r="67" spans="1:10" ht="13.5" customHeight="1">
      <c r="A67" s="61" t="s">
        <v>813</v>
      </c>
      <c r="B67" s="72">
        <v>-186</v>
      </c>
      <c r="C67" s="73">
        <v>292</v>
      </c>
      <c r="D67" s="73">
        <v>57</v>
      </c>
      <c r="E67" s="73">
        <v>106</v>
      </c>
      <c r="F67" s="31" t="s">
        <v>69</v>
      </c>
      <c r="G67" s="31" t="s">
        <v>69</v>
      </c>
      <c r="H67" s="31" t="s">
        <v>69</v>
      </c>
      <c r="I67" s="31" t="s">
        <v>69</v>
      </c>
      <c r="J67" s="74"/>
    </row>
    <row r="68" spans="1:10" ht="13.5" customHeight="1">
      <c r="A68" s="62"/>
      <c r="B68" s="75"/>
      <c r="C68" s="76"/>
      <c r="D68" s="76"/>
      <c r="E68" s="76"/>
      <c r="F68" s="76"/>
      <c r="G68" s="76"/>
      <c r="H68" s="76"/>
      <c r="I68" s="76"/>
      <c r="J68" s="77"/>
    </row>
    <row r="69" spans="1:10" ht="13.5" customHeight="1">
      <c r="A69" s="86" t="s">
        <v>18</v>
      </c>
      <c r="B69" s="87"/>
      <c r="C69" s="81"/>
      <c r="D69" s="80">
        <f>SUM(D57:D68)</f>
        <v>578</v>
      </c>
      <c r="E69" s="80">
        <f>SUM(E57:E68)</f>
        <v>106</v>
      </c>
      <c r="F69" s="80">
        <f>SUM(F57:F68)</f>
        <v>16</v>
      </c>
      <c r="G69" s="121" t="s">
        <v>69</v>
      </c>
      <c r="H69" s="121" t="s">
        <v>69</v>
      </c>
      <c r="I69" s="121" t="s">
        <v>69</v>
      </c>
      <c r="J69" s="82"/>
    </row>
    <row r="70" ht="10.5">
      <c r="A70" s="48" t="s">
        <v>90</v>
      </c>
    </row>
    <row r="71" ht="9.75" customHeight="1"/>
    <row r="72" ht="14.25">
      <c r="A72" s="60" t="s">
        <v>39</v>
      </c>
    </row>
    <row r="73" ht="10.5">
      <c r="D73" s="49" t="s">
        <v>12</v>
      </c>
    </row>
    <row r="74" spans="1:4" ht="21.75" thickBot="1">
      <c r="A74" s="88" t="s">
        <v>34</v>
      </c>
      <c r="B74" s="89" t="s">
        <v>91</v>
      </c>
      <c r="C74" s="90" t="s">
        <v>92</v>
      </c>
      <c r="D74" s="91" t="s">
        <v>50</v>
      </c>
    </row>
    <row r="75" spans="1:4" ht="13.5" customHeight="1" thickTop="1">
      <c r="A75" s="92" t="s">
        <v>35</v>
      </c>
      <c r="B75" s="236">
        <v>2892</v>
      </c>
      <c r="C75" s="71">
        <v>3620</v>
      </c>
      <c r="D75" s="83">
        <f>C75-B75</f>
        <v>728</v>
      </c>
    </row>
    <row r="76" spans="1:4" ht="13.5" customHeight="1">
      <c r="A76" s="93" t="s">
        <v>36</v>
      </c>
      <c r="B76" s="72">
        <v>1014</v>
      </c>
      <c r="C76" s="73">
        <v>573</v>
      </c>
      <c r="D76" s="74">
        <f>C76-B76</f>
        <v>-441</v>
      </c>
    </row>
    <row r="77" spans="1:4" ht="13.5" customHeight="1">
      <c r="A77" s="94" t="s">
        <v>37</v>
      </c>
      <c r="B77" s="75">
        <v>4983</v>
      </c>
      <c r="C77" s="76">
        <v>4589</v>
      </c>
      <c r="D77" s="77">
        <f>C77-B77</f>
        <v>-394</v>
      </c>
    </row>
    <row r="78" spans="1:4" ht="13.5" customHeight="1">
      <c r="A78" s="95" t="s">
        <v>38</v>
      </c>
      <c r="B78" s="96">
        <f>SUM(B75:B77)</f>
        <v>8889</v>
      </c>
      <c r="C78" s="80">
        <f>SUM(C75:C77)</f>
        <v>8782</v>
      </c>
      <c r="D78" s="82">
        <f>C78-B78</f>
        <v>-107</v>
      </c>
    </row>
    <row r="79" spans="1:4" ht="10.5">
      <c r="A79" s="48" t="s">
        <v>58</v>
      </c>
      <c r="B79" s="97"/>
      <c r="C79" s="97"/>
      <c r="D79" s="97"/>
    </row>
    <row r="80" spans="1:4" ht="9.75" customHeight="1">
      <c r="A80" s="98"/>
      <c r="B80" s="97"/>
      <c r="C80" s="97"/>
      <c r="D80" s="97"/>
    </row>
    <row r="81" ht="14.25">
      <c r="A81" s="60" t="s">
        <v>57</v>
      </c>
    </row>
    <row r="82" ht="10.5" customHeight="1">
      <c r="A82" s="60"/>
    </row>
    <row r="83" spans="1:11" ht="21.75" thickBot="1">
      <c r="A83" s="88" t="s">
        <v>33</v>
      </c>
      <c r="B83" s="89" t="s">
        <v>91</v>
      </c>
      <c r="C83" s="90" t="s">
        <v>92</v>
      </c>
      <c r="D83" s="90" t="s">
        <v>50</v>
      </c>
      <c r="E83" s="99" t="s">
        <v>31</v>
      </c>
      <c r="F83" s="91" t="s">
        <v>32</v>
      </c>
      <c r="G83" s="700" t="s">
        <v>40</v>
      </c>
      <c r="H83" s="701"/>
      <c r="I83" s="89" t="s">
        <v>91</v>
      </c>
      <c r="J83" s="90" t="s">
        <v>92</v>
      </c>
      <c r="K83" s="91" t="s">
        <v>50</v>
      </c>
    </row>
    <row r="84" spans="1:11" ht="13.5" customHeight="1" thickTop="1">
      <c r="A84" s="92" t="s">
        <v>25</v>
      </c>
      <c r="B84" s="258">
        <v>6.02</v>
      </c>
      <c r="C84" s="100">
        <v>4.57</v>
      </c>
      <c r="D84" s="100">
        <f aca="true" t="shared" si="0" ref="D84:D89">C84-B84</f>
        <v>-1.4499999999999993</v>
      </c>
      <c r="E84" s="101">
        <v>-12.53</v>
      </c>
      <c r="F84" s="102" t="s">
        <v>93</v>
      </c>
      <c r="G84" s="717" t="s">
        <v>66</v>
      </c>
      <c r="H84" s="718"/>
      <c r="I84" s="265" t="s">
        <v>69</v>
      </c>
      <c r="J84" s="107" t="s">
        <v>69</v>
      </c>
      <c r="K84" s="120" t="s">
        <v>69</v>
      </c>
    </row>
    <row r="85" spans="1:11" ht="13.5" customHeight="1">
      <c r="A85" s="93" t="s">
        <v>26</v>
      </c>
      <c r="B85" s="261">
        <v>14.75</v>
      </c>
      <c r="C85" s="104">
        <v>13.32</v>
      </c>
      <c r="D85" s="100">
        <f t="shared" si="0"/>
        <v>-1.4299999999999997</v>
      </c>
      <c r="E85" s="105">
        <v>-17.53</v>
      </c>
      <c r="F85" s="106" t="s">
        <v>94</v>
      </c>
      <c r="G85" s="719" t="s">
        <v>797</v>
      </c>
      <c r="H85" s="720"/>
      <c r="I85" s="265" t="s">
        <v>69</v>
      </c>
      <c r="J85" s="107" t="s">
        <v>69</v>
      </c>
      <c r="K85" s="120" t="s">
        <v>69</v>
      </c>
    </row>
    <row r="86" spans="1:11" ht="13.5" customHeight="1">
      <c r="A86" s="93" t="s">
        <v>27</v>
      </c>
      <c r="B86" s="263">
        <v>20.2</v>
      </c>
      <c r="C86" s="107">
        <v>21.8</v>
      </c>
      <c r="D86" s="264">
        <f t="shared" si="0"/>
        <v>1.6000000000000014</v>
      </c>
      <c r="E86" s="108">
        <v>25</v>
      </c>
      <c r="F86" s="109">
        <v>35</v>
      </c>
      <c r="G86" s="705" t="s">
        <v>814</v>
      </c>
      <c r="H86" s="706"/>
      <c r="I86" s="265" t="s">
        <v>69</v>
      </c>
      <c r="J86" s="107" t="s">
        <v>69</v>
      </c>
      <c r="K86" s="120" t="s">
        <v>69</v>
      </c>
    </row>
    <row r="87" spans="1:11" ht="13.5" customHeight="1">
      <c r="A87" s="93" t="s">
        <v>28</v>
      </c>
      <c r="B87" s="265">
        <v>184.6</v>
      </c>
      <c r="C87" s="107">
        <v>174.7</v>
      </c>
      <c r="D87" s="264">
        <f t="shared" si="0"/>
        <v>-9.900000000000006</v>
      </c>
      <c r="E87" s="108">
        <v>350</v>
      </c>
      <c r="F87" s="110"/>
      <c r="G87" s="705" t="s">
        <v>815</v>
      </c>
      <c r="H87" s="706"/>
      <c r="I87" s="265" t="s">
        <v>69</v>
      </c>
      <c r="J87" s="107" t="s">
        <v>69</v>
      </c>
      <c r="K87" s="120" t="s">
        <v>69</v>
      </c>
    </row>
    <row r="88" spans="1:11" ht="13.5" customHeight="1">
      <c r="A88" s="93" t="s">
        <v>29</v>
      </c>
      <c r="B88" s="266">
        <v>0.36</v>
      </c>
      <c r="C88" s="104">
        <v>0.36</v>
      </c>
      <c r="D88" s="100">
        <f t="shared" si="0"/>
        <v>0</v>
      </c>
      <c r="E88" s="111"/>
      <c r="F88" s="112"/>
      <c r="G88" s="705" t="s">
        <v>816</v>
      </c>
      <c r="H88" s="706"/>
      <c r="I88" s="265" t="s">
        <v>69</v>
      </c>
      <c r="J88" s="107" t="s">
        <v>69</v>
      </c>
      <c r="K88" s="120" t="s">
        <v>69</v>
      </c>
    </row>
    <row r="89" spans="1:11" ht="13.5" customHeight="1">
      <c r="A89" s="113" t="s">
        <v>30</v>
      </c>
      <c r="B89" s="267">
        <v>91.7</v>
      </c>
      <c r="C89" s="114">
        <v>90</v>
      </c>
      <c r="D89" s="114">
        <f t="shared" si="0"/>
        <v>-1.7000000000000028</v>
      </c>
      <c r="E89" s="115"/>
      <c r="F89" s="116"/>
      <c r="G89" s="776" t="s">
        <v>817</v>
      </c>
      <c r="H89" s="777"/>
      <c r="I89" s="653" t="s">
        <v>99</v>
      </c>
      <c r="J89" s="114" t="s">
        <v>69</v>
      </c>
      <c r="K89" s="654" t="s">
        <v>69</v>
      </c>
    </row>
    <row r="90" ht="10.5">
      <c r="A90" s="48" t="s">
        <v>95</v>
      </c>
    </row>
    <row r="91" ht="10.5">
      <c r="A91" s="48" t="s">
        <v>96</v>
      </c>
    </row>
    <row r="92" ht="10.5">
      <c r="A92" s="48" t="s">
        <v>97</v>
      </c>
    </row>
    <row r="93" ht="10.5" customHeight="1">
      <c r="A93" s="48" t="s">
        <v>98</v>
      </c>
    </row>
  </sheetData>
  <sheetProtection/>
  <mergeCells count="63">
    <mergeCell ref="A8:A9"/>
    <mergeCell ref="B8:B9"/>
    <mergeCell ref="C8:C9"/>
    <mergeCell ref="D8:D9"/>
    <mergeCell ref="E8:E9"/>
    <mergeCell ref="F8:F9"/>
    <mergeCell ref="G8:G9"/>
    <mergeCell ref="H8:I9"/>
    <mergeCell ref="H10:I10"/>
    <mergeCell ref="H11:I11"/>
    <mergeCell ref="H12:I12"/>
    <mergeCell ref="H13:I13"/>
    <mergeCell ref="H14:I14"/>
    <mergeCell ref="A19:A20"/>
    <mergeCell ref="B19:B20"/>
    <mergeCell ref="C19:C20"/>
    <mergeCell ref="D19:D20"/>
    <mergeCell ref="E19:E20"/>
    <mergeCell ref="F19:F20"/>
    <mergeCell ref="G19:G20"/>
    <mergeCell ref="H19:H20"/>
    <mergeCell ref="I19: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A43:A44"/>
    <mergeCell ref="B43:B44"/>
    <mergeCell ref="C43:C44"/>
    <mergeCell ref="D43:D44"/>
    <mergeCell ref="E43:E44"/>
    <mergeCell ref="F43:F44"/>
    <mergeCell ref="G43:G44"/>
    <mergeCell ref="H43:H44"/>
    <mergeCell ref="I43:I44"/>
    <mergeCell ref="A55:A56"/>
    <mergeCell ref="B55:B56"/>
    <mergeCell ref="C55:C56"/>
    <mergeCell ref="D55:D56"/>
    <mergeCell ref="E55:E56"/>
    <mergeCell ref="F55:F56"/>
    <mergeCell ref="G55:G56"/>
    <mergeCell ref="H55:H56"/>
    <mergeCell ref="G87:H87"/>
    <mergeCell ref="G88:H88"/>
    <mergeCell ref="G89:H89"/>
    <mergeCell ref="I55:I56"/>
    <mergeCell ref="J55:J56"/>
    <mergeCell ref="G83:H83"/>
    <mergeCell ref="G84:H84"/>
    <mergeCell ref="G85:H85"/>
    <mergeCell ref="G86:H86"/>
  </mergeCells>
  <printOptions/>
  <pageMargins left="0.4330708661417323" right="0.3937007874015748" top="0.71" bottom="0.3" header="0.45" footer="0.2"/>
  <pageSetup horizontalDpi="300" verticalDpi="300" orientation="portrait" paperSize="9" scale="88" r:id="rId1"/>
  <rowBreaks count="1" manualBreakCount="1">
    <brk id="71" max="10" man="1"/>
  </rowBreaks>
  <colBreaks count="1" manualBreakCount="1">
    <brk id="11" max="72" man="1"/>
  </colBreaks>
</worksheet>
</file>

<file path=xl/worksheets/sheet2.xml><?xml version="1.0" encoding="utf-8"?>
<worksheet xmlns="http://schemas.openxmlformats.org/spreadsheetml/2006/main" xmlns:r="http://schemas.openxmlformats.org/officeDocument/2006/relationships">
  <dimension ref="A1:M95"/>
  <sheetViews>
    <sheetView zoomScaleSheetLayoutView="130" zoomScalePageLayoutView="0" workbookViewId="0" topLeftCell="A1">
      <selection activeCell="B90" sqref="B90"/>
    </sheetView>
  </sheetViews>
  <sheetFormatPr defaultColWidth="9.00390625" defaultRowHeight="13.5" customHeight="1"/>
  <cols>
    <col min="1" max="1" width="20.625" style="48" customWidth="1"/>
    <col min="2" max="8" width="9.00390625" style="48" customWidth="1"/>
    <col min="9" max="16384" width="9.00390625" style="48"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409</v>
      </c>
      <c r="B4" s="51"/>
      <c r="G4" s="52" t="s">
        <v>51</v>
      </c>
      <c r="H4" s="53" t="s">
        <v>52</v>
      </c>
      <c r="I4" s="54" t="s">
        <v>53</v>
      </c>
      <c r="J4" s="55" t="s">
        <v>54</v>
      </c>
    </row>
    <row r="5" spans="7:10" ht="13.5" customHeight="1" thickTop="1">
      <c r="G5" s="56">
        <v>31598</v>
      </c>
      <c r="H5" s="57">
        <v>1510</v>
      </c>
      <c r="I5" s="58">
        <v>1356</v>
      </c>
      <c r="J5" s="59">
        <v>34464</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21" customHeight="1" thickTop="1">
      <c r="A10" s="321" t="s">
        <v>9</v>
      </c>
      <c r="B10" s="229">
        <v>57916</v>
      </c>
      <c r="C10" s="230">
        <v>53785</v>
      </c>
      <c r="D10" s="230">
        <f>B10-C10</f>
        <v>4131</v>
      </c>
      <c r="E10" s="230">
        <v>1446</v>
      </c>
      <c r="F10" s="231">
        <v>645</v>
      </c>
      <c r="G10" s="231">
        <v>44251</v>
      </c>
      <c r="H10" s="322" t="s">
        <v>410</v>
      </c>
    </row>
    <row r="11" spans="1:8" ht="21" customHeight="1">
      <c r="A11" s="323" t="s">
        <v>411</v>
      </c>
      <c r="B11" s="232">
        <v>29</v>
      </c>
      <c r="C11" s="233">
        <v>8</v>
      </c>
      <c r="D11" s="233">
        <f>B11-C11</f>
        <v>21</v>
      </c>
      <c r="E11" s="233">
        <v>21</v>
      </c>
      <c r="F11" s="324">
        <v>0</v>
      </c>
      <c r="G11" s="324">
        <v>0</v>
      </c>
      <c r="H11" s="325"/>
    </row>
    <row r="12" spans="1:8" ht="21" customHeight="1">
      <c r="A12" s="326" t="s">
        <v>412</v>
      </c>
      <c r="B12" s="234">
        <v>50</v>
      </c>
      <c r="C12" s="235">
        <v>50</v>
      </c>
      <c r="D12" s="327">
        <f>B12-C12</f>
        <v>0</v>
      </c>
      <c r="E12" s="327">
        <v>0</v>
      </c>
      <c r="F12" s="271">
        <v>22</v>
      </c>
      <c r="G12" s="271">
        <v>445</v>
      </c>
      <c r="H12" s="272"/>
    </row>
    <row r="13" spans="1:8" ht="21" customHeight="1">
      <c r="A13" s="63" t="s">
        <v>1</v>
      </c>
      <c r="B13" s="64">
        <v>57967</v>
      </c>
      <c r="C13" s="65">
        <v>53815</v>
      </c>
      <c r="D13" s="65">
        <f>B13-C13</f>
        <v>4152</v>
      </c>
      <c r="E13" s="65">
        <v>1467</v>
      </c>
      <c r="F13" s="66"/>
      <c r="G13" s="65">
        <f>SUM(G10:G12)</f>
        <v>44696</v>
      </c>
      <c r="H13" s="67"/>
    </row>
    <row r="14" spans="1:8" ht="13.5" customHeight="1">
      <c r="A14" s="68" t="s">
        <v>87</v>
      </c>
      <c r="B14" s="69"/>
      <c r="C14" s="69"/>
      <c r="D14" s="69"/>
      <c r="E14" s="69"/>
      <c r="F14" s="69"/>
      <c r="G14" s="69"/>
      <c r="H14" s="70"/>
    </row>
    <row r="15" ht="9.75" customHeight="1"/>
    <row r="16" ht="14.25">
      <c r="A16" s="60" t="s">
        <v>10</v>
      </c>
    </row>
    <row r="17" spans="9:12" ht="10.5">
      <c r="I17" s="49" t="s">
        <v>12</v>
      </c>
      <c r="K17" s="49"/>
      <c r="L17" s="49"/>
    </row>
    <row r="18" spans="1:9" ht="13.5" customHeight="1">
      <c r="A18" s="684" t="s">
        <v>0</v>
      </c>
      <c r="B18" s="694" t="s">
        <v>43</v>
      </c>
      <c r="C18" s="690" t="s">
        <v>44</v>
      </c>
      <c r="D18" s="690" t="s">
        <v>45</v>
      </c>
      <c r="E18" s="695" t="s">
        <v>46</v>
      </c>
      <c r="F18" s="690" t="s">
        <v>55</v>
      </c>
      <c r="G18" s="690" t="s">
        <v>11</v>
      </c>
      <c r="H18" s="695" t="s">
        <v>41</v>
      </c>
      <c r="I18" s="692" t="s">
        <v>8</v>
      </c>
    </row>
    <row r="19" spans="1:9" ht="13.5" customHeight="1" thickBot="1">
      <c r="A19" s="685"/>
      <c r="B19" s="687"/>
      <c r="C19" s="689"/>
      <c r="D19" s="689"/>
      <c r="E19" s="696"/>
      <c r="F19" s="691"/>
      <c r="G19" s="691"/>
      <c r="H19" s="697"/>
      <c r="I19" s="693"/>
    </row>
    <row r="20" spans="1:9" ht="21" customHeight="1" thickTop="1">
      <c r="A20" s="328" t="s">
        <v>413</v>
      </c>
      <c r="B20" s="236">
        <v>35</v>
      </c>
      <c r="C20" s="71">
        <v>30</v>
      </c>
      <c r="D20" s="71">
        <f>B20-C20</f>
        <v>5</v>
      </c>
      <c r="E20" s="71">
        <v>5</v>
      </c>
      <c r="F20" s="139">
        <v>6</v>
      </c>
      <c r="G20" s="329">
        <v>0</v>
      </c>
      <c r="H20" s="330">
        <v>0</v>
      </c>
      <c r="I20" s="331"/>
    </row>
    <row r="21" spans="1:9" ht="21" customHeight="1">
      <c r="A21" s="332" t="s">
        <v>414</v>
      </c>
      <c r="B21" s="72">
        <v>15248</v>
      </c>
      <c r="C21" s="73">
        <v>14507</v>
      </c>
      <c r="D21" s="73">
        <f aca="true" t="shared" si="0" ref="D21:D34">B21-C21</f>
        <v>741</v>
      </c>
      <c r="E21" s="73">
        <v>741</v>
      </c>
      <c r="F21" s="28">
        <v>833</v>
      </c>
      <c r="G21" s="333">
        <v>0</v>
      </c>
      <c r="H21" s="334">
        <v>0</v>
      </c>
      <c r="I21" s="140"/>
    </row>
    <row r="22" spans="1:9" ht="21" customHeight="1">
      <c r="A22" s="335" t="s">
        <v>415</v>
      </c>
      <c r="B22" s="72">
        <v>64</v>
      </c>
      <c r="C22" s="73">
        <v>60</v>
      </c>
      <c r="D22" s="73">
        <f t="shared" si="0"/>
        <v>4</v>
      </c>
      <c r="E22" s="73">
        <v>4</v>
      </c>
      <c r="F22" s="334">
        <v>0</v>
      </c>
      <c r="G22" s="73">
        <v>12</v>
      </c>
      <c r="H22" s="334">
        <v>0</v>
      </c>
      <c r="I22" s="140"/>
    </row>
    <row r="23" spans="1:9" ht="21" customHeight="1">
      <c r="A23" s="332" t="s">
        <v>416</v>
      </c>
      <c r="B23" s="72">
        <v>1310</v>
      </c>
      <c r="C23" s="73">
        <v>1310</v>
      </c>
      <c r="D23" s="333">
        <f t="shared" si="0"/>
        <v>0</v>
      </c>
      <c r="E23" s="333">
        <v>0</v>
      </c>
      <c r="F23" s="28">
        <v>111</v>
      </c>
      <c r="G23" s="333">
        <v>0</v>
      </c>
      <c r="H23" s="334">
        <v>0</v>
      </c>
      <c r="I23" s="140"/>
    </row>
    <row r="24" spans="1:9" ht="21" customHeight="1">
      <c r="A24" s="335" t="s">
        <v>417</v>
      </c>
      <c r="B24" s="72">
        <v>1398</v>
      </c>
      <c r="C24" s="73">
        <v>1362</v>
      </c>
      <c r="D24" s="73">
        <f t="shared" si="0"/>
        <v>36</v>
      </c>
      <c r="E24" s="28">
        <v>36</v>
      </c>
      <c r="F24" s="28">
        <v>251</v>
      </c>
      <c r="G24" s="333">
        <v>0</v>
      </c>
      <c r="H24" s="334">
        <v>0</v>
      </c>
      <c r="I24" s="140"/>
    </row>
    <row r="25" spans="1:9" ht="21" customHeight="1">
      <c r="A25" s="332" t="s">
        <v>418</v>
      </c>
      <c r="B25" s="72">
        <v>9709</v>
      </c>
      <c r="C25" s="73">
        <v>8727</v>
      </c>
      <c r="D25" s="73">
        <f t="shared" si="0"/>
        <v>982</v>
      </c>
      <c r="E25" s="73">
        <v>982</v>
      </c>
      <c r="F25" s="28">
        <v>1248</v>
      </c>
      <c r="G25" s="333">
        <v>0</v>
      </c>
      <c r="H25" s="334">
        <v>0</v>
      </c>
      <c r="I25" s="140"/>
    </row>
    <row r="26" spans="1:9" ht="21" customHeight="1">
      <c r="A26" s="332" t="s">
        <v>419</v>
      </c>
      <c r="B26" s="72">
        <v>124</v>
      </c>
      <c r="C26" s="73">
        <v>123</v>
      </c>
      <c r="D26" s="73">
        <f t="shared" si="0"/>
        <v>1</v>
      </c>
      <c r="E26" s="73">
        <v>1</v>
      </c>
      <c r="F26" s="28">
        <v>1</v>
      </c>
      <c r="G26" s="73">
        <v>467</v>
      </c>
      <c r="H26" s="28">
        <v>14</v>
      </c>
      <c r="I26" s="140"/>
    </row>
    <row r="27" spans="1:9" ht="21" customHeight="1">
      <c r="A27" s="335" t="s">
        <v>420</v>
      </c>
      <c r="B27" s="72">
        <v>123</v>
      </c>
      <c r="C27" s="73">
        <v>123</v>
      </c>
      <c r="D27" s="333">
        <f t="shared" si="0"/>
        <v>0</v>
      </c>
      <c r="E27" s="333">
        <v>0</v>
      </c>
      <c r="F27" s="28">
        <v>36</v>
      </c>
      <c r="G27" s="73">
        <v>216</v>
      </c>
      <c r="H27" s="28">
        <v>117</v>
      </c>
      <c r="I27" s="140"/>
    </row>
    <row r="28" spans="1:9" ht="21" customHeight="1">
      <c r="A28" s="332" t="s">
        <v>421</v>
      </c>
      <c r="B28" s="72">
        <v>6785</v>
      </c>
      <c r="C28" s="73">
        <v>6785</v>
      </c>
      <c r="D28" s="333">
        <f t="shared" si="0"/>
        <v>0</v>
      </c>
      <c r="E28" s="333">
        <v>0</v>
      </c>
      <c r="F28" s="28">
        <v>1502</v>
      </c>
      <c r="G28" s="73">
        <v>37465</v>
      </c>
      <c r="H28" s="28">
        <v>20831</v>
      </c>
      <c r="I28" s="140" t="s">
        <v>422</v>
      </c>
    </row>
    <row r="29" spans="1:9" ht="21" customHeight="1">
      <c r="A29" s="335" t="s">
        <v>423</v>
      </c>
      <c r="B29" s="72">
        <v>252</v>
      </c>
      <c r="C29" s="73">
        <v>252</v>
      </c>
      <c r="D29" s="333">
        <f t="shared" si="0"/>
        <v>0</v>
      </c>
      <c r="E29" s="333">
        <v>0</v>
      </c>
      <c r="F29" s="28">
        <v>188</v>
      </c>
      <c r="G29" s="73">
        <v>2464</v>
      </c>
      <c r="H29" s="28">
        <v>2211</v>
      </c>
      <c r="I29" s="140"/>
    </row>
    <row r="30" spans="1:9" ht="21" customHeight="1">
      <c r="A30" s="332" t="s">
        <v>424</v>
      </c>
      <c r="B30" s="72">
        <v>74</v>
      </c>
      <c r="C30" s="73">
        <v>74</v>
      </c>
      <c r="D30" s="333">
        <f t="shared" si="0"/>
        <v>0</v>
      </c>
      <c r="E30" s="333">
        <v>0</v>
      </c>
      <c r="F30" s="28">
        <v>56</v>
      </c>
      <c r="G30" s="73">
        <v>610</v>
      </c>
      <c r="H30" s="28">
        <v>538</v>
      </c>
      <c r="I30" s="140"/>
    </row>
    <row r="31" spans="1:9" ht="21" customHeight="1">
      <c r="A31" s="332" t="s">
        <v>425</v>
      </c>
      <c r="B31" s="72">
        <v>212</v>
      </c>
      <c r="C31" s="73">
        <v>212</v>
      </c>
      <c r="D31" s="333">
        <f t="shared" si="0"/>
        <v>0</v>
      </c>
      <c r="E31" s="333">
        <v>0</v>
      </c>
      <c r="F31" s="28">
        <v>70</v>
      </c>
      <c r="G31" s="73">
        <v>436</v>
      </c>
      <c r="H31" s="28">
        <v>127</v>
      </c>
      <c r="I31" s="140"/>
    </row>
    <row r="32" spans="1:9" ht="21" customHeight="1">
      <c r="A32" s="332" t="s">
        <v>426</v>
      </c>
      <c r="B32" s="72">
        <v>13549</v>
      </c>
      <c r="C32" s="73">
        <v>12267</v>
      </c>
      <c r="D32" s="73">
        <f t="shared" si="0"/>
        <v>1282</v>
      </c>
      <c r="E32" s="73">
        <v>1282</v>
      </c>
      <c r="F32" s="28">
        <v>122</v>
      </c>
      <c r="G32" s="333">
        <v>0</v>
      </c>
      <c r="H32" s="334">
        <v>0</v>
      </c>
      <c r="I32" s="140" t="s">
        <v>427</v>
      </c>
    </row>
    <row r="33" spans="1:9" ht="21" customHeight="1">
      <c r="A33" s="332" t="s">
        <v>168</v>
      </c>
      <c r="B33" s="72">
        <v>25464</v>
      </c>
      <c r="C33" s="73">
        <v>25155</v>
      </c>
      <c r="D33" s="73">
        <f t="shared" si="0"/>
        <v>309</v>
      </c>
      <c r="E33" s="28">
        <v>16029</v>
      </c>
      <c r="F33" s="28">
        <v>328</v>
      </c>
      <c r="G33" s="73">
        <v>6178</v>
      </c>
      <c r="H33" s="28">
        <v>2317</v>
      </c>
      <c r="I33" s="284" t="s">
        <v>261</v>
      </c>
    </row>
    <row r="34" spans="1:9" ht="21" customHeight="1">
      <c r="A34" s="336" t="s">
        <v>66</v>
      </c>
      <c r="B34" s="72">
        <v>1864</v>
      </c>
      <c r="C34" s="73">
        <v>1632</v>
      </c>
      <c r="D34" s="73">
        <f t="shared" si="0"/>
        <v>232</v>
      </c>
      <c r="E34" s="28">
        <v>1678</v>
      </c>
      <c r="F34" s="28">
        <v>5</v>
      </c>
      <c r="G34" s="73">
        <v>5755</v>
      </c>
      <c r="H34" s="28">
        <v>11</v>
      </c>
      <c r="I34" s="284" t="s">
        <v>261</v>
      </c>
    </row>
    <row r="35" spans="1:9" ht="21" customHeight="1">
      <c r="A35" s="63" t="s">
        <v>15</v>
      </c>
      <c r="B35" s="78"/>
      <c r="C35" s="79"/>
      <c r="D35" s="79"/>
      <c r="E35" s="281">
        <f>SUM(E20:E34)</f>
        <v>20758</v>
      </c>
      <c r="F35" s="81"/>
      <c r="G35" s="80">
        <f>SUM(G20:G34)</f>
        <v>53603</v>
      </c>
      <c r="H35" s="281">
        <f>SUM(H20:H34)</f>
        <v>26166</v>
      </c>
      <c r="I35" s="82"/>
    </row>
    <row r="36" ht="10.5">
      <c r="A36" s="48" t="s">
        <v>88</v>
      </c>
    </row>
    <row r="37" ht="10.5">
      <c r="A37" s="48" t="s">
        <v>89</v>
      </c>
    </row>
    <row r="38" ht="10.5">
      <c r="A38" s="48" t="s">
        <v>49</v>
      </c>
    </row>
    <row r="39" ht="10.5">
      <c r="A39" s="48" t="s">
        <v>48</v>
      </c>
    </row>
    <row r="40" ht="9.75" customHeight="1"/>
    <row r="41" ht="14.25">
      <c r="A41" s="60" t="s">
        <v>13</v>
      </c>
    </row>
    <row r="42" spans="9:10" ht="10.5">
      <c r="I42" s="49" t="s">
        <v>12</v>
      </c>
      <c r="J42" s="49"/>
    </row>
    <row r="43" spans="1:9" ht="13.5" customHeight="1">
      <c r="A43" s="684" t="s">
        <v>14</v>
      </c>
      <c r="B43" s="694" t="s">
        <v>43</v>
      </c>
      <c r="C43" s="690" t="s">
        <v>44</v>
      </c>
      <c r="D43" s="690" t="s">
        <v>45</v>
      </c>
      <c r="E43" s="695" t="s">
        <v>46</v>
      </c>
      <c r="F43" s="690" t="s">
        <v>55</v>
      </c>
      <c r="G43" s="690" t="s">
        <v>11</v>
      </c>
      <c r="H43" s="695" t="s">
        <v>42</v>
      </c>
      <c r="I43" s="692" t="s">
        <v>8</v>
      </c>
    </row>
    <row r="44" spans="1:9" ht="13.5" customHeight="1" thickBot="1">
      <c r="A44" s="685"/>
      <c r="B44" s="687"/>
      <c r="C44" s="689"/>
      <c r="D44" s="689"/>
      <c r="E44" s="696"/>
      <c r="F44" s="691"/>
      <c r="G44" s="691"/>
      <c r="H44" s="697"/>
      <c r="I44" s="693"/>
    </row>
    <row r="45" spans="1:9" ht="21" customHeight="1" thickTop="1">
      <c r="A45" s="328" t="s">
        <v>428</v>
      </c>
      <c r="B45" s="236">
        <v>55</v>
      </c>
      <c r="C45" s="71">
        <v>36</v>
      </c>
      <c r="D45" s="71">
        <v>19</v>
      </c>
      <c r="E45" s="71">
        <v>19</v>
      </c>
      <c r="F45" s="329">
        <v>0</v>
      </c>
      <c r="G45" s="329">
        <v>0</v>
      </c>
      <c r="H45" s="329">
        <v>0</v>
      </c>
      <c r="I45" s="83"/>
    </row>
    <row r="46" spans="1:9" ht="21" customHeight="1">
      <c r="A46" s="332" t="s">
        <v>429</v>
      </c>
      <c r="B46" s="72">
        <v>2347</v>
      </c>
      <c r="C46" s="73">
        <v>2238</v>
      </c>
      <c r="D46" s="73">
        <v>109</v>
      </c>
      <c r="E46" s="73">
        <v>109</v>
      </c>
      <c r="F46" s="73">
        <v>133</v>
      </c>
      <c r="G46" s="73">
        <v>1145</v>
      </c>
      <c r="H46" s="73">
        <v>794</v>
      </c>
      <c r="I46" s="74" t="s">
        <v>430</v>
      </c>
    </row>
    <row r="47" spans="1:9" ht="21" customHeight="1">
      <c r="A47" s="335" t="s">
        <v>431</v>
      </c>
      <c r="B47" s="72">
        <v>782</v>
      </c>
      <c r="C47" s="73">
        <v>681</v>
      </c>
      <c r="D47" s="73">
        <v>101</v>
      </c>
      <c r="E47" s="73">
        <v>101</v>
      </c>
      <c r="F47" s="333">
        <v>0</v>
      </c>
      <c r="G47" s="73">
        <v>589</v>
      </c>
      <c r="H47" s="73">
        <v>292</v>
      </c>
      <c r="I47" s="74"/>
    </row>
    <row r="48" spans="1:9" ht="21" customHeight="1">
      <c r="A48" s="332" t="s">
        <v>432</v>
      </c>
      <c r="B48" s="72">
        <v>1014</v>
      </c>
      <c r="C48" s="73">
        <v>872</v>
      </c>
      <c r="D48" s="73">
        <v>142</v>
      </c>
      <c r="E48" s="73">
        <v>142</v>
      </c>
      <c r="F48" s="73">
        <v>28</v>
      </c>
      <c r="G48" s="73">
        <v>2462</v>
      </c>
      <c r="H48" s="73">
        <v>672</v>
      </c>
      <c r="I48" s="74" t="s">
        <v>433</v>
      </c>
    </row>
    <row r="49" spans="1:9" ht="21" customHeight="1">
      <c r="A49" s="332" t="s">
        <v>375</v>
      </c>
      <c r="B49" s="72">
        <v>1773</v>
      </c>
      <c r="C49" s="73">
        <v>1701</v>
      </c>
      <c r="D49" s="73">
        <v>72</v>
      </c>
      <c r="E49" s="73">
        <v>72</v>
      </c>
      <c r="F49" s="73">
        <v>19</v>
      </c>
      <c r="G49" s="73">
        <v>2799</v>
      </c>
      <c r="H49" s="73">
        <v>410</v>
      </c>
      <c r="I49" s="74" t="s">
        <v>434</v>
      </c>
    </row>
    <row r="50" spans="1:9" ht="21" customHeight="1">
      <c r="A50" s="335" t="s">
        <v>435</v>
      </c>
      <c r="B50" s="72">
        <v>148</v>
      </c>
      <c r="C50" s="73">
        <v>107</v>
      </c>
      <c r="D50" s="73">
        <v>41</v>
      </c>
      <c r="E50" s="73">
        <v>41</v>
      </c>
      <c r="F50" s="333">
        <v>0</v>
      </c>
      <c r="G50" s="333">
        <v>0</v>
      </c>
      <c r="H50" s="333">
        <v>0</v>
      </c>
      <c r="I50" s="74"/>
    </row>
    <row r="51" spans="1:9" ht="21" customHeight="1">
      <c r="A51" s="335" t="s">
        <v>436</v>
      </c>
      <c r="B51" s="72">
        <v>412</v>
      </c>
      <c r="C51" s="73">
        <v>384</v>
      </c>
      <c r="D51" s="73">
        <v>28</v>
      </c>
      <c r="E51" s="73">
        <v>28</v>
      </c>
      <c r="F51" s="73">
        <v>120</v>
      </c>
      <c r="G51" s="73">
        <v>463</v>
      </c>
      <c r="H51" s="73">
        <v>35</v>
      </c>
      <c r="I51" s="74"/>
    </row>
    <row r="52" spans="1:9" ht="21" customHeight="1">
      <c r="A52" s="335" t="s">
        <v>437</v>
      </c>
      <c r="B52" s="72">
        <v>112</v>
      </c>
      <c r="C52" s="73">
        <v>105</v>
      </c>
      <c r="D52" s="73">
        <v>7</v>
      </c>
      <c r="E52" s="73">
        <v>7</v>
      </c>
      <c r="F52" s="333">
        <v>0</v>
      </c>
      <c r="G52" s="73">
        <v>327</v>
      </c>
      <c r="H52" s="73">
        <v>87</v>
      </c>
      <c r="I52" s="74"/>
    </row>
    <row r="53" spans="1:9" ht="21" customHeight="1">
      <c r="A53" s="332" t="s">
        <v>124</v>
      </c>
      <c r="B53" s="72">
        <v>75</v>
      </c>
      <c r="C53" s="73">
        <v>71</v>
      </c>
      <c r="D53" s="73">
        <v>3</v>
      </c>
      <c r="E53" s="73">
        <v>3</v>
      </c>
      <c r="F53" s="333">
        <v>0</v>
      </c>
      <c r="G53" s="333">
        <v>0</v>
      </c>
      <c r="H53" s="333">
        <v>0</v>
      </c>
      <c r="I53" s="74"/>
    </row>
    <row r="54" spans="1:9" ht="21" customHeight="1">
      <c r="A54" s="335" t="s">
        <v>438</v>
      </c>
      <c r="B54" s="72">
        <v>420</v>
      </c>
      <c r="C54" s="73">
        <v>397</v>
      </c>
      <c r="D54" s="73">
        <v>23</v>
      </c>
      <c r="E54" s="73">
        <v>23</v>
      </c>
      <c r="F54" s="333">
        <v>0</v>
      </c>
      <c r="G54" s="333">
        <v>0</v>
      </c>
      <c r="H54" s="333">
        <v>0</v>
      </c>
      <c r="I54" s="74"/>
    </row>
    <row r="55" spans="1:9" ht="21" customHeight="1">
      <c r="A55" s="335" t="s">
        <v>439</v>
      </c>
      <c r="B55" s="72">
        <v>161139</v>
      </c>
      <c r="C55" s="73">
        <v>155554</v>
      </c>
      <c r="D55" s="73">
        <v>5585</v>
      </c>
      <c r="E55" s="73">
        <v>5580</v>
      </c>
      <c r="F55" s="333">
        <v>0</v>
      </c>
      <c r="G55" s="333">
        <v>0</v>
      </c>
      <c r="H55" s="333">
        <v>0</v>
      </c>
      <c r="I55" s="74"/>
    </row>
    <row r="56" spans="1:9" ht="21" customHeight="1">
      <c r="A56" s="337" t="s">
        <v>440</v>
      </c>
      <c r="B56" s="72">
        <v>153</v>
      </c>
      <c r="C56" s="73">
        <v>88</v>
      </c>
      <c r="D56" s="73">
        <v>65</v>
      </c>
      <c r="E56" s="73">
        <v>880</v>
      </c>
      <c r="F56" s="333">
        <v>0</v>
      </c>
      <c r="G56" s="73">
        <v>941</v>
      </c>
      <c r="H56" s="333">
        <v>0</v>
      </c>
      <c r="I56" s="74" t="s">
        <v>261</v>
      </c>
    </row>
    <row r="57" spans="1:9" ht="21" customHeight="1">
      <c r="A57" s="63" t="s">
        <v>16</v>
      </c>
      <c r="B57" s="78"/>
      <c r="C57" s="79"/>
      <c r="D57" s="79"/>
      <c r="E57" s="80">
        <f>SUM(E45:E56)</f>
        <v>7005</v>
      </c>
      <c r="F57" s="81"/>
      <c r="G57" s="80">
        <f>SUM(G45:G56)</f>
        <v>8726</v>
      </c>
      <c r="H57" s="80">
        <f>SUM(H45:H56)</f>
        <v>2290</v>
      </c>
      <c r="I57" s="84"/>
    </row>
    <row r="58" ht="6" customHeight="1">
      <c r="A58" s="85"/>
    </row>
    <row r="59" ht="14.25">
      <c r="A59" s="60" t="s">
        <v>56</v>
      </c>
    </row>
    <row r="60" ht="10.5">
      <c r="J60" s="49" t="s">
        <v>12</v>
      </c>
    </row>
    <row r="61" spans="1:10" ht="13.5" customHeight="1">
      <c r="A61" s="698" t="s">
        <v>17</v>
      </c>
      <c r="B61" s="694" t="s">
        <v>19</v>
      </c>
      <c r="C61" s="690" t="s">
        <v>47</v>
      </c>
      <c r="D61" s="690" t="s">
        <v>20</v>
      </c>
      <c r="E61" s="690" t="s">
        <v>21</v>
      </c>
      <c r="F61" s="690" t="s">
        <v>22</v>
      </c>
      <c r="G61" s="695" t="s">
        <v>23</v>
      </c>
      <c r="H61" s="695" t="s">
        <v>24</v>
      </c>
      <c r="I61" s="695" t="s">
        <v>59</v>
      </c>
      <c r="J61" s="692" t="s">
        <v>8</v>
      </c>
    </row>
    <row r="62" spans="1:10" ht="13.5" customHeight="1" thickBot="1">
      <c r="A62" s="699"/>
      <c r="B62" s="687"/>
      <c r="C62" s="689"/>
      <c r="D62" s="689"/>
      <c r="E62" s="689"/>
      <c r="F62" s="689"/>
      <c r="G62" s="696"/>
      <c r="H62" s="696"/>
      <c r="I62" s="697"/>
      <c r="J62" s="693"/>
    </row>
    <row r="63" spans="1:10" ht="21" customHeight="1" thickTop="1">
      <c r="A63" s="328" t="s">
        <v>441</v>
      </c>
      <c r="B63" s="236">
        <v>2</v>
      </c>
      <c r="C63" s="71">
        <v>110</v>
      </c>
      <c r="D63" s="71">
        <v>5</v>
      </c>
      <c r="E63" s="329">
        <v>0</v>
      </c>
      <c r="F63" s="71">
        <v>1000</v>
      </c>
      <c r="G63" s="71">
        <v>15792</v>
      </c>
      <c r="H63" s="329">
        <v>0</v>
      </c>
      <c r="I63" s="71">
        <v>4580</v>
      </c>
      <c r="J63" s="237"/>
    </row>
    <row r="64" spans="1:10" ht="21" customHeight="1">
      <c r="A64" s="332" t="s">
        <v>442</v>
      </c>
      <c r="B64" s="72">
        <v>-7</v>
      </c>
      <c r="C64" s="73">
        <v>544</v>
      </c>
      <c r="D64" s="73">
        <v>1</v>
      </c>
      <c r="E64" s="333">
        <v>0</v>
      </c>
      <c r="F64" s="333">
        <v>0</v>
      </c>
      <c r="G64" s="333">
        <v>0</v>
      </c>
      <c r="H64" s="333">
        <v>0</v>
      </c>
      <c r="I64" s="333">
        <v>0</v>
      </c>
      <c r="J64" s="74"/>
    </row>
    <row r="65" spans="1:10" ht="21" customHeight="1">
      <c r="A65" s="335" t="s">
        <v>443</v>
      </c>
      <c r="B65" s="72">
        <v>4</v>
      </c>
      <c r="C65" s="73">
        <v>34</v>
      </c>
      <c r="D65" s="73">
        <v>10</v>
      </c>
      <c r="E65" s="73">
        <v>36</v>
      </c>
      <c r="F65" s="333">
        <v>0</v>
      </c>
      <c r="G65" s="333">
        <v>0</v>
      </c>
      <c r="H65" s="333">
        <v>0</v>
      </c>
      <c r="I65" s="333">
        <v>0</v>
      </c>
      <c r="J65" s="74"/>
    </row>
    <row r="66" spans="1:10" ht="21" customHeight="1">
      <c r="A66" s="332" t="s">
        <v>444</v>
      </c>
      <c r="B66" s="72">
        <v>41</v>
      </c>
      <c r="C66" s="73">
        <v>234</v>
      </c>
      <c r="D66" s="73">
        <v>100</v>
      </c>
      <c r="E66" s="333">
        <v>0</v>
      </c>
      <c r="F66" s="333">
        <v>0</v>
      </c>
      <c r="G66" s="333">
        <v>0</v>
      </c>
      <c r="H66" s="333">
        <v>0</v>
      </c>
      <c r="I66" s="333">
        <v>0</v>
      </c>
      <c r="J66" s="74"/>
    </row>
    <row r="67" spans="1:10" ht="21" customHeight="1">
      <c r="A67" s="335" t="s">
        <v>445</v>
      </c>
      <c r="B67" s="72">
        <v>0</v>
      </c>
      <c r="C67" s="73">
        <v>5</v>
      </c>
      <c r="D67" s="73">
        <v>3</v>
      </c>
      <c r="E67" s="333">
        <v>0</v>
      </c>
      <c r="F67" s="333">
        <v>0</v>
      </c>
      <c r="G67" s="333">
        <v>0</v>
      </c>
      <c r="H67" s="333">
        <v>0</v>
      </c>
      <c r="I67" s="333">
        <v>0</v>
      </c>
      <c r="J67" s="74"/>
    </row>
    <row r="68" spans="1:10" ht="21" customHeight="1">
      <c r="A68" s="332" t="s">
        <v>446</v>
      </c>
      <c r="B68" s="72">
        <v>0</v>
      </c>
      <c r="C68" s="73">
        <v>21</v>
      </c>
      <c r="D68" s="73">
        <v>1</v>
      </c>
      <c r="E68" s="333">
        <v>0</v>
      </c>
      <c r="F68" s="333">
        <v>0</v>
      </c>
      <c r="G68" s="333">
        <v>0</v>
      </c>
      <c r="H68" s="333">
        <v>0</v>
      </c>
      <c r="I68" s="333">
        <v>0</v>
      </c>
      <c r="J68" s="74"/>
    </row>
    <row r="69" spans="1:10" ht="21" customHeight="1">
      <c r="A69" s="332" t="s">
        <v>447</v>
      </c>
      <c r="B69" s="72">
        <v>-99</v>
      </c>
      <c r="C69" s="73">
        <v>-63</v>
      </c>
      <c r="D69" s="73">
        <v>11</v>
      </c>
      <c r="E69" s="73">
        <v>16</v>
      </c>
      <c r="F69" s="333">
        <v>0</v>
      </c>
      <c r="G69" s="333">
        <v>0</v>
      </c>
      <c r="H69" s="333">
        <v>0</v>
      </c>
      <c r="I69" s="333">
        <v>0</v>
      </c>
      <c r="J69" s="74"/>
    </row>
    <row r="70" spans="1:10" ht="21" customHeight="1">
      <c r="A70" s="86" t="s">
        <v>18</v>
      </c>
      <c r="B70" s="87"/>
      <c r="C70" s="81"/>
      <c r="D70" s="80">
        <f aca="true" t="shared" si="1" ref="D70:I70">SUM(D63:D69)</f>
        <v>131</v>
      </c>
      <c r="E70" s="80">
        <f t="shared" si="1"/>
        <v>52</v>
      </c>
      <c r="F70" s="80">
        <f t="shared" si="1"/>
        <v>1000</v>
      </c>
      <c r="G70" s="80">
        <f t="shared" si="1"/>
        <v>15792</v>
      </c>
      <c r="H70" s="338">
        <f t="shared" si="1"/>
        <v>0</v>
      </c>
      <c r="I70" s="80">
        <f t="shared" si="1"/>
        <v>4580</v>
      </c>
      <c r="J70" s="82"/>
    </row>
    <row r="71" ht="10.5">
      <c r="A71" s="48" t="s">
        <v>90</v>
      </c>
    </row>
    <row r="72" ht="9.75" customHeight="1"/>
    <row r="73" ht="14.25">
      <c r="A73" s="60" t="s">
        <v>39</v>
      </c>
    </row>
    <row r="74" ht="10.5">
      <c r="D74" s="49" t="s">
        <v>12</v>
      </c>
    </row>
    <row r="75" spans="1:4" ht="21.75" thickBot="1">
      <c r="A75" s="88" t="s">
        <v>34</v>
      </c>
      <c r="B75" s="89" t="s">
        <v>91</v>
      </c>
      <c r="C75" s="90" t="s">
        <v>92</v>
      </c>
      <c r="D75" s="91" t="s">
        <v>50</v>
      </c>
    </row>
    <row r="76" spans="1:4" ht="21" customHeight="1" thickTop="1">
      <c r="A76" s="92" t="s">
        <v>35</v>
      </c>
      <c r="B76" s="236">
        <v>3443</v>
      </c>
      <c r="C76" s="71">
        <v>3252</v>
      </c>
      <c r="D76" s="83">
        <f>C76-B76</f>
        <v>-191</v>
      </c>
    </row>
    <row r="77" spans="1:4" ht="21" customHeight="1">
      <c r="A77" s="93" t="s">
        <v>36</v>
      </c>
      <c r="B77" s="72">
        <v>155</v>
      </c>
      <c r="C77" s="73">
        <v>106</v>
      </c>
      <c r="D77" s="74">
        <f>C77-B77</f>
        <v>-49</v>
      </c>
    </row>
    <row r="78" spans="1:4" ht="21" customHeight="1">
      <c r="A78" s="113" t="s">
        <v>37</v>
      </c>
      <c r="B78" s="75">
        <v>5100</v>
      </c>
      <c r="C78" s="76">
        <v>4777</v>
      </c>
      <c r="D78" s="77">
        <f>C78-B78</f>
        <v>-323</v>
      </c>
    </row>
    <row r="79" spans="1:4" ht="21" customHeight="1">
      <c r="A79" s="95" t="s">
        <v>38</v>
      </c>
      <c r="B79" s="96">
        <f>SUM(B76:B78)</f>
        <v>8698</v>
      </c>
      <c r="C79" s="80">
        <f>SUM(C76:C78)</f>
        <v>8135</v>
      </c>
      <c r="D79" s="82">
        <f>C79-B79</f>
        <v>-563</v>
      </c>
    </row>
    <row r="80" spans="1:4" ht="10.5">
      <c r="A80" s="48" t="s">
        <v>58</v>
      </c>
      <c r="B80" s="97"/>
      <c r="C80" s="97"/>
      <c r="D80" s="97"/>
    </row>
    <row r="81" spans="1:4" ht="9.75" customHeight="1">
      <c r="A81" s="98"/>
      <c r="B81" s="97"/>
      <c r="C81" s="97"/>
      <c r="D81" s="97"/>
    </row>
    <row r="82" ht="14.25">
      <c r="A82" s="60" t="s">
        <v>57</v>
      </c>
    </row>
    <row r="83" ht="10.5" customHeight="1">
      <c r="A83" s="60"/>
    </row>
    <row r="84" spans="1:11" ht="21.75" thickBot="1">
      <c r="A84" s="88" t="s">
        <v>33</v>
      </c>
      <c r="B84" s="89" t="s">
        <v>91</v>
      </c>
      <c r="C84" s="90" t="s">
        <v>92</v>
      </c>
      <c r="D84" s="90" t="s">
        <v>50</v>
      </c>
      <c r="E84" s="99" t="s">
        <v>31</v>
      </c>
      <c r="F84" s="91" t="s">
        <v>32</v>
      </c>
      <c r="G84" s="700" t="s">
        <v>40</v>
      </c>
      <c r="H84" s="701"/>
      <c r="I84" s="89" t="s">
        <v>91</v>
      </c>
      <c r="J84" s="90" t="s">
        <v>92</v>
      </c>
      <c r="K84" s="91" t="s">
        <v>50</v>
      </c>
    </row>
    <row r="85" spans="1:11" ht="21" customHeight="1" thickTop="1">
      <c r="A85" s="92" t="s">
        <v>25</v>
      </c>
      <c r="B85" s="339">
        <v>6.03</v>
      </c>
      <c r="C85" s="340">
        <v>4.25</v>
      </c>
      <c r="D85" s="340">
        <f aca="true" t="shared" si="2" ref="D85:D90">C85-B85</f>
        <v>-1.7800000000000002</v>
      </c>
      <c r="E85" s="341">
        <v>-11.63</v>
      </c>
      <c r="F85" s="342" t="s">
        <v>93</v>
      </c>
      <c r="G85" s="709" t="s">
        <v>419</v>
      </c>
      <c r="H85" s="710"/>
      <c r="I85" s="343">
        <v>0</v>
      </c>
      <c r="J85" s="344">
        <v>0</v>
      </c>
      <c r="K85" s="345">
        <f>J85-I85</f>
        <v>0</v>
      </c>
    </row>
    <row r="86" spans="1:11" ht="21" customHeight="1">
      <c r="A86" s="93" t="s">
        <v>26</v>
      </c>
      <c r="B86" s="346">
        <v>65.29</v>
      </c>
      <c r="C86" s="347">
        <v>64.48</v>
      </c>
      <c r="D86" s="347">
        <f t="shared" si="2"/>
        <v>-0.8100000000000023</v>
      </c>
      <c r="E86" s="348">
        <v>-16.63</v>
      </c>
      <c r="F86" s="349" t="s">
        <v>94</v>
      </c>
      <c r="G86" s="711" t="s">
        <v>420</v>
      </c>
      <c r="H86" s="712"/>
      <c r="I86" s="350">
        <v>0</v>
      </c>
      <c r="J86" s="351">
        <v>0</v>
      </c>
      <c r="K86" s="352">
        <f aca="true" t="shared" si="3" ref="K86:K91">J86-I86</f>
        <v>0</v>
      </c>
    </row>
    <row r="87" spans="1:11" ht="21" customHeight="1">
      <c r="A87" s="93" t="s">
        <v>27</v>
      </c>
      <c r="B87" s="353">
        <v>10.1</v>
      </c>
      <c r="C87" s="354">
        <v>8.7</v>
      </c>
      <c r="D87" s="354">
        <f t="shared" si="2"/>
        <v>-1.4000000000000004</v>
      </c>
      <c r="E87" s="355">
        <v>25</v>
      </c>
      <c r="F87" s="356">
        <v>35</v>
      </c>
      <c r="G87" s="711" t="s">
        <v>448</v>
      </c>
      <c r="H87" s="712"/>
      <c r="I87" s="350">
        <v>0</v>
      </c>
      <c r="J87" s="351">
        <v>0</v>
      </c>
      <c r="K87" s="352">
        <f t="shared" si="3"/>
        <v>0</v>
      </c>
    </row>
    <row r="88" spans="1:11" ht="21" customHeight="1">
      <c r="A88" s="93" t="s">
        <v>28</v>
      </c>
      <c r="B88" s="357">
        <v>85.5</v>
      </c>
      <c r="C88" s="354">
        <v>74.6</v>
      </c>
      <c r="D88" s="354">
        <f t="shared" si="2"/>
        <v>-10.900000000000006</v>
      </c>
      <c r="E88" s="355">
        <v>350</v>
      </c>
      <c r="F88" s="358"/>
      <c r="G88" s="711" t="s">
        <v>423</v>
      </c>
      <c r="H88" s="712"/>
      <c r="I88" s="350">
        <v>0</v>
      </c>
      <c r="J88" s="351">
        <v>0</v>
      </c>
      <c r="K88" s="352">
        <f t="shared" si="3"/>
        <v>0</v>
      </c>
    </row>
    <row r="89" spans="1:11" ht="21" customHeight="1">
      <c r="A89" s="93" t="s">
        <v>29</v>
      </c>
      <c r="B89" s="359">
        <v>0.94</v>
      </c>
      <c r="C89" s="347">
        <v>1</v>
      </c>
      <c r="D89" s="347">
        <f t="shared" si="2"/>
        <v>0.06000000000000005</v>
      </c>
      <c r="E89" s="360"/>
      <c r="F89" s="358"/>
      <c r="G89" s="711" t="s">
        <v>449</v>
      </c>
      <c r="H89" s="712"/>
      <c r="I89" s="350">
        <v>0</v>
      </c>
      <c r="J89" s="351">
        <v>0</v>
      </c>
      <c r="K89" s="352">
        <f t="shared" si="3"/>
        <v>0</v>
      </c>
    </row>
    <row r="90" spans="1:11" ht="21" customHeight="1">
      <c r="A90" s="361" t="s">
        <v>30</v>
      </c>
      <c r="B90" s="362">
        <v>88.8</v>
      </c>
      <c r="C90" s="363">
        <v>88.4</v>
      </c>
      <c r="D90" s="363">
        <f t="shared" si="2"/>
        <v>-0.3999999999999915</v>
      </c>
      <c r="E90" s="364"/>
      <c r="F90" s="365"/>
      <c r="G90" s="713" t="s">
        <v>168</v>
      </c>
      <c r="H90" s="714"/>
      <c r="I90" s="366">
        <v>0</v>
      </c>
      <c r="J90" s="367">
        <v>0</v>
      </c>
      <c r="K90" s="368">
        <f t="shared" si="3"/>
        <v>0</v>
      </c>
    </row>
    <row r="91" spans="1:11" ht="21" customHeight="1">
      <c r="A91" s="369"/>
      <c r="B91" s="370"/>
      <c r="C91" s="371"/>
      <c r="D91" s="371"/>
      <c r="E91" s="115"/>
      <c r="F91" s="116"/>
      <c r="G91" s="715" t="s">
        <v>66</v>
      </c>
      <c r="H91" s="716"/>
      <c r="I91" s="372">
        <v>0</v>
      </c>
      <c r="J91" s="373">
        <v>0</v>
      </c>
      <c r="K91" s="374">
        <f t="shared" si="3"/>
        <v>0</v>
      </c>
    </row>
    <row r="92" ht="10.5">
      <c r="A92" s="48" t="s">
        <v>95</v>
      </c>
    </row>
    <row r="93" ht="10.5">
      <c r="A93" s="48" t="s">
        <v>96</v>
      </c>
    </row>
    <row r="94" ht="10.5">
      <c r="A94" s="48" t="s">
        <v>97</v>
      </c>
    </row>
    <row r="95" ht="10.5" customHeight="1">
      <c r="A95" s="48" t="s">
        <v>98</v>
      </c>
    </row>
  </sheetData>
  <sheetProtection/>
  <mergeCells count="44">
    <mergeCell ref="G86:H86"/>
    <mergeCell ref="G87:H87"/>
    <mergeCell ref="G88:H88"/>
    <mergeCell ref="G89:H89"/>
    <mergeCell ref="G90:H90"/>
    <mergeCell ref="G91:H91"/>
    <mergeCell ref="G61:G62"/>
    <mergeCell ref="H61:H62"/>
    <mergeCell ref="I61:I62"/>
    <mergeCell ref="J61:J62"/>
    <mergeCell ref="G84:H84"/>
    <mergeCell ref="G85:H85"/>
    <mergeCell ref="A61:A62"/>
    <mergeCell ref="B61:B62"/>
    <mergeCell ref="C61:C62"/>
    <mergeCell ref="D61:D62"/>
    <mergeCell ref="E61:E62"/>
    <mergeCell ref="F61:F62"/>
    <mergeCell ref="I18:I19"/>
    <mergeCell ref="A43:A44"/>
    <mergeCell ref="B43:B44"/>
    <mergeCell ref="C43:C44"/>
    <mergeCell ref="D43:D44"/>
    <mergeCell ref="E43:E44"/>
    <mergeCell ref="F43:F44"/>
    <mergeCell ref="G43:G44"/>
    <mergeCell ref="H43:H44"/>
    <mergeCell ref="I43:I44"/>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pageMargins left="0.4330708661417323" right="0.3937007874015748" top="0.5905511811023623" bottom="0.31496062992125984" header="0.4330708661417323" footer="0.1968503937007874"/>
  <pageSetup horizontalDpi="600" verticalDpi="600" orientation="portrait" paperSize="9" scale="82" r:id="rId1"/>
  <rowBreaks count="1" manualBreakCount="1">
    <brk id="58" max="255" man="1"/>
  </rowBreaks>
  <colBreaks count="1" manualBreakCount="1">
    <brk id="11" max="72" man="1"/>
  </colBreaks>
</worksheet>
</file>

<file path=xl/worksheets/sheet20.xml><?xml version="1.0" encoding="utf-8"?>
<worksheet xmlns="http://schemas.openxmlformats.org/spreadsheetml/2006/main" xmlns:r="http://schemas.openxmlformats.org/officeDocument/2006/relationships">
  <dimension ref="A1:M81"/>
  <sheetViews>
    <sheetView view="pageBreakPreview" zoomScale="130" zoomScaleSheetLayoutView="130" zoomScalePageLayoutView="0" workbookViewId="0" topLeftCell="A1">
      <selection activeCell="E85" sqref="E85"/>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389</v>
      </c>
      <c r="B4" s="51"/>
      <c r="G4" s="52" t="s">
        <v>51</v>
      </c>
      <c r="H4" s="53" t="s">
        <v>52</v>
      </c>
      <c r="I4" s="54" t="s">
        <v>53</v>
      </c>
      <c r="J4" s="55" t="s">
        <v>54</v>
      </c>
    </row>
    <row r="5" spans="7:10" ht="13.5" customHeight="1" thickTop="1">
      <c r="G5" s="56">
        <v>5617</v>
      </c>
      <c r="H5" s="57">
        <v>7191</v>
      </c>
      <c r="I5" s="58">
        <v>634</v>
      </c>
      <c r="J5" s="59">
        <v>13442</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21" customHeight="1" thickTop="1">
      <c r="A10" s="2" t="s">
        <v>9</v>
      </c>
      <c r="B10" s="3">
        <v>23516</v>
      </c>
      <c r="C10" s="4">
        <v>21750</v>
      </c>
      <c r="D10" s="4">
        <v>1766</v>
      </c>
      <c r="E10" s="4">
        <v>997</v>
      </c>
      <c r="F10" s="4">
        <v>619</v>
      </c>
      <c r="G10" s="4">
        <v>24844</v>
      </c>
      <c r="H10" s="315" t="s">
        <v>390</v>
      </c>
    </row>
    <row r="11" spans="1:8" ht="13.5" customHeight="1">
      <c r="A11" s="63" t="s">
        <v>1</v>
      </c>
      <c r="B11" s="64">
        <v>23516</v>
      </c>
      <c r="C11" s="65">
        <v>21750</v>
      </c>
      <c r="D11" s="65">
        <v>1766</v>
      </c>
      <c r="E11" s="65">
        <v>997</v>
      </c>
      <c r="F11" s="66"/>
      <c r="G11" s="65">
        <v>24844</v>
      </c>
      <c r="H11" s="67"/>
    </row>
    <row r="12" spans="1:8" ht="13.5" customHeight="1">
      <c r="A12" s="68" t="s">
        <v>87</v>
      </c>
      <c r="B12" s="69"/>
      <c r="C12" s="69"/>
      <c r="D12" s="69"/>
      <c r="E12" s="69"/>
      <c r="F12" s="69"/>
      <c r="G12" s="69"/>
      <c r="H12" s="70"/>
    </row>
    <row r="13" ht="9.75" customHeight="1"/>
    <row r="14" ht="14.25">
      <c r="A14" s="60" t="s">
        <v>10</v>
      </c>
    </row>
    <row r="15" spans="9:12" ht="10.5">
      <c r="I15" s="49" t="s">
        <v>12</v>
      </c>
      <c r="K15" s="49"/>
      <c r="L15" s="49"/>
    </row>
    <row r="16" spans="1:9" ht="13.5" customHeight="1">
      <c r="A16" s="684" t="s">
        <v>0</v>
      </c>
      <c r="B16" s="694" t="s">
        <v>43</v>
      </c>
      <c r="C16" s="690" t="s">
        <v>44</v>
      </c>
      <c r="D16" s="690" t="s">
        <v>45</v>
      </c>
      <c r="E16" s="695" t="s">
        <v>46</v>
      </c>
      <c r="F16" s="690" t="s">
        <v>55</v>
      </c>
      <c r="G16" s="690" t="s">
        <v>11</v>
      </c>
      <c r="H16" s="695" t="s">
        <v>41</v>
      </c>
      <c r="I16" s="692" t="s">
        <v>8</v>
      </c>
    </row>
    <row r="17" spans="1:9" ht="13.5" customHeight="1" thickBot="1">
      <c r="A17" s="685"/>
      <c r="B17" s="687"/>
      <c r="C17" s="689"/>
      <c r="D17" s="689"/>
      <c r="E17" s="696"/>
      <c r="F17" s="691"/>
      <c r="G17" s="691"/>
      <c r="H17" s="697"/>
      <c r="I17" s="693"/>
    </row>
    <row r="18" spans="1:9" ht="13.5" customHeight="1" thickTop="1">
      <c r="A18" s="2" t="s">
        <v>66</v>
      </c>
      <c r="B18" s="16">
        <v>273</v>
      </c>
      <c r="C18" s="17">
        <v>151</v>
      </c>
      <c r="D18" s="17">
        <v>122</v>
      </c>
      <c r="E18" s="17">
        <v>696</v>
      </c>
      <c r="F18" s="37">
        <v>1</v>
      </c>
      <c r="G18" s="17">
        <v>355</v>
      </c>
      <c r="H18" s="18" t="s">
        <v>69</v>
      </c>
      <c r="I18" s="22" t="s">
        <v>261</v>
      </c>
    </row>
    <row r="19" spans="1:9" ht="13.5" customHeight="1">
      <c r="A19" s="2" t="s">
        <v>391</v>
      </c>
      <c r="B19" s="19">
        <v>249</v>
      </c>
      <c r="C19" s="20">
        <v>280</v>
      </c>
      <c r="D19" s="20">
        <v>-32</v>
      </c>
      <c r="E19" s="20">
        <v>484</v>
      </c>
      <c r="F19" s="21" t="s">
        <v>69</v>
      </c>
      <c r="G19" s="21" t="s">
        <v>69</v>
      </c>
      <c r="H19" s="21" t="s">
        <v>69</v>
      </c>
      <c r="I19" s="22" t="s">
        <v>261</v>
      </c>
    </row>
    <row r="20" spans="1:9" ht="13.5" customHeight="1">
      <c r="A20" s="2" t="s">
        <v>392</v>
      </c>
      <c r="B20" s="19">
        <v>1123</v>
      </c>
      <c r="C20" s="20">
        <v>1211</v>
      </c>
      <c r="D20" s="20">
        <v>-88</v>
      </c>
      <c r="E20" s="20">
        <v>343</v>
      </c>
      <c r="F20" s="20">
        <v>171</v>
      </c>
      <c r="G20" s="20">
        <v>127</v>
      </c>
      <c r="H20" s="20">
        <v>85</v>
      </c>
      <c r="I20" s="22" t="s">
        <v>261</v>
      </c>
    </row>
    <row r="21" spans="1:9" ht="13.5" customHeight="1">
      <c r="A21" s="2" t="s">
        <v>220</v>
      </c>
      <c r="B21" s="19">
        <v>1183</v>
      </c>
      <c r="C21" s="20">
        <v>1141</v>
      </c>
      <c r="D21" s="20">
        <v>42</v>
      </c>
      <c r="E21" s="20">
        <v>42</v>
      </c>
      <c r="F21" s="20">
        <v>247</v>
      </c>
      <c r="G21" s="20">
        <v>4797</v>
      </c>
      <c r="H21" s="20">
        <v>2101</v>
      </c>
      <c r="I21" s="22"/>
    </row>
    <row r="22" spans="1:9" ht="13.5" customHeight="1">
      <c r="A22" s="2" t="s">
        <v>111</v>
      </c>
      <c r="B22" s="19">
        <v>3044</v>
      </c>
      <c r="C22" s="20">
        <v>2994</v>
      </c>
      <c r="D22" s="20">
        <v>50</v>
      </c>
      <c r="E22" s="20">
        <v>49</v>
      </c>
      <c r="F22" s="20">
        <v>1450</v>
      </c>
      <c r="G22" s="20">
        <v>22293</v>
      </c>
      <c r="H22" s="20">
        <v>17835</v>
      </c>
      <c r="I22" s="316" t="s">
        <v>393</v>
      </c>
    </row>
    <row r="23" spans="1:9" ht="13.5" customHeight="1">
      <c r="A23" s="2" t="s">
        <v>394</v>
      </c>
      <c r="B23" s="19">
        <v>4252</v>
      </c>
      <c r="C23" s="20">
        <v>3849</v>
      </c>
      <c r="D23" s="20">
        <v>403</v>
      </c>
      <c r="E23" s="20">
        <v>403</v>
      </c>
      <c r="F23" s="20">
        <v>203</v>
      </c>
      <c r="G23" s="21" t="s">
        <v>69</v>
      </c>
      <c r="H23" s="21" t="s">
        <v>69</v>
      </c>
      <c r="I23" s="22"/>
    </row>
    <row r="24" spans="1:9" ht="13.5" customHeight="1">
      <c r="A24" s="2" t="s">
        <v>219</v>
      </c>
      <c r="B24" s="27">
        <v>374</v>
      </c>
      <c r="C24" s="29">
        <v>367</v>
      </c>
      <c r="D24" s="29">
        <v>7</v>
      </c>
      <c r="E24" s="29">
        <v>7</v>
      </c>
      <c r="F24" s="29">
        <v>111</v>
      </c>
      <c r="G24" s="31" t="s">
        <v>69</v>
      </c>
      <c r="H24" s="31" t="s">
        <v>69</v>
      </c>
      <c r="I24" s="22"/>
    </row>
    <row r="25" spans="1:9" ht="13.5" customHeight="1">
      <c r="A25" s="6" t="s">
        <v>310</v>
      </c>
      <c r="B25" s="27">
        <v>521</v>
      </c>
      <c r="C25" s="29">
        <v>521</v>
      </c>
      <c r="D25" s="29">
        <v>0</v>
      </c>
      <c r="E25" s="29">
        <v>0</v>
      </c>
      <c r="F25" s="29">
        <v>54</v>
      </c>
      <c r="G25" s="31" t="s">
        <v>69</v>
      </c>
      <c r="H25" s="31" t="s">
        <v>69</v>
      </c>
      <c r="I25" s="30"/>
    </row>
    <row r="26" spans="1:9" ht="13.5" customHeight="1">
      <c r="A26" s="6" t="s">
        <v>395</v>
      </c>
      <c r="B26" s="27">
        <v>1069</v>
      </c>
      <c r="C26" s="29">
        <v>1041</v>
      </c>
      <c r="D26" s="29">
        <v>28</v>
      </c>
      <c r="E26" s="29">
        <v>28</v>
      </c>
      <c r="F26" s="29">
        <v>352</v>
      </c>
      <c r="G26" s="29">
        <v>514</v>
      </c>
      <c r="H26" s="29">
        <v>514</v>
      </c>
      <c r="I26" s="316" t="s">
        <v>396</v>
      </c>
    </row>
    <row r="27" spans="1:9" ht="13.5" customHeight="1">
      <c r="A27" s="6" t="s">
        <v>397</v>
      </c>
      <c r="B27" s="27">
        <v>2575</v>
      </c>
      <c r="C27" s="29">
        <v>2461</v>
      </c>
      <c r="D27" s="29">
        <v>114</v>
      </c>
      <c r="E27" s="29">
        <v>114</v>
      </c>
      <c r="F27" s="29">
        <v>404</v>
      </c>
      <c r="G27" s="31" t="s">
        <v>69</v>
      </c>
      <c r="H27" s="31" t="s">
        <v>69</v>
      </c>
      <c r="I27" s="30"/>
    </row>
    <row r="28" spans="1:9" ht="13.5" customHeight="1">
      <c r="A28" s="11" t="s">
        <v>398</v>
      </c>
      <c r="B28" s="32">
        <v>397</v>
      </c>
      <c r="C28" s="33">
        <v>368</v>
      </c>
      <c r="D28" s="33">
        <v>29</v>
      </c>
      <c r="E28" s="33">
        <v>28</v>
      </c>
      <c r="F28" s="33">
        <v>115</v>
      </c>
      <c r="G28" s="33">
        <v>361</v>
      </c>
      <c r="H28" s="33">
        <v>126</v>
      </c>
      <c r="I28" s="317" t="s">
        <v>399</v>
      </c>
    </row>
    <row r="29" spans="1:9" ht="13.5" customHeight="1">
      <c r="A29" s="63" t="s">
        <v>15</v>
      </c>
      <c r="B29" s="78"/>
      <c r="C29" s="79"/>
      <c r="D29" s="79"/>
      <c r="E29" s="80">
        <f>SUM(E18:E28)</f>
        <v>2194</v>
      </c>
      <c r="F29" s="81"/>
      <c r="G29" s="80">
        <f>SUM(G18:G28)</f>
        <v>28447</v>
      </c>
      <c r="H29" s="80">
        <f>SUM(H18:H28)</f>
        <v>20661</v>
      </c>
      <c r="I29" s="82"/>
    </row>
    <row r="30" ht="10.5">
      <c r="A30" s="1" t="s">
        <v>88</v>
      </c>
    </row>
    <row r="31" ht="10.5">
      <c r="A31" s="1" t="s">
        <v>89</v>
      </c>
    </row>
    <row r="32" ht="10.5">
      <c r="A32" s="1" t="s">
        <v>49</v>
      </c>
    </row>
    <row r="33" ht="10.5">
      <c r="A33" s="1" t="s">
        <v>48</v>
      </c>
    </row>
    <row r="34" ht="9.75" customHeight="1"/>
    <row r="35" ht="14.25">
      <c r="A35" s="60" t="s">
        <v>13</v>
      </c>
    </row>
    <row r="36" spans="9:10" ht="10.5">
      <c r="I36" s="49" t="s">
        <v>12</v>
      </c>
      <c r="J36" s="49"/>
    </row>
    <row r="37" spans="1:9" ht="13.5" customHeight="1">
      <c r="A37" s="684" t="s">
        <v>14</v>
      </c>
      <c r="B37" s="694" t="s">
        <v>43</v>
      </c>
      <c r="C37" s="690" t="s">
        <v>44</v>
      </c>
      <c r="D37" s="690" t="s">
        <v>45</v>
      </c>
      <c r="E37" s="695" t="s">
        <v>46</v>
      </c>
      <c r="F37" s="690" t="s">
        <v>55</v>
      </c>
      <c r="G37" s="690" t="s">
        <v>11</v>
      </c>
      <c r="H37" s="695" t="s">
        <v>42</v>
      </c>
      <c r="I37" s="692" t="s">
        <v>8</v>
      </c>
    </row>
    <row r="38" spans="1:9" ht="13.5" customHeight="1" thickBot="1">
      <c r="A38" s="685"/>
      <c r="B38" s="687"/>
      <c r="C38" s="689"/>
      <c r="D38" s="689"/>
      <c r="E38" s="696"/>
      <c r="F38" s="691"/>
      <c r="G38" s="691"/>
      <c r="H38" s="697"/>
      <c r="I38" s="693"/>
    </row>
    <row r="39" spans="1:9" ht="13.5" customHeight="1" thickTop="1">
      <c r="A39" s="2" t="s">
        <v>124</v>
      </c>
      <c r="B39" s="16">
        <v>75</v>
      </c>
      <c r="C39" s="17">
        <v>71</v>
      </c>
      <c r="D39" s="17">
        <v>3</v>
      </c>
      <c r="E39" s="17">
        <v>3</v>
      </c>
      <c r="F39" s="18" t="s">
        <v>69</v>
      </c>
      <c r="G39" s="18" t="s">
        <v>69</v>
      </c>
      <c r="H39" s="18" t="s">
        <v>69</v>
      </c>
      <c r="I39" s="38"/>
    </row>
    <row r="40" spans="1:9" ht="13.5" customHeight="1">
      <c r="A40" s="6" t="s">
        <v>272</v>
      </c>
      <c r="B40" s="27">
        <v>11738</v>
      </c>
      <c r="C40" s="29">
        <v>11624</v>
      </c>
      <c r="D40" s="29">
        <v>114</v>
      </c>
      <c r="E40" s="29">
        <v>114</v>
      </c>
      <c r="F40" s="29">
        <v>2690</v>
      </c>
      <c r="G40" s="31" t="s">
        <v>69</v>
      </c>
      <c r="H40" s="31" t="s">
        <v>69</v>
      </c>
      <c r="I40" s="30"/>
    </row>
    <row r="41" spans="1:9" ht="13.5" customHeight="1">
      <c r="A41" s="6" t="s">
        <v>400</v>
      </c>
      <c r="B41" s="27">
        <v>420</v>
      </c>
      <c r="C41" s="29">
        <v>397</v>
      </c>
      <c r="D41" s="29">
        <v>23</v>
      </c>
      <c r="E41" s="29">
        <v>23</v>
      </c>
      <c r="F41" s="31" t="s">
        <v>69</v>
      </c>
      <c r="G41" s="31" t="s">
        <v>69</v>
      </c>
      <c r="H41" s="31" t="s">
        <v>69</v>
      </c>
      <c r="I41" s="30"/>
    </row>
    <row r="42" spans="1:9" ht="13.5" customHeight="1">
      <c r="A42" s="6" t="s">
        <v>304</v>
      </c>
      <c r="B42" s="171">
        <v>161139</v>
      </c>
      <c r="C42" s="172">
        <v>155554</v>
      </c>
      <c r="D42" s="172">
        <v>5585</v>
      </c>
      <c r="E42" s="172">
        <v>5580</v>
      </c>
      <c r="F42" s="31" t="s">
        <v>69</v>
      </c>
      <c r="G42" s="31" t="s">
        <v>69</v>
      </c>
      <c r="H42" s="31" t="s">
        <v>69</v>
      </c>
      <c r="I42" s="174"/>
    </row>
    <row r="43" spans="1:9" ht="13.5" customHeight="1">
      <c r="A43" s="11" t="s">
        <v>352</v>
      </c>
      <c r="B43" s="32">
        <v>740</v>
      </c>
      <c r="C43" s="33">
        <v>726</v>
      </c>
      <c r="D43" s="33">
        <v>15</v>
      </c>
      <c r="E43" s="33">
        <v>637</v>
      </c>
      <c r="F43" s="34" t="s">
        <v>69</v>
      </c>
      <c r="G43" s="34" t="s">
        <v>69</v>
      </c>
      <c r="H43" s="34" t="s">
        <v>69</v>
      </c>
      <c r="I43" s="35" t="s">
        <v>261</v>
      </c>
    </row>
    <row r="44" spans="1:9" ht="13.5" customHeight="1">
      <c r="A44" s="63" t="s">
        <v>16</v>
      </c>
      <c r="B44" s="78"/>
      <c r="C44" s="79"/>
      <c r="D44" s="79"/>
      <c r="E44" s="80">
        <f>SUM(E39:E43)</f>
        <v>6357</v>
      </c>
      <c r="F44" s="81"/>
      <c r="G44" s="121" t="s">
        <v>69</v>
      </c>
      <c r="H44" s="121" t="s">
        <v>69</v>
      </c>
      <c r="I44" s="84"/>
    </row>
    <row r="45" ht="9.75" customHeight="1">
      <c r="A45" s="85"/>
    </row>
    <row r="46" ht="14.25">
      <c r="A46" s="60" t="s">
        <v>56</v>
      </c>
    </row>
    <row r="47" ht="10.5">
      <c r="J47" s="49" t="s">
        <v>12</v>
      </c>
    </row>
    <row r="48" spans="1:10" ht="13.5" customHeight="1">
      <c r="A48" s="698" t="s">
        <v>17</v>
      </c>
      <c r="B48" s="694" t="s">
        <v>19</v>
      </c>
      <c r="C48" s="690" t="s">
        <v>47</v>
      </c>
      <c r="D48" s="690" t="s">
        <v>20</v>
      </c>
      <c r="E48" s="690" t="s">
        <v>21</v>
      </c>
      <c r="F48" s="690" t="s">
        <v>22</v>
      </c>
      <c r="G48" s="695" t="s">
        <v>23</v>
      </c>
      <c r="H48" s="695" t="s">
        <v>24</v>
      </c>
      <c r="I48" s="695" t="s">
        <v>59</v>
      </c>
      <c r="J48" s="692" t="s">
        <v>8</v>
      </c>
    </row>
    <row r="49" spans="1:10" ht="13.5" customHeight="1" thickBot="1">
      <c r="A49" s="699"/>
      <c r="B49" s="687"/>
      <c r="C49" s="689"/>
      <c r="D49" s="689"/>
      <c r="E49" s="689"/>
      <c r="F49" s="689"/>
      <c r="G49" s="696"/>
      <c r="H49" s="696"/>
      <c r="I49" s="697"/>
      <c r="J49" s="693"/>
    </row>
    <row r="50" spans="1:10" ht="13.5" customHeight="1" thickTop="1">
      <c r="A50" s="2" t="s">
        <v>401</v>
      </c>
      <c r="B50" s="16">
        <v>-7</v>
      </c>
      <c r="C50" s="17">
        <v>39</v>
      </c>
      <c r="D50" s="17">
        <v>13</v>
      </c>
      <c r="E50" s="18" t="s">
        <v>69</v>
      </c>
      <c r="F50" s="18" t="s">
        <v>69</v>
      </c>
      <c r="G50" s="18" t="s">
        <v>69</v>
      </c>
      <c r="H50" s="18" t="s">
        <v>69</v>
      </c>
      <c r="I50" s="18" t="s">
        <v>69</v>
      </c>
      <c r="J50" s="22"/>
    </row>
    <row r="51" spans="1:10" ht="13.5" customHeight="1">
      <c r="A51" s="2" t="s">
        <v>402</v>
      </c>
      <c r="B51" s="19">
        <v>2</v>
      </c>
      <c r="C51" s="20">
        <v>-14</v>
      </c>
      <c r="D51" s="20">
        <v>8</v>
      </c>
      <c r="E51" s="21" t="s">
        <v>69</v>
      </c>
      <c r="F51" s="21" t="s">
        <v>69</v>
      </c>
      <c r="G51" s="21" t="s">
        <v>69</v>
      </c>
      <c r="H51" s="21" t="s">
        <v>69</v>
      </c>
      <c r="I51" s="21" t="s">
        <v>69</v>
      </c>
      <c r="J51" s="22"/>
    </row>
    <row r="52" spans="1:10" ht="13.5" customHeight="1">
      <c r="A52" s="2" t="s">
        <v>403</v>
      </c>
      <c r="B52" s="19">
        <v>6</v>
      </c>
      <c r="C52" s="20">
        <v>-2</v>
      </c>
      <c r="D52" s="20">
        <v>18</v>
      </c>
      <c r="E52" s="21" t="s">
        <v>69</v>
      </c>
      <c r="F52" s="20">
        <v>38</v>
      </c>
      <c r="G52" s="21" t="s">
        <v>69</v>
      </c>
      <c r="H52" s="21" t="s">
        <v>69</v>
      </c>
      <c r="I52" s="21" t="s">
        <v>69</v>
      </c>
      <c r="J52" s="22"/>
    </row>
    <row r="53" spans="1:10" ht="13.5" customHeight="1">
      <c r="A53" s="2" t="s">
        <v>404</v>
      </c>
      <c r="B53" s="19">
        <v>2</v>
      </c>
      <c r="C53" s="20">
        <v>13</v>
      </c>
      <c r="D53" s="20">
        <v>4</v>
      </c>
      <c r="E53" s="21" t="s">
        <v>69</v>
      </c>
      <c r="F53" s="21" t="s">
        <v>69</v>
      </c>
      <c r="G53" s="21" t="s">
        <v>69</v>
      </c>
      <c r="H53" s="21" t="s">
        <v>69</v>
      </c>
      <c r="I53" s="21" t="s">
        <v>69</v>
      </c>
      <c r="J53" s="22"/>
    </row>
    <row r="54" spans="1:10" ht="13.5" customHeight="1">
      <c r="A54" s="6" t="s">
        <v>405</v>
      </c>
      <c r="B54" s="27">
        <v>3</v>
      </c>
      <c r="C54" s="29">
        <v>120</v>
      </c>
      <c r="D54" s="29">
        <v>50</v>
      </c>
      <c r="E54" s="31" t="s">
        <v>69</v>
      </c>
      <c r="F54" s="31" t="s">
        <v>69</v>
      </c>
      <c r="G54" s="31" t="s">
        <v>69</v>
      </c>
      <c r="H54" s="31" t="s">
        <v>69</v>
      </c>
      <c r="I54" s="31" t="s">
        <v>69</v>
      </c>
      <c r="J54" s="30"/>
    </row>
    <row r="55" spans="1:10" ht="13.5" customHeight="1">
      <c r="A55" s="6" t="s">
        <v>406</v>
      </c>
      <c r="B55" s="182" t="s">
        <v>158</v>
      </c>
      <c r="C55" s="29">
        <v>100</v>
      </c>
      <c r="D55" s="29">
        <v>100</v>
      </c>
      <c r="E55" s="31" t="s">
        <v>69</v>
      </c>
      <c r="F55" s="31" t="s">
        <v>69</v>
      </c>
      <c r="G55" s="31" t="s">
        <v>69</v>
      </c>
      <c r="H55" s="31" t="s">
        <v>69</v>
      </c>
      <c r="I55" s="31" t="s">
        <v>69</v>
      </c>
      <c r="J55" s="30"/>
    </row>
    <row r="56" spans="1:10" ht="13.5" customHeight="1">
      <c r="A56" s="11" t="s">
        <v>407</v>
      </c>
      <c r="B56" s="32">
        <v>0</v>
      </c>
      <c r="C56" s="33">
        <v>30</v>
      </c>
      <c r="D56" s="33">
        <v>5</v>
      </c>
      <c r="E56" s="34" t="s">
        <v>69</v>
      </c>
      <c r="F56" s="34" t="s">
        <v>69</v>
      </c>
      <c r="G56" s="33">
        <v>42</v>
      </c>
      <c r="H56" s="34" t="s">
        <v>69</v>
      </c>
      <c r="I56" s="34" t="s">
        <v>69</v>
      </c>
      <c r="J56" s="35"/>
    </row>
    <row r="57" spans="1:10" ht="13.5" customHeight="1">
      <c r="A57" s="86" t="s">
        <v>18</v>
      </c>
      <c r="B57" s="87"/>
      <c r="C57" s="81"/>
      <c r="D57" s="80">
        <v>198</v>
      </c>
      <c r="E57" s="121" t="s">
        <v>69</v>
      </c>
      <c r="F57" s="80">
        <v>38</v>
      </c>
      <c r="G57" s="80">
        <v>42</v>
      </c>
      <c r="H57" s="121" t="s">
        <v>69</v>
      </c>
      <c r="I57" s="121" t="s">
        <v>69</v>
      </c>
      <c r="J57" s="82"/>
    </row>
    <row r="58" ht="10.5">
      <c r="A58" s="1" t="s">
        <v>90</v>
      </c>
    </row>
    <row r="59" ht="9.75" customHeight="1"/>
    <row r="60" ht="14.25">
      <c r="A60" s="60" t="s">
        <v>39</v>
      </c>
    </row>
    <row r="61" ht="10.5">
      <c r="D61" s="49" t="s">
        <v>12</v>
      </c>
    </row>
    <row r="62" spans="1:4" ht="21.75" thickBot="1">
      <c r="A62" s="88" t="s">
        <v>34</v>
      </c>
      <c r="B62" s="89" t="s">
        <v>91</v>
      </c>
      <c r="C62" s="90" t="s">
        <v>92</v>
      </c>
      <c r="D62" s="91" t="s">
        <v>50</v>
      </c>
    </row>
    <row r="63" spans="1:4" ht="13.5" customHeight="1" thickTop="1">
      <c r="A63" s="92" t="s">
        <v>35</v>
      </c>
      <c r="B63" s="16">
        <v>4219</v>
      </c>
      <c r="C63" s="17">
        <v>4483</v>
      </c>
      <c r="D63" s="38">
        <f>C63-B63</f>
        <v>264</v>
      </c>
    </row>
    <row r="64" spans="1:4" ht="13.5" customHeight="1">
      <c r="A64" s="93" t="s">
        <v>36</v>
      </c>
      <c r="B64" s="27">
        <v>824</v>
      </c>
      <c r="C64" s="29">
        <v>829</v>
      </c>
      <c r="D64" s="30">
        <f>C64-B64</f>
        <v>5</v>
      </c>
    </row>
    <row r="65" spans="1:4" ht="13.5" customHeight="1">
      <c r="A65" s="94" t="s">
        <v>37</v>
      </c>
      <c r="B65" s="32">
        <v>3814</v>
      </c>
      <c r="C65" s="33">
        <v>3768</v>
      </c>
      <c r="D65" s="35">
        <f>C65-B65</f>
        <v>-46</v>
      </c>
    </row>
    <row r="66" spans="1:4" ht="13.5" customHeight="1">
      <c r="A66" s="95" t="s">
        <v>38</v>
      </c>
      <c r="B66" s="96">
        <v>8857</v>
      </c>
      <c r="C66" s="80">
        <v>9080</v>
      </c>
      <c r="D66" s="82">
        <f>C66-B66</f>
        <v>223</v>
      </c>
    </row>
    <row r="67" spans="1:4" ht="10.5">
      <c r="A67" s="1" t="s">
        <v>58</v>
      </c>
      <c r="B67" s="97"/>
      <c r="C67" s="97"/>
      <c r="D67" s="97"/>
    </row>
    <row r="68" spans="1:4" ht="9.75" customHeight="1">
      <c r="A68" s="98"/>
      <c r="B68" s="97"/>
      <c r="C68" s="97"/>
      <c r="D68" s="97"/>
    </row>
    <row r="69" ht="14.25">
      <c r="A69" s="60" t="s">
        <v>57</v>
      </c>
    </row>
    <row r="70" ht="10.5" customHeight="1">
      <c r="A70" s="60"/>
    </row>
    <row r="71" spans="1:11" ht="21.75" thickBot="1">
      <c r="A71" s="88" t="s">
        <v>33</v>
      </c>
      <c r="B71" s="89" t="s">
        <v>91</v>
      </c>
      <c r="C71" s="90" t="s">
        <v>92</v>
      </c>
      <c r="D71" s="90" t="s">
        <v>50</v>
      </c>
      <c r="E71" s="99" t="s">
        <v>31</v>
      </c>
      <c r="F71" s="91" t="s">
        <v>32</v>
      </c>
      <c r="G71" s="700" t="s">
        <v>40</v>
      </c>
      <c r="H71" s="701"/>
      <c r="I71" s="89" t="s">
        <v>91</v>
      </c>
      <c r="J71" s="90" t="s">
        <v>92</v>
      </c>
      <c r="K71" s="91" t="s">
        <v>50</v>
      </c>
    </row>
    <row r="72" spans="1:11" ht="13.5" customHeight="1" thickTop="1">
      <c r="A72" s="92" t="s">
        <v>25</v>
      </c>
      <c r="B72" s="125">
        <v>6.74</v>
      </c>
      <c r="C72" s="40">
        <v>7.41</v>
      </c>
      <c r="D72" s="40">
        <f>C72-B72</f>
        <v>0.6699999999999999</v>
      </c>
      <c r="E72" s="101">
        <v>-12.91</v>
      </c>
      <c r="F72" s="102" t="s">
        <v>93</v>
      </c>
      <c r="G72" s="717" t="s">
        <v>66</v>
      </c>
      <c r="H72" s="718"/>
      <c r="I72" s="126" t="s">
        <v>69</v>
      </c>
      <c r="J72" s="318" t="s">
        <v>69</v>
      </c>
      <c r="K72" s="127" t="s">
        <v>69</v>
      </c>
    </row>
    <row r="73" spans="1:11" ht="13.5" customHeight="1">
      <c r="A73" s="93" t="s">
        <v>26</v>
      </c>
      <c r="B73" s="128">
        <v>27.2</v>
      </c>
      <c r="C73" s="42">
        <v>23.74</v>
      </c>
      <c r="D73" s="42">
        <v>-3.46</v>
      </c>
      <c r="E73" s="105">
        <v>-17.91</v>
      </c>
      <c r="F73" s="106" t="s">
        <v>94</v>
      </c>
      <c r="G73" s="719" t="s">
        <v>408</v>
      </c>
      <c r="H73" s="720"/>
      <c r="I73" s="128" t="s">
        <v>69</v>
      </c>
      <c r="J73" s="42" t="s">
        <v>69</v>
      </c>
      <c r="K73" s="129" t="s">
        <v>69</v>
      </c>
    </row>
    <row r="74" spans="1:11" ht="13.5" customHeight="1">
      <c r="A74" s="93" t="s">
        <v>27</v>
      </c>
      <c r="B74" s="130">
        <v>14.2</v>
      </c>
      <c r="C74" s="43">
        <v>13.8</v>
      </c>
      <c r="D74" s="43">
        <v>-0.4</v>
      </c>
      <c r="E74" s="108">
        <v>25</v>
      </c>
      <c r="F74" s="109">
        <v>35</v>
      </c>
      <c r="G74" s="719" t="s">
        <v>392</v>
      </c>
      <c r="H74" s="720"/>
      <c r="I74" s="128" t="s">
        <v>69</v>
      </c>
      <c r="J74" s="42" t="s">
        <v>69</v>
      </c>
      <c r="K74" s="129" t="s">
        <v>69</v>
      </c>
    </row>
    <row r="75" spans="1:11" ht="13.5" customHeight="1">
      <c r="A75" s="93" t="s">
        <v>28</v>
      </c>
      <c r="B75" s="131">
        <v>63.1</v>
      </c>
      <c r="C75" s="43">
        <v>74.3</v>
      </c>
      <c r="D75" s="43">
        <v>11.2</v>
      </c>
      <c r="E75" s="108">
        <v>350</v>
      </c>
      <c r="F75" s="110"/>
      <c r="G75" s="719" t="s">
        <v>220</v>
      </c>
      <c r="H75" s="720"/>
      <c r="I75" s="128" t="s">
        <v>69</v>
      </c>
      <c r="J75" s="42" t="s">
        <v>69</v>
      </c>
      <c r="K75" s="129" t="s">
        <v>69</v>
      </c>
    </row>
    <row r="76" spans="1:11" ht="13.5" customHeight="1">
      <c r="A76" s="93" t="s">
        <v>29</v>
      </c>
      <c r="B76" s="132">
        <v>0.44</v>
      </c>
      <c r="C76" s="42">
        <v>0.44</v>
      </c>
      <c r="D76" s="42">
        <v>0</v>
      </c>
      <c r="E76" s="111"/>
      <c r="F76" s="112"/>
      <c r="G76" s="719" t="s">
        <v>111</v>
      </c>
      <c r="H76" s="720"/>
      <c r="I76" s="128" t="s">
        <v>69</v>
      </c>
      <c r="J76" s="42" t="s">
        <v>69</v>
      </c>
      <c r="K76" s="129" t="s">
        <v>69</v>
      </c>
    </row>
    <row r="77" spans="1:11" ht="13.5" customHeight="1">
      <c r="A77" s="113" t="s">
        <v>30</v>
      </c>
      <c r="B77" s="133">
        <v>87.3</v>
      </c>
      <c r="C77" s="44">
        <v>85</v>
      </c>
      <c r="D77" s="44">
        <v>-2.3</v>
      </c>
      <c r="E77" s="115"/>
      <c r="F77" s="116"/>
      <c r="G77" s="721"/>
      <c r="H77" s="722"/>
      <c r="I77" s="117"/>
      <c r="J77" s="44"/>
      <c r="K77" s="118"/>
    </row>
    <row r="78" ht="10.5">
      <c r="A78" s="1" t="s">
        <v>95</v>
      </c>
    </row>
    <row r="79" ht="10.5">
      <c r="A79" s="1" t="s">
        <v>96</v>
      </c>
    </row>
    <row r="80" ht="10.5">
      <c r="A80" s="1" t="s">
        <v>97</v>
      </c>
    </row>
    <row r="81" ht="10.5" customHeight="1">
      <c r="A81" s="1" t="s">
        <v>98</v>
      </c>
    </row>
  </sheetData>
  <sheetProtection/>
  <mergeCells count="43">
    <mergeCell ref="G73:H73"/>
    <mergeCell ref="G74:H74"/>
    <mergeCell ref="G75:H75"/>
    <mergeCell ref="G76:H76"/>
    <mergeCell ref="G77:H77"/>
    <mergeCell ref="G48:G49"/>
    <mergeCell ref="H48:H49"/>
    <mergeCell ref="I48:I49"/>
    <mergeCell ref="J48:J49"/>
    <mergeCell ref="G71:H71"/>
    <mergeCell ref="G72:H72"/>
    <mergeCell ref="A48:A49"/>
    <mergeCell ref="B48:B49"/>
    <mergeCell ref="C48:C49"/>
    <mergeCell ref="D48:D49"/>
    <mergeCell ref="E48:E49"/>
    <mergeCell ref="F48:F49"/>
    <mergeCell ref="I16:I17"/>
    <mergeCell ref="A37:A38"/>
    <mergeCell ref="B37:B38"/>
    <mergeCell ref="C37:C38"/>
    <mergeCell ref="D37:D38"/>
    <mergeCell ref="E37:E38"/>
    <mergeCell ref="F37:F38"/>
    <mergeCell ref="G37:G38"/>
    <mergeCell ref="H37:H38"/>
    <mergeCell ref="I37:I38"/>
    <mergeCell ref="G8:G9"/>
    <mergeCell ref="H8:H9"/>
    <mergeCell ref="A16:A17"/>
    <mergeCell ref="B16:B17"/>
    <mergeCell ref="C16:C17"/>
    <mergeCell ref="D16:D17"/>
    <mergeCell ref="E16:E17"/>
    <mergeCell ref="F16:F17"/>
    <mergeCell ref="G16:G17"/>
    <mergeCell ref="H16:H17"/>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8" r:id="rId1"/>
  <rowBreaks count="1" manualBreakCount="1">
    <brk id="68" max="10" man="1"/>
  </rowBreaks>
  <colBreaks count="1" manualBreakCount="1">
    <brk id="11" max="72" man="1"/>
  </colBreaks>
</worksheet>
</file>

<file path=xl/worksheets/sheet21.xml><?xml version="1.0" encoding="utf-8"?>
<worksheet xmlns="http://schemas.openxmlformats.org/spreadsheetml/2006/main" xmlns:r="http://schemas.openxmlformats.org/officeDocument/2006/relationships">
  <dimension ref="A1:M83"/>
  <sheetViews>
    <sheetView view="pageBreakPreview" zoomScale="130" zoomScaleSheetLayoutView="130" zoomScalePageLayoutView="0" workbookViewId="0" topLeftCell="A1">
      <selection activeCell="E4" sqref="E4"/>
    </sheetView>
  </sheetViews>
  <sheetFormatPr defaultColWidth="9.00390625" defaultRowHeight="13.5" customHeight="1"/>
  <cols>
    <col min="1" max="1" width="16.625" style="48" customWidth="1"/>
    <col min="2" max="10" width="9.00390625" style="48" customWidth="1"/>
    <col min="11" max="11" width="8.375" style="48" customWidth="1"/>
    <col min="12" max="16384" width="9.00390625" style="48"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102</v>
      </c>
      <c r="B4" s="51"/>
      <c r="G4" s="52" t="s">
        <v>51</v>
      </c>
      <c r="H4" s="53" t="s">
        <v>52</v>
      </c>
      <c r="I4" s="54" t="s">
        <v>53</v>
      </c>
      <c r="J4" s="55" t="s">
        <v>54</v>
      </c>
    </row>
    <row r="5" spans="7:10" ht="13.5" customHeight="1" thickTop="1">
      <c r="G5" s="56">
        <v>5878</v>
      </c>
      <c r="H5" s="57">
        <v>3836</v>
      </c>
      <c r="I5" s="58">
        <v>485</v>
      </c>
      <c r="J5" s="59">
        <v>10198</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16216</v>
      </c>
      <c r="C10" s="4">
        <v>14465</v>
      </c>
      <c r="D10" s="4">
        <v>1751</v>
      </c>
      <c r="E10" s="4">
        <v>1129</v>
      </c>
      <c r="F10" s="4">
        <v>443</v>
      </c>
      <c r="G10" s="4">
        <v>14124</v>
      </c>
      <c r="H10" s="5" t="s">
        <v>100</v>
      </c>
    </row>
    <row r="11" spans="1:8" ht="13.5" customHeight="1">
      <c r="A11" s="6" t="s">
        <v>60</v>
      </c>
      <c r="B11" s="7">
        <v>184</v>
      </c>
      <c r="C11" s="8">
        <v>175</v>
      </c>
      <c r="D11" s="8">
        <v>9</v>
      </c>
      <c r="E11" s="8">
        <v>9</v>
      </c>
      <c r="F11" s="8">
        <v>89</v>
      </c>
      <c r="G11" s="8">
        <v>250</v>
      </c>
      <c r="H11" s="9"/>
    </row>
    <row r="12" spans="1:8" ht="13.5" customHeight="1">
      <c r="A12" s="6" t="s">
        <v>61</v>
      </c>
      <c r="B12" s="7">
        <v>143</v>
      </c>
      <c r="C12" s="8">
        <v>134</v>
      </c>
      <c r="D12" s="8">
        <v>9</v>
      </c>
      <c r="E12" s="8">
        <v>9</v>
      </c>
      <c r="F12" s="10" t="s">
        <v>69</v>
      </c>
      <c r="G12" s="10" t="s">
        <v>69</v>
      </c>
      <c r="H12" s="9"/>
    </row>
    <row r="13" spans="1:8" ht="13.5" customHeight="1">
      <c r="A13" s="6" t="s">
        <v>62</v>
      </c>
      <c r="B13" s="7">
        <v>111</v>
      </c>
      <c r="C13" s="8">
        <v>106</v>
      </c>
      <c r="D13" s="8">
        <v>6</v>
      </c>
      <c r="E13" s="8">
        <v>6</v>
      </c>
      <c r="F13" s="8">
        <v>43</v>
      </c>
      <c r="G13" s="8">
        <v>581</v>
      </c>
      <c r="H13" s="9"/>
    </row>
    <row r="14" spans="1:8" s="1" customFormat="1" ht="13.5" customHeight="1">
      <c r="A14" s="6" t="s">
        <v>63</v>
      </c>
      <c r="B14" s="7">
        <v>2</v>
      </c>
      <c r="C14" s="8">
        <v>2</v>
      </c>
      <c r="D14" s="10" t="s">
        <v>69</v>
      </c>
      <c r="E14" s="10" t="s">
        <v>69</v>
      </c>
      <c r="F14" s="10" t="s">
        <v>69</v>
      </c>
      <c r="G14" s="10" t="s">
        <v>69</v>
      </c>
      <c r="H14" s="9"/>
    </row>
    <row r="15" spans="1:8" ht="13.5" customHeight="1">
      <c r="A15" s="11" t="s">
        <v>64</v>
      </c>
      <c r="B15" s="12">
        <v>35</v>
      </c>
      <c r="C15" s="13">
        <v>30</v>
      </c>
      <c r="D15" s="13">
        <v>5</v>
      </c>
      <c r="E15" s="13">
        <v>5</v>
      </c>
      <c r="F15" s="13">
        <v>7</v>
      </c>
      <c r="G15" s="14" t="s">
        <v>69</v>
      </c>
      <c r="H15" s="15"/>
    </row>
    <row r="16" spans="1:8" ht="13.5" customHeight="1">
      <c r="A16" s="63" t="s">
        <v>1</v>
      </c>
      <c r="B16" s="64">
        <v>16545</v>
      </c>
      <c r="C16" s="65">
        <v>14766</v>
      </c>
      <c r="D16" s="65">
        <v>1779</v>
      </c>
      <c r="E16" s="65">
        <v>1157</v>
      </c>
      <c r="F16" s="66"/>
      <c r="G16" s="65">
        <v>14955</v>
      </c>
      <c r="H16" s="67"/>
    </row>
    <row r="17" spans="1:8" ht="13.5" customHeight="1">
      <c r="A17" s="68" t="s">
        <v>87</v>
      </c>
      <c r="B17" s="69"/>
      <c r="C17" s="69"/>
      <c r="D17" s="69"/>
      <c r="E17" s="69"/>
      <c r="F17" s="69"/>
      <c r="G17" s="69"/>
      <c r="H17" s="70"/>
    </row>
    <row r="18" ht="9.75" customHeight="1"/>
    <row r="19" ht="14.25">
      <c r="A19" s="60" t="s">
        <v>10</v>
      </c>
    </row>
    <row r="20" spans="9:12" ht="10.5">
      <c r="I20" s="49" t="s">
        <v>12</v>
      </c>
      <c r="K20" s="49"/>
      <c r="L20" s="49"/>
    </row>
    <row r="21" spans="1:9" ht="13.5" customHeight="1">
      <c r="A21" s="684" t="s">
        <v>0</v>
      </c>
      <c r="B21" s="694" t="s">
        <v>43</v>
      </c>
      <c r="C21" s="690" t="s">
        <v>44</v>
      </c>
      <c r="D21" s="690" t="s">
        <v>45</v>
      </c>
      <c r="E21" s="695" t="s">
        <v>46</v>
      </c>
      <c r="F21" s="690" t="s">
        <v>55</v>
      </c>
      <c r="G21" s="690" t="s">
        <v>11</v>
      </c>
      <c r="H21" s="695" t="s">
        <v>41</v>
      </c>
      <c r="I21" s="692" t="s">
        <v>8</v>
      </c>
    </row>
    <row r="22" spans="1:9" ht="13.5" customHeight="1" thickBot="1">
      <c r="A22" s="685"/>
      <c r="B22" s="687"/>
      <c r="C22" s="689"/>
      <c r="D22" s="689"/>
      <c r="E22" s="696"/>
      <c r="F22" s="691"/>
      <c r="G22" s="691"/>
      <c r="H22" s="697"/>
      <c r="I22" s="693"/>
    </row>
    <row r="23" spans="1:9" ht="13.5" customHeight="1" thickTop="1">
      <c r="A23" s="2" t="s">
        <v>77</v>
      </c>
      <c r="B23" s="16">
        <v>3843</v>
      </c>
      <c r="C23" s="17">
        <v>3818</v>
      </c>
      <c r="D23" s="17">
        <v>25</v>
      </c>
      <c r="E23" s="17">
        <v>25</v>
      </c>
      <c r="F23" s="17">
        <v>189</v>
      </c>
      <c r="G23" s="18" t="s">
        <v>69</v>
      </c>
      <c r="H23" s="18" t="s">
        <v>69</v>
      </c>
      <c r="I23" s="5" t="s">
        <v>103</v>
      </c>
    </row>
    <row r="24" spans="1:9" ht="13.5" customHeight="1">
      <c r="A24" s="2" t="s">
        <v>78</v>
      </c>
      <c r="B24" s="19">
        <v>330</v>
      </c>
      <c r="C24" s="20">
        <v>329</v>
      </c>
      <c r="D24" s="20">
        <v>2</v>
      </c>
      <c r="E24" s="20">
        <v>2</v>
      </c>
      <c r="F24" s="20">
        <v>30</v>
      </c>
      <c r="G24" s="21" t="s">
        <v>69</v>
      </c>
      <c r="H24" s="21" t="s">
        <v>69</v>
      </c>
      <c r="I24" s="22"/>
    </row>
    <row r="25" spans="1:9" ht="13.5" customHeight="1">
      <c r="A25" s="2" t="s">
        <v>79</v>
      </c>
      <c r="B25" s="19">
        <v>2303</v>
      </c>
      <c r="C25" s="20">
        <v>2284</v>
      </c>
      <c r="D25" s="20">
        <v>19</v>
      </c>
      <c r="E25" s="20">
        <v>19</v>
      </c>
      <c r="F25" s="20">
        <v>306</v>
      </c>
      <c r="G25" s="21" t="s">
        <v>69</v>
      </c>
      <c r="H25" s="21" t="s">
        <v>69</v>
      </c>
      <c r="I25" s="22"/>
    </row>
    <row r="26" spans="1:9" ht="13.5" customHeight="1">
      <c r="A26" s="2" t="s">
        <v>101</v>
      </c>
      <c r="B26" s="19">
        <v>514</v>
      </c>
      <c r="C26" s="20">
        <v>490</v>
      </c>
      <c r="D26" s="20">
        <v>24</v>
      </c>
      <c r="E26" s="20">
        <v>24</v>
      </c>
      <c r="F26" s="20">
        <v>317</v>
      </c>
      <c r="G26" s="21" t="s">
        <v>69</v>
      </c>
      <c r="H26" s="21" t="s">
        <v>69</v>
      </c>
      <c r="I26" s="22"/>
    </row>
    <row r="27" spans="1:9" ht="13.5" customHeight="1">
      <c r="A27" s="23" t="s">
        <v>76</v>
      </c>
      <c r="B27" s="24">
        <v>2893</v>
      </c>
      <c r="C27" s="25">
        <v>2809</v>
      </c>
      <c r="D27" s="25">
        <v>84</v>
      </c>
      <c r="E27" s="25">
        <v>84</v>
      </c>
      <c r="F27" s="25">
        <v>1375</v>
      </c>
      <c r="G27" s="25">
        <v>17857</v>
      </c>
      <c r="H27" s="25">
        <v>17107</v>
      </c>
      <c r="I27" s="26"/>
    </row>
    <row r="28" spans="1:9" ht="13.5" customHeight="1">
      <c r="A28" s="6" t="s">
        <v>65</v>
      </c>
      <c r="B28" s="27">
        <v>748</v>
      </c>
      <c r="C28" s="28">
        <v>778</v>
      </c>
      <c r="D28" s="29">
        <v>-30</v>
      </c>
      <c r="E28" s="29">
        <v>1406</v>
      </c>
      <c r="F28" s="29">
        <v>108</v>
      </c>
      <c r="G28" s="29">
        <v>5503</v>
      </c>
      <c r="H28" s="29">
        <v>1563</v>
      </c>
      <c r="I28" s="30" t="s">
        <v>83</v>
      </c>
    </row>
    <row r="29" spans="1:9" ht="13.5" customHeight="1">
      <c r="A29" s="6" t="s">
        <v>80</v>
      </c>
      <c r="B29" s="27">
        <v>238</v>
      </c>
      <c r="C29" s="28">
        <v>231</v>
      </c>
      <c r="D29" s="29">
        <v>8</v>
      </c>
      <c r="E29" s="29">
        <v>83</v>
      </c>
      <c r="F29" s="29">
        <v>45</v>
      </c>
      <c r="G29" s="31" t="s">
        <v>69</v>
      </c>
      <c r="H29" s="31" t="s">
        <v>69</v>
      </c>
      <c r="I29" s="30" t="s">
        <v>83</v>
      </c>
    </row>
    <row r="30" spans="1:9" ht="13.5" customHeight="1">
      <c r="A30" s="6" t="s">
        <v>81</v>
      </c>
      <c r="B30" s="27">
        <v>45</v>
      </c>
      <c r="C30" s="29">
        <v>34</v>
      </c>
      <c r="D30" s="29">
        <v>12</v>
      </c>
      <c r="E30" s="29">
        <v>40</v>
      </c>
      <c r="F30" s="31" t="s">
        <v>69</v>
      </c>
      <c r="G30" s="31" t="s">
        <v>69</v>
      </c>
      <c r="H30" s="31" t="s">
        <v>69</v>
      </c>
      <c r="I30" s="30" t="s">
        <v>83</v>
      </c>
    </row>
    <row r="31" spans="1:9" ht="13.5" customHeight="1">
      <c r="A31" s="11" t="s">
        <v>82</v>
      </c>
      <c r="B31" s="32">
        <v>472</v>
      </c>
      <c r="C31" s="33">
        <v>470</v>
      </c>
      <c r="D31" s="33">
        <v>2</v>
      </c>
      <c r="E31" s="33">
        <v>540</v>
      </c>
      <c r="F31" s="34" t="s">
        <v>69</v>
      </c>
      <c r="G31" s="33">
        <v>819</v>
      </c>
      <c r="H31" s="31" t="s">
        <v>69</v>
      </c>
      <c r="I31" s="35" t="s">
        <v>83</v>
      </c>
    </row>
    <row r="32" spans="1:9" ht="13.5" customHeight="1">
      <c r="A32" s="63" t="s">
        <v>15</v>
      </c>
      <c r="B32" s="78"/>
      <c r="C32" s="79"/>
      <c r="D32" s="79"/>
      <c r="E32" s="80">
        <f>SUM(E23:E31)</f>
        <v>2223</v>
      </c>
      <c r="F32" s="81"/>
      <c r="G32" s="80">
        <f>SUM(G23:G31)</f>
        <v>24179</v>
      </c>
      <c r="H32" s="80">
        <f>SUM(H23:H31)</f>
        <v>18670</v>
      </c>
      <c r="I32" s="82"/>
    </row>
    <row r="33" ht="10.5">
      <c r="A33" s="48" t="s">
        <v>88</v>
      </c>
    </row>
    <row r="34" ht="10.5">
      <c r="A34" s="48" t="s">
        <v>89</v>
      </c>
    </row>
    <row r="35" ht="10.5">
      <c r="A35" s="48" t="s">
        <v>49</v>
      </c>
    </row>
    <row r="36" ht="10.5">
      <c r="A36" s="48" t="s">
        <v>48</v>
      </c>
    </row>
    <row r="37" ht="9.75" customHeight="1"/>
    <row r="38" ht="14.25">
      <c r="A38" s="60" t="s">
        <v>13</v>
      </c>
    </row>
    <row r="39" spans="9:10" ht="10.5">
      <c r="I39" s="49" t="s">
        <v>12</v>
      </c>
      <c r="J39" s="49"/>
    </row>
    <row r="40" spans="1:9" ht="13.5" customHeight="1">
      <c r="A40" s="684" t="s">
        <v>14</v>
      </c>
      <c r="B40" s="694" t="s">
        <v>43</v>
      </c>
      <c r="C40" s="690" t="s">
        <v>44</v>
      </c>
      <c r="D40" s="690" t="s">
        <v>45</v>
      </c>
      <c r="E40" s="695" t="s">
        <v>46</v>
      </c>
      <c r="F40" s="690" t="s">
        <v>55</v>
      </c>
      <c r="G40" s="690" t="s">
        <v>11</v>
      </c>
      <c r="H40" s="695" t="s">
        <v>42</v>
      </c>
      <c r="I40" s="692" t="s">
        <v>8</v>
      </c>
    </row>
    <row r="41" spans="1:9" ht="13.5" customHeight="1" thickBot="1">
      <c r="A41" s="685"/>
      <c r="B41" s="687"/>
      <c r="C41" s="689"/>
      <c r="D41" s="689"/>
      <c r="E41" s="696"/>
      <c r="F41" s="691"/>
      <c r="G41" s="691"/>
      <c r="H41" s="697"/>
      <c r="I41" s="693"/>
    </row>
    <row r="42" spans="1:9" ht="13.5" customHeight="1" thickTop="1">
      <c r="A42" s="36" t="s">
        <v>84</v>
      </c>
      <c r="B42" s="16">
        <v>3855</v>
      </c>
      <c r="C42" s="17">
        <v>3686</v>
      </c>
      <c r="D42" s="17">
        <v>168</v>
      </c>
      <c r="E42" s="17">
        <v>168</v>
      </c>
      <c r="F42" s="37">
        <v>195</v>
      </c>
      <c r="G42" s="17">
        <v>4705</v>
      </c>
      <c r="H42" s="17">
        <v>1393</v>
      </c>
      <c r="I42" s="38"/>
    </row>
    <row r="43" spans="1:9" ht="13.5" customHeight="1">
      <c r="A43" s="6" t="s">
        <v>85</v>
      </c>
      <c r="B43" s="27">
        <v>782</v>
      </c>
      <c r="C43" s="29">
        <v>681</v>
      </c>
      <c r="D43" s="29">
        <v>101</v>
      </c>
      <c r="E43" s="29">
        <v>101</v>
      </c>
      <c r="F43" s="31" t="s">
        <v>69</v>
      </c>
      <c r="G43" s="29">
        <v>589</v>
      </c>
      <c r="H43" s="29">
        <v>47</v>
      </c>
      <c r="I43" s="30"/>
    </row>
    <row r="44" spans="1:9" ht="13.5" customHeight="1">
      <c r="A44" s="6" t="s">
        <v>73</v>
      </c>
      <c r="B44" s="27">
        <v>75</v>
      </c>
      <c r="C44" s="29">
        <v>71</v>
      </c>
      <c r="D44" s="29">
        <v>3</v>
      </c>
      <c r="E44" s="29">
        <v>3</v>
      </c>
      <c r="F44" s="31" t="s">
        <v>69</v>
      </c>
      <c r="G44" s="31" t="s">
        <v>69</v>
      </c>
      <c r="H44" s="31" t="s">
        <v>69</v>
      </c>
      <c r="I44" s="30"/>
    </row>
    <row r="45" spans="1:9" ht="13.5" customHeight="1">
      <c r="A45" s="6" t="s">
        <v>74</v>
      </c>
      <c r="B45" s="27">
        <v>11738</v>
      </c>
      <c r="C45" s="29">
        <v>11624</v>
      </c>
      <c r="D45" s="29">
        <v>114</v>
      </c>
      <c r="E45" s="29">
        <v>114</v>
      </c>
      <c r="F45" s="39">
        <v>2690</v>
      </c>
      <c r="G45" s="31" t="s">
        <v>69</v>
      </c>
      <c r="H45" s="31" t="s">
        <v>69</v>
      </c>
      <c r="I45" s="30"/>
    </row>
    <row r="46" spans="1:9" ht="13.5" customHeight="1">
      <c r="A46" s="6" t="s">
        <v>72</v>
      </c>
      <c r="B46" s="27">
        <v>148</v>
      </c>
      <c r="C46" s="29">
        <v>107</v>
      </c>
      <c r="D46" s="29">
        <v>41</v>
      </c>
      <c r="E46" s="29">
        <v>41</v>
      </c>
      <c r="F46" s="31" t="s">
        <v>69</v>
      </c>
      <c r="G46" s="31" t="s">
        <v>69</v>
      </c>
      <c r="H46" s="31" t="s">
        <v>69</v>
      </c>
      <c r="I46" s="30"/>
    </row>
    <row r="47" spans="1:9" ht="13.5" customHeight="1">
      <c r="A47" s="6" t="s">
        <v>75</v>
      </c>
      <c r="B47" s="27">
        <v>420</v>
      </c>
      <c r="C47" s="29">
        <v>397</v>
      </c>
      <c r="D47" s="29">
        <v>23</v>
      </c>
      <c r="E47" s="29">
        <v>23</v>
      </c>
      <c r="F47" s="31" t="s">
        <v>69</v>
      </c>
      <c r="G47" s="31" t="s">
        <v>69</v>
      </c>
      <c r="H47" s="31" t="s">
        <v>69</v>
      </c>
      <c r="I47" s="30"/>
    </row>
    <row r="48" spans="1:9" ht="13.5" customHeight="1">
      <c r="A48" s="6" t="s">
        <v>104</v>
      </c>
      <c r="B48" s="27">
        <v>161139</v>
      </c>
      <c r="C48" s="29">
        <v>155554</v>
      </c>
      <c r="D48" s="29">
        <v>5585</v>
      </c>
      <c r="E48" s="29">
        <v>5580</v>
      </c>
      <c r="F48" s="31" t="s">
        <v>69</v>
      </c>
      <c r="G48" s="31" t="s">
        <v>69</v>
      </c>
      <c r="H48" s="31" t="s">
        <v>69</v>
      </c>
      <c r="I48" s="30"/>
    </row>
    <row r="49" spans="1:9" ht="13.5" customHeight="1">
      <c r="A49" s="63" t="s">
        <v>16</v>
      </c>
      <c r="B49" s="78"/>
      <c r="C49" s="79"/>
      <c r="D49" s="79"/>
      <c r="E49" s="80">
        <f>SUM(E42:E48)</f>
        <v>6030</v>
      </c>
      <c r="F49" s="81"/>
      <c r="G49" s="80">
        <f>SUM(G42:G48)</f>
        <v>5294</v>
      </c>
      <c r="H49" s="80">
        <f>SUM(H42:H48)</f>
        <v>1440</v>
      </c>
      <c r="I49" s="84"/>
    </row>
    <row r="50" ht="9.75" customHeight="1">
      <c r="A50" s="85"/>
    </row>
    <row r="51" ht="14.25">
      <c r="A51" s="60" t="s">
        <v>56</v>
      </c>
    </row>
    <row r="52" ht="10.5">
      <c r="J52" s="49" t="s">
        <v>12</v>
      </c>
    </row>
    <row r="53" spans="1:10" ht="13.5" customHeight="1">
      <c r="A53" s="698" t="s">
        <v>17</v>
      </c>
      <c r="B53" s="694" t="s">
        <v>19</v>
      </c>
      <c r="C53" s="690" t="s">
        <v>47</v>
      </c>
      <c r="D53" s="690" t="s">
        <v>20</v>
      </c>
      <c r="E53" s="690" t="s">
        <v>21</v>
      </c>
      <c r="F53" s="690" t="s">
        <v>22</v>
      </c>
      <c r="G53" s="695" t="s">
        <v>23</v>
      </c>
      <c r="H53" s="695" t="s">
        <v>24</v>
      </c>
      <c r="I53" s="695" t="s">
        <v>59</v>
      </c>
      <c r="J53" s="692" t="s">
        <v>8</v>
      </c>
    </row>
    <row r="54" spans="1:10" ht="13.5" customHeight="1" thickBot="1">
      <c r="A54" s="699"/>
      <c r="B54" s="687"/>
      <c r="C54" s="689"/>
      <c r="D54" s="689"/>
      <c r="E54" s="689"/>
      <c r="F54" s="689"/>
      <c r="G54" s="696"/>
      <c r="H54" s="696"/>
      <c r="I54" s="697"/>
      <c r="J54" s="693"/>
    </row>
    <row r="55" spans="1:10" s="1" customFormat="1" ht="13.5" customHeight="1" thickTop="1">
      <c r="A55" s="2" t="s">
        <v>71</v>
      </c>
      <c r="B55" s="16">
        <v>0</v>
      </c>
      <c r="C55" s="17">
        <v>35</v>
      </c>
      <c r="D55" s="17">
        <v>5</v>
      </c>
      <c r="E55" s="17">
        <v>0</v>
      </c>
      <c r="F55" s="18" t="s">
        <v>69</v>
      </c>
      <c r="G55" s="18" t="s">
        <v>69</v>
      </c>
      <c r="H55" s="18" t="s">
        <v>69</v>
      </c>
      <c r="I55" s="18" t="s">
        <v>69</v>
      </c>
      <c r="J55" s="22"/>
    </row>
    <row r="56" spans="1:10" ht="13.5" customHeight="1" hidden="1">
      <c r="A56" s="61"/>
      <c r="B56" s="72"/>
      <c r="C56" s="73"/>
      <c r="D56" s="73"/>
      <c r="E56" s="73"/>
      <c r="F56" s="73"/>
      <c r="G56" s="73"/>
      <c r="H56" s="73"/>
      <c r="I56" s="73"/>
      <c r="J56" s="74"/>
    </row>
    <row r="57" spans="1:10" ht="13.5" customHeight="1" hidden="1">
      <c r="A57" s="61"/>
      <c r="B57" s="72"/>
      <c r="C57" s="73"/>
      <c r="D57" s="73"/>
      <c r="E57" s="73"/>
      <c r="F57" s="73"/>
      <c r="G57" s="73"/>
      <c r="H57" s="73"/>
      <c r="I57" s="73"/>
      <c r="J57" s="74"/>
    </row>
    <row r="58" spans="1:10" ht="13.5" customHeight="1" hidden="1">
      <c r="A58" s="62"/>
      <c r="B58" s="75"/>
      <c r="C58" s="76"/>
      <c r="D58" s="76"/>
      <c r="E58" s="76"/>
      <c r="F58" s="76"/>
      <c r="G58" s="76"/>
      <c r="H58" s="76"/>
      <c r="I58" s="76"/>
      <c r="J58" s="77"/>
    </row>
    <row r="59" spans="1:10" ht="13.5" customHeight="1">
      <c r="A59" s="86" t="s">
        <v>18</v>
      </c>
      <c r="B59" s="87"/>
      <c r="C59" s="81"/>
      <c r="D59" s="80">
        <v>5</v>
      </c>
      <c r="E59" s="80">
        <v>0</v>
      </c>
      <c r="F59" s="121" t="s">
        <v>99</v>
      </c>
      <c r="G59" s="121" t="s">
        <v>99</v>
      </c>
      <c r="H59" s="121" t="s">
        <v>99</v>
      </c>
      <c r="I59" s="121" t="s">
        <v>99</v>
      </c>
      <c r="J59" s="82"/>
    </row>
    <row r="60" ht="10.5">
      <c r="A60" s="48" t="s">
        <v>90</v>
      </c>
    </row>
    <row r="61" ht="9.75" customHeight="1"/>
    <row r="62" ht="14.25">
      <c r="A62" s="60" t="s">
        <v>39</v>
      </c>
    </row>
    <row r="63" ht="10.5">
      <c r="D63" s="49" t="s">
        <v>12</v>
      </c>
    </row>
    <row r="64" spans="1:4" ht="21.75" thickBot="1">
      <c r="A64" s="88" t="s">
        <v>34</v>
      </c>
      <c r="B64" s="89" t="s">
        <v>91</v>
      </c>
      <c r="C64" s="90" t="s">
        <v>92</v>
      </c>
      <c r="D64" s="91" t="s">
        <v>50</v>
      </c>
    </row>
    <row r="65" spans="1:4" ht="13.5" customHeight="1" thickTop="1">
      <c r="A65" s="92" t="s">
        <v>35</v>
      </c>
      <c r="B65" s="17">
        <v>1146</v>
      </c>
      <c r="C65" s="71">
        <v>1451</v>
      </c>
      <c r="D65" s="83">
        <f>+C65-B65</f>
        <v>305</v>
      </c>
    </row>
    <row r="66" spans="1:4" ht="13.5" customHeight="1">
      <c r="A66" s="93" t="s">
        <v>36</v>
      </c>
      <c r="B66" s="29">
        <v>621</v>
      </c>
      <c r="C66" s="73">
        <v>624</v>
      </c>
      <c r="D66" s="74">
        <f>+C66-B66</f>
        <v>3</v>
      </c>
    </row>
    <row r="67" spans="1:4" ht="13.5" customHeight="1">
      <c r="A67" s="94" t="s">
        <v>37</v>
      </c>
      <c r="B67" s="33">
        <v>3067</v>
      </c>
      <c r="C67" s="76">
        <v>2965</v>
      </c>
      <c r="D67" s="77">
        <f>+C67-B67</f>
        <v>-102</v>
      </c>
    </row>
    <row r="68" spans="1:4" ht="13.5" customHeight="1">
      <c r="A68" s="95" t="s">
        <v>38</v>
      </c>
      <c r="B68" s="96">
        <f>SUM(B65:B67)</f>
        <v>4834</v>
      </c>
      <c r="C68" s="80">
        <v>5040</v>
      </c>
      <c r="D68" s="82">
        <f>+C68-B68</f>
        <v>206</v>
      </c>
    </row>
    <row r="69" spans="1:4" ht="10.5">
      <c r="A69" s="48" t="s">
        <v>58</v>
      </c>
      <c r="B69" s="97"/>
      <c r="C69" s="97"/>
      <c r="D69" s="97"/>
    </row>
    <row r="70" spans="1:4" ht="9.75" customHeight="1">
      <c r="A70" s="98"/>
      <c r="B70" s="97"/>
      <c r="C70" s="97"/>
      <c r="D70" s="97"/>
    </row>
    <row r="71" ht="14.25">
      <c r="A71" s="60" t="s">
        <v>57</v>
      </c>
    </row>
    <row r="72" ht="10.5" customHeight="1">
      <c r="A72" s="60"/>
    </row>
    <row r="73" spans="1:11" ht="21.75" thickBot="1">
      <c r="A73" s="88" t="s">
        <v>33</v>
      </c>
      <c r="B73" s="89" t="s">
        <v>91</v>
      </c>
      <c r="C73" s="90" t="s">
        <v>92</v>
      </c>
      <c r="D73" s="90" t="s">
        <v>50</v>
      </c>
      <c r="E73" s="99" t="s">
        <v>31</v>
      </c>
      <c r="F73" s="91" t="s">
        <v>32</v>
      </c>
      <c r="G73" s="700" t="s">
        <v>40</v>
      </c>
      <c r="H73" s="701"/>
      <c r="I73" s="89" t="s">
        <v>91</v>
      </c>
      <c r="J73" s="90" t="s">
        <v>92</v>
      </c>
      <c r="K73" s="91" t="s">
        <v>50</v>
      </c>
    </row>
    <row r="74" spans="1:11" ht="13.5" customHeight="1" thickTop="1">
      <c r="A74" s="92" t="s">
        <v>25</v>
      </c>
      <c r="B74" s="40">
        <v>11.62</v>
      </c>
      <c r="C74" s="100">
        <v>11.34</v>
      </c>
      <c r="D74" s="100">
        <f aca="true" t="shared" si="0" ref="D74:D79">+C74-B74</f>
        <v>-0.27999999999999936</v>
      </c>
      <c r="E74" s="101">
        <v>-13.3</v>
      </c>
      <c r="F74" s="102" t="s">
        <v>93</v>
      </c>
      <c r="G74" s="717" t="s">
        <v>66</v>
      </c>
      <c r="H74" s="718"/>
      <c r="I74" s="41" t="s">
        <v>105</v>
      </c>
      <c r="J74" s="103" t="s">
        <v>105</v>
      </c>
      <c r="K74" s="119" t="s">
        <v>99</v>
      </c>
    </row>
    <row r="75" spans="1:11" ht="13.5" customHeight="1">
      <c r="A75" s="93" t="s">
        <v>26</v>
      </c>
      <c r="B75" s="42">
        <v>37.59</v>
      </c>
      <c r="C75" s="104">
        <v>33.13</v>
      </c>
      <c r="D75" s="104">
        <f t="shared" si="0"/>
        <v>-4.460000000000001</v>
      </c>
      <c r="E75" s="105">
        <v>-18.3</v>
      </c>
      <c r="F75" s="106" t="s">
        <v>94</v>
      </c>
      <c r="G75" s="719" t="s">
        <v>67</v>
      </c>
      <c r="H75" s="720"/>
      <c r="I75" s="43" t="s">
        <v>105</v>
      </c>
      <c r="J75" s="107" t="s">
        <v>105</v>
      </c>
      <c r="K75" s="120" t="s">
        <v>99</v>
      </c>
    </row>
    <row r="76" spans="1:11" ht="13.5" customHeight="1">
      <c r="A76" s="93" t="s">
        <v>27</v>
      </c>
      <c r="B76" s="43">
        <v>11.7</v>
      </c>
      <c r="C76" s="107">
        <v>12.8</v>
      </c>
      <c r="D76" s="107">
        <f t="shared" si="0"/>
        <v>1.1000000000000014</v>
      </c>
      <c r="E76" s="108">
        <v>25</v>
      </c>
      <c r="F76" s="109">
        <v>35</v>
      </c>
      <c r="G76" s="719" t="s">
        <v>68</v>
      </c>
      <c r="H76" s="720"/>
      <c r="I76" s="43" t="s">
        <v>105</v>
      </c>
      <c r="J76" s="107" t="s">
        <v>105</v>
      </c>
      <c r="K76" s="120" t="s">
        <v>99</v>
      </c>
    </row>
    <row r="77" spans="1:11" ht="13.5" customHeight="1">
      <c r="A77" s="93" t="s">
        <v>28</v>
      </c>
      <c r="B77" s="43">
        <v>118.4</v>
      </c>
      <c r="C77" s="107">
        <v>117.4</v>
      </c>
      <c r="D77" s="107">
        <f t="shared" si="0"/>
        <v>-1</v>
      </c>
      <c r="E77" s="108">
        <v>350</v>
      </c>
      <c r="F77" s="110"/>
      <c r="G77" s="719" t="s">
        <v>106</v>
      </c>
      <c r="H77" s="720"/>
      <c r="I77" s="43" t="s">
        <v>105</v>
      </c>
      <c r="J77" s="107" t="s">
        <v>105</v>
      </c>
      <c r="K77" s="120" t="s">
        <v>99</v>
      </c>
    </row>
    <row r="78" spans="1:11" ht="13.5" customHeight="1">
      <c r="A78" s="93" t="s">
        <v>29</v>
      </c>
      <c r="B78" s="42">
        <v>0.59</v>
      </c>
      <c r="C78" s="104">
        <v>0.62</v>
      </c>
      <c r="D78" s="104">
        <f t="shared" si="0"/>
        <v>0.030000000000000027</v>
      </c>
      <c r="E78" s="111"/>
      <c r="F78" s="112"/>
      <c r="G78" s="719" t="s">
        <v>70</v>
      </c>
      <c r="H78" s="720"/>
      <c r="I78" s="43" t="s">
        <v>105</v>
      </c>
      <c r="J78" s="107" t="s">
        <v>105</v>
      </c>
      <c r="K78" s="120" t="s">
        <v>99</v>
      </c>
    </row>
    <row r="79" spans="1:11" ht="13.5" customHeight="1">
      <c r="A79" s="113" t="s">
        <v>30</v>
      </c>
      <c r="B79" s="44">
        <v>89</v>
      </c>
      <c r="C79" s="114">
        <v>87.9</v>
      </c>
      <c r="D79" s="114">
        <f t="shared" si="0"/>
        <v>-1.0999999999999943</v>
      </c>
      <c r="E79" s="115"/>
      <c r="F79" s="116"/>
      <c r="G79" s="721"/>
      <c r="H79" s="722"/>
      <c r="I79" s="117"/>
      <c r="J79" s="114"/>
      <c r="K79" s="118"/>
    </row>
    <row r="80" ht="10.5">
      <c r="A80" s="48" t="s">
        <v>95</v>
      </c>
    </row>
    <row r="81" ht="10.5">
      <c r="A81" s="48" t="s">
        <v>96</v>
      </c>
    </row>
    <row r="82" ht="10.5">
      <c r="A82" s="48" t="s">
        <v>97</v>
      </c>
    </row>
    <row r="83" ht="10.5" customHeight="1">
      <c r="A83" s="48" t="s">
        <v>98</v>
      </c>
    </row>
  </sheetData>
  <sheetProtection password="81BD" sheet="1"/>
  <mergeCells count="43">
    <mergeCell ref="H21:H22"/>
    <mergeCell ref="A8:A9"/>
    <mergeCell ref="B8:B9"/>
    <mergeCell ref="C8:C9"/>
    <mergeCell ref="D8:D9"/>
    <mergeCell ref="E8:E9"/>
    <mergeCell ref="F8:F9"/>
    <mergeCell ref="I40:I41"/>
    <mergeCell ref="G8:G9"/>
    <mergeCell ref="H8:H9"/>
    <mergeCell ref="A21:A22"/>
    <mergeCell ref="B21:B22"/>
    <mergeCell ref="C21:C22"/>
    <mergeCell ref="D21:D22"/>
    <mergeCell ref="E21:E22"/>
    <mergeCell ref="F21:F22"/>
    <mergeCell ref="G21:G22"/>
    <mergeCell ref="H53:H54"/>
    <mergeCell ref="I21:I22"/>
    <mergeCell ref="A40:A41"/>
    <mergeCell ref="B40:B41"/>
    <mergeCell ref="C40:C41"/>
    <mergeCell ref="D40:D41"/>
    <mergeCell ref="E40:E41"/>
    <mergeCell ref="F40:F41"/>
    <mergeCell ref="G40:G41"/>
    <mergeCell ref="H40:H41"/>
    <mergeCell ref="A53:A54"/>
    <mergeCell ref="B53:B54"/>
    <mergeCell ref="C53:C54"/>
    <mergeCell ref="D53:D54"/>
    <mergeCell ref="E53:E54"/>
    <mergeCell ref="F53:F54"/>
    <mergeCell ref="G77:H77"/>
    <mergeCell ref="G78:H78"/>
    <mergeCell ref="G79:H79"/>
    <mergeCell ref="I53:I54"/>
    <mergeCell ref="J53:J54"/>
    <mergeCell ref="G73:H73"/>
    <mergeCell ref="G75:H75"/>
    <mergeCell ref="G76:H76"/>
    <mergeCell ref="G74:H74"/>
    <mergeCell ref="G53:G54"/>
  </mergeCells>
  <printOptions/>
  <pageMargins left="0.4330708661417323" right="0.3937007874015748" top="0.7086614173228347" bottom="0.31496062992125984" header="0.4330708661417323" footer="0.1968503937007874"/>
  <pageSetup horizontalDpi="600" verticalDpi="600" orientation="portrait" paperSize="9" scale="90" r:id="rId1"/>
  <rowBreaks count="1" manualBreakCount="1">
    <brk id="61" max="10" man="1"/>
  </rowBreaks>
  <colBreaks count="1" manualBreakCount="1">
    <brk id="11" max="72" man="1"/>
  </colBreaks>
</worksheet>
</file>

<file path=xl/worksheets/sheet22.xml><?xml version="1.0" encoding="utf-8"?>
<worksheet xmlns="http://schemas.openxmlformats.org/spreadsheetml/2006/main" xmlns:r="http://schemas.openxmlformats.org/officeDocument/2006/relationships">
  <dimension ref="A1:M75"/>
  <sheetViews>
    <sheetView view="pageBreakPreview" zoomScale="130" zoomScaleSheetLayoutView="130" zoomScalePageLayoutView="0" workbookViewId="0" topLeftCell="A1">
      <selection activeCell="F15" sqref="F15"/>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541</v>
      </c>
      <c r="B4" s="51"/>
      <c r="G4" s="52" t="s">
        <v>51</v>
      </c>
      <c r="H4" s="53" t="s">
        <v>52</v>
      </c>
      <c r="I4" s="54" t="s">
        <v>53</v>
      </c>
      <c r="J4" s="55" t="s">
        <v>54</v>
      </c>
    </row>
    <row r="5" spans="7:10" ht="13.5" customHeight="1" thickTop="1">
      <c r="G5" s="56">
        <v>4434</v>
      </c>
      <c r="H5" s="57">
        <v>0</v>
      </c>
      <c r="I5" s="58">
        <v>228</v>
      </c>
      <c r="J5" s="59">
        <v>4662</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6669</v>
      </c>
      <c r="C10" s="4">
        <v>5950</v>
      </c>
      <c r="D10" s="4">
        <v>719</v>
      </c>
      <c r="E10" s="4">
        <v>302</v>
      </c>
      <c r="F10" s="446">
        <v>532</v>
      </c>
      <c r="G10" s="446">
        <v>4348</v>
      </c>
      <c r="H10" s="447" t="s">
        <v>542</v>
      </c>
    </row>
    <row r="11" spans="1:8" ht="13.5" customHeight="1">
      <c r="A11" s="6" t="s">
        <v>543</v>
      </c>
      <c r="B11" s="7">
        <v>134</v>
      </c>
      <c r="C11" s="8">
        <v>133</v>
      </c>
      <c r="D11" s="8">
        <v>1</v>
      </c>
      <c r="E11" s="8">
        <v>1</v>
      </c>
      <c r="F11" s="10" t="s">
        <v>241</v>
      </c>
      <c r="G11" s="10" t="s">
        <v>241</v>
      </c>
      <c r="H11" s="9"/>
    </row>
    <row r="12" spans="1:8" ht="13.5" customHeight="1">
      <c r="A12" s="63" t="s">
        <v>1</v>
      </c>
      <c r="B12" s="64">
        <v>6733</v>
      </c>
      <c r="C12" s="65">
        <v>6014</v>
      </c>
      <c r="D12" s="65">
        <v>720</v>
      </c>
      <c r="E12" s="65">
        <v>303</v>
      </c>
      <c r="F12" s="66"/>
      <c r="G12" s="65">
        <v>4348</v>
      </c>
      <c r="H12" s="67"/>
    </row>
    <row r="13" spans="1:8" ht="13.5" customHeight="1">
      <c r="A13" s="68" t="s">
        <v>87</v>
      </c>
      <c r="B13" s="69"/>
      <c r="C13" s="69"/>
      <c r="D13" s="69"/>
      <c r="E13" s="69"/>
      <c r="F13" s="69"/>
      <c r="G13" s="69"/>
      <c r="H13" s="70"/>
    </row>
    <row r="14" ht="9.75" customHeight="1"/>
    <row r="15" ht="14.25">
      <c r="A15" s="60" t="s">
        <v>10</v>
      </c>
    </row>
    <row r="16" spans="9:12" ht="10.5">
      <c r="I16" s="49" t="s">
        <v>12</v>
      </c>
      <c r="K16" s="49"/>
      <c r="L16" s="49"/>
    </row>
    <row r="17" spans="1:9" ht="13.5" customHeight="1">
      <c r="A17" s="684" t="s">
        <v>0</v>
      </c>
      <c r="B17" s="694" t="s">
        <v>43</v>
      </c>
      <c r="C17" s="690" t="s">
        <v>44</v>
      </c>
      <c r="D17" s="690" t="s">
        <v>45</v>
      </c>
      <c r="E17" s="695" t="s">
        <v>46</v>
      </c>
      <c r="F17" s="690" t="s">
        <v>55</v>
      </c>
      <c r="G17" s="690" t="s">
        <v>11</v>
      </c>
      <c r="H17" s="695" t="s">
        <v>41</v>
      </c>
      <c r="I17" s="692" t="s">
        <v>8</v>
      </c>
    </row>
    <row r="18" spans="1:9" ht="13.5" customHeight="1" thickBot="1">
      <c r="A18" s="685"/>
      <c r="B18" s="687"/>
      <c r="C18" s="689"/>
      <c r="D18" s="689"/>
      <c r="E18" s="696"/>
      <c r="F18" s="691"/>
      <c r="G18" s="691"/>
      <c r="H18" s="697"/>
      <c r="I18" s="693"/>
    </row>
    <row r="19" spans="1:9" ht="13.5" customHeight="1" thickTop="1">
      <c r="A19" s="2" t="s">
        <v>113</v>
      </c>
      <c r="B19" s="16">
        <v>2250</v>
      </c>
      <c r="C19" s="17">
        <v>2183</v>
      </c>
      <c r="D19" s="17">
        <v>67</v>
      </c>
      <c r="E19" s="17">
        <v>67</v>
      </c>
      <c r="F19" s="139">
        <v>153</v>
      </c>
      <c r="G19" s="18" t="s">
        <v>241</v>
      </c>
      <c r="H19" s="18" t="s">
        <v>241</v>
      </c>
      <c r="I19" s="22"/>
    </row>
    <row r="20" spans="1:9" ht="13.5" customHeight="1">
      <c r="A20" s="6" t="s">
        <v>118</v>
      </c>
      <c r="B20" s="27">
        <v>1089</v>
      </c>
      <c r="C20" s="29">
        <v>1000</v>
      </c>
      <c r="D20" s="29">
        <v>89</v>
      </c>
      <c r="E20" s="29">
        <v>89</v>
      </c>
      <c r="F20" s="28">
        <v>164</v>
      </c>
      <c r="G20" s="31" t="s">
        <v>241</v>
      </c>
      <c r="H20" s="31" t="s">
        <v>241</v>
      </c>
      <c r="I20" s="30"/>
    </row>
    <row r="21" spans="1:9" ht="13.5" customHeight="1">
      <c r="A21" s="6" t="s">
        <v>117</v>
      </c>
      <c r="B21" s="27">
        <v>166</v>
      </c>
      <c r="C21" s="29">
        <v>166</v>
      </c>
      <c r="D21" s="29">
        <v>0</v>
      </c>
      <c r="E21" s="29">
        <v>0</v>
      </c>
      <c r="F21" s="28">
        <v>13</v>
      </c>
      <c r="G21" s="31" t="s">
        <v>241</v>
      </c>
      <c r="H21" s="31" t="s">
        <v>241</v>
      </c>
      <c r="I21" s="30"/>
    </row>
    <row r="22" spans="1:9" ht="13.5" customHeight="1">
      <c r="A22" s="23" t="s">
        <v>219</v>
      </c>
      <c r="B22" s="175">
        <v>258</v>
      </c>
      <c r="C22" s="176">
        <v>244</v>
      </c>
      <c r="D22" s="176">
        <v>14</v>
      </c>
      <c r="E22" s="176">
        <v>14</v>
      </c>
      <c r="F22" s="320">
        <v>24</v>
      </c>
      <c r="G22" s="189" t="s">
        <v>241</v>
      </c>
      <c r="H22" s="189" t="s">
        <v>241</v>
      </c>
      <c r="I22" s="177"/>
    </row>
    <row r="23" spans="1:9" ht="13.5" customHeight="1">
      <c r="A23" s="448" t="s">
        <v>544</v>
      </c>
      <c r="B23" s="449">
        <v>1391</v>
      </c>
      <c r="C23" s="450">
        <v>1391</v>
      </c>
      <c r="D23" s="450">
        <v>0</v>
      </c>
      <c r="E23" s="450">
        <v>0</v>
      </c>
      <c r="F23" s="450">
        <v>792</v>
      </c>
      <c r="G23" s="450">
        <v>5427</v>
      </c>
      <c r="H23" s="450">
        <v>3875</v>
      </c>
      <c r="I23" s="177"/>
    </row>
    <row r="24" spans="1:9" ht="13.5" customHeight="1">
      <c r="A24" s="451" t="s">
        <v>545</v>
      </c>
      <c r="B24" s="452">
        <v>247</v>
      </c>
      <c r="C24" s="453">
        <v>200</v>
      </c>
      <c r="D24" s="453">
        <v>47</v>
      </c>
      <c r="E24" s="453">
        <v>445</v>
      </c>
      <c r="F24" s="453">
        <v>3</v>
      </c>
      <c r="G24" s="453">
        <v>219</v>
      </c>
      <c r="H24" s="453">
        <v>1</v>
      </c>
      <c r="I24" s="35" t="s">
        <v>261</v>
      </c>
    </row>
    <row r="25" spans="1:9" ht="13.5" customHeight="1">
      <c r="A25" s="454" t="s">
        <v>15</v>
      </c>
      <c r="B25" s="455"/>
      <c r="C25" s="456"/>
      <c r="D25" s="456"/>
      <c r="E25" s="457">
        <f>SUM(E19:E24)</f>
        <v>615</v>
      </c>
      <c r="F25" s="458"/>
      <c r="G25" s="457">
        <f>SUM(G19:G24)</f>
        <v>5646</v>
      </c>
      <c r="H25" s="457">
        <f>SUM(H19:H24)</f>
        <v>3876</v>
      </c>
      <c r="I25" s="82"/>
    </row>
    <row r="26" ht="10.5">
      <c r="A26" s="1" t="s">
        <v>88</v>
      </c>
    </row>
    <row r="27" ht="10.5">
      <c r="A27" s="1" t="s">
        <v>89</v>
      </c>
    </row>
    <row r="28" ht="10.5">
      <c r="A28" s="1" t="s">
        <v>49</v>
      </c>
    </row>
    <row r="29" ht="10.5">
      <c r="A29" s="1" t="s">
        <v>48</v>
      </c>
    </row>
    <row r="30" ht="9.75" customHeight="1"/>
    <row r="31" ht="14.25">
      <c r="A31" s="60" t="s">
        <v>13</v>
      </c>
    </row>
    <row r="32" spans="9:10" ht="10.5">
      <c r="I32" s="49" t="s">
        <v>12</v>
      </c>
      <c r="J32" s="49"/>
    </row>
    <row r="33" spans="1:9" ht="13.5" customHeight="1">
      <c r="A33" s="684" t="s">
        <v>14</v>
      </c>
      <c r="B33" s="694" t="s">
        <v>43</v>
      </c>
      <c r="C33" s="690" t="s">
        <v>44</v>
      </c>
      <c r="D33" s="690" t="s">
        <v>45</v>
      </c>
      <c r="E33" s="695" t="s">
        <v>46</v>
      </c>
      <c r="F33" s="690" t="s">
        <v>55</v>
      </c>
      <c r="G33" s="690" t="s">
        <v>11</v>
      </c>
      <c r="H33" s="695" t="s">
        <v>42</v>
      </c>
      <c r="I33" s="692" t="s">
        <v>8</v>
      </c>
    </row>
    <row r="34" spans="1:9" ht="13.5" customHeight="1" thickBot="1">
      <c r="A34" s="685"/>
      <c r="B34" s="687"/>
      <c r="C34" s="689"/>
      <c r="D34" s="689"/>
      <c r="E34" s="696"/>
      <c r="F34" s="691"/>
      <c r="G34" s="691"/>
      <c r="H34" s="697"/>
      <c r="I34" s="693"/>
    </row>
    <row r="35" spans="1:9" ht="13.5" customHeight="1" thickTop="1">
      <c r="A35" s="2" t="s">
        <v>546</v>
      </c>
      <c r="B35" s="16">
        <v>1853</v>
      </c>
      <c r="C35" s="17">
        <v>1808</v>
      </c>
      <c r="D35" s="17">
        <v>46</v>
      </c>
      <c r="E35" s="17">
        <v>46</v>
      </c>
      <c r="F35" s="18" t="s">
        <v>241</v>
      </c>
      <c r="G35" s="17">
        <v>190</v>
      </c>
      <c r="H35" s="17">
        <v>38</v>
      </c>
      <c r="I35" s="38"/>
    </row>
    <row r="36" spans="1:9" ht="13.5" customHeight="1">
      <c r="A36" s="170" t="s">
        <v>547</v>
      </c>
      <c r="B36" s="171">
        <v>30</v>
      </c>
      <c r="C36" s="172">
        <v>28</v>
      </c>
      <c r="D36" s="172">
        <v>2</v>
      </c>
      <c r="E36" s="172">
        <v>2</v>
      </c>
      <c r="F36" s="275" t="s">
        <v>241</v>
      </c>
      <c r="G36" s="275" t="s">
        <v>241</v>
      </c>
      <c r="H36" s="275" t="s">
        <v>241</v>
      </c>
      <c r="I36" s="174"/>
    </row>
    <row r="37" spans="1:9" ht="13.5" customHeight="1">
      <c r="A37" s="6" t="s">
        <v>124</v>
      </c>
      <c r="B37" s="27">
        <v>75</v>
      </c>
      <c r="C37" s="29">
        <v>71</v>
      </c>
      <c r="D37" s="29">
        <v>3</v>
      </c>
      <c r="E37" s="29">
        <v>3</v>
      </c>
      <c r="F37" s="31" t="s">
        <v>241</v>
      </c>
      <c r="G37" s="31" t="s">
        <v>241</v>
      </c>
      <c r="H37" s="31" t="s">
        <v>241</v>
      </c>
      <c r="I37" s="30"/>
    </row>
    <row r="38" spans="1:9" ht="13.5" customHeight="1">
      <c r="A38" s="6" t="s">
        <v>272</v>
      </c>
      <c r="B38" s="27">
        <v>11738</v>
      </c>
      <c r="C38" s="29">
        <v>11624</v>
      </c>
      <c r="D38" s="29">
        <v>114</v>
      </c>
      <c r="E38" s="29">
        <v>114</v>
      </c>
      <c r="F38" s="28">
        <v>2690</v>
      </c>
      <c r="G38" s="31" t="s">
        <v>241</v>
      </c>
      <c r="H38" s="31" t="s">
        <v>241</v>
      </c>
      <c r="I38" s="30"/>
    </row>
    <row r="39" spans="1:9" ht="13.5" customHeight="1">
      <c r="A39" s="6" t="s">
        <v>548</v>
      </c>
      <c r="B39" s="27">
        <v>114</v>
      </c>
      <c r="C39" s="29">
        <v>98</v>
      </c>
      <c r="D39" s="29">
        <v>16</v>
      </c>
      <c r="E39" s="29">
        <v>16</v>
      </c>
      <c r="F39" s="31" t="s">
        <v>241</v>
      </c>
      <c r="G39" s="31" t="s">
        <v>241</v>
      </c>
      <c r="H39" s="31" t="s">
        <v>241</v>
      </c>
      <c r="I39" s="30"/>
    </row>
    <row r="40" spans="1:9" ht="13.5" customHeight="1">
      <c r="A40" s="6" t="s">
        <v>549</v>
      </c>
      <c r="B40" s="27">
        <v>678</v>
      </c>
      <c r="C40" s="29">
        <v>630</v>
      </c>
      <c r="D40" s="29">
        <v>49</v>
      </c>
      <c r="E40" s="29">
        <v>49</v>
      </c>
      <c r="F40" s="31" t="s">
        <v>241</v>
      </c>
      <c r="G40" s="29">
        <v>28</v>
      </c>
      <c r="H40" s="29">
        <v>14</v>
      </c>
      <c r="I40" s="30"/>
    </row>
    <row r="41" spans="1:9" ht="13.5" customHeight="1">
      <c r="A41" s="23" t="s">
        <v>400</v>
      </c>
      <c r="B41" s="175">
        <v>420</v>
      </c>
      <c r="C41" s="176">
        <v>397</v>
      </c>
      <c r="D41" s="176">
        <v>23</v>
      </c>
      <c r="E41" s="176">
        <v>23</v>
      </c>
      <c r="F41" s="189" t="s">
        <v>241</v>
      </c>
      <c r="G41" s="189" t="s">
        <v>241</v>
      </c>
      <c r="H41" s="189" t="s">
        <v>241</v>
      </c>
      <c r="I41" s="177"/>
    </row>
    <row r="42" spans="1:9" ht="13.5" customHeight="1">
      <c r="A42" s="23" t="s">
        <v>304</v>
      </c>
      <c r="B42" s="175">
        <v>161139</v>
      </c>
      <c r="C42" s="176">
        <v>155554</v>
      </c>
      <c r="D42" s="176">
        <v>5585</v>
      </c>
      <c r="E42" s="176">
        <v>5580</v>
      </c>
      <c r="F42" s="189" t="s">
        <v>241</v>
      </c>
      <c r="G42" s="189" t="s">
        <v>241</v>
      </c>
      <c r="H42" s="189" t="s">
        <v>241</v>
      </c>
      <c r="I42" s="177"/>
    </row>
    <row r="43" spans="1:9" ht="13.5" customHeight="1">
      <c r="A43" s="11" t="s">
        <v>550</v>
      </c>
      <c r="B43" s="32">
        <v>13173</v>
      </c>
      <c r="C43" s="33">
        <v>12949</v>
      </c>
      <c r="D43" s="33">
        <v>224</v>
      </c>
      <c r="E43" s="33">
        <v>224</v>
      </c>
      <c r="F43" s="34" t="s">
        <v>241</v>
      </c>
      <c r="G43" s="33">
        <v>402</v>
      </c>
      <c r="H43" s="459" t="s">
        <v>241</v>
      </c>
      <c r="I43" s="35"/>
    </row>
    <row r="44" spans="1:9" ht="13.5" customHeight="1">
      <c r="A44" s="63" t="s">
        <v>16</v>
      </c>
      <c r="B44" s="78"/>
      <c r="C44" s="79"/>
      <c r="D44" s="79"/>
      <c r="E44" s="80">
        <f>SUM(E35:E43)</f>
        <v>6057</v>
      </c>
      <c r="F44" s="81"/>
      <c r="G44" s="80">
        <f>SUM(G35:G43)</f>
        <v>620</v>
      </c>
      <c r="H44" s="80">
        <f>SUM(H35:H43)</f>
        <v>52</v>
      </c>
      <c r="I44" s="84"/>
    </row>
    <row r="45" ht="9.75" customHeight="1">
      <c r="A45" s="85"/>
    </row>
    <row r="46" ht="14.25">
      <c r="A46" s="60" t="s">
        <v>56</v>
      </c>
    </row>
    <row r="47" ht="10.5">
      <c r="J47" s="49" t="s">
        <v>12</v>
      </c>
    </row>
    <row r="48" spans="1:10" ht="13.5" customHeight="1">
      <c r="A48" s="698" t="s">
        <v>17</v>
      </c>
      <c r="B48" s="694" t="s">
        <v>19</v>
      </c>
      <c r="C48" s="690" t="s">
        <v>47</v>
      </c>
      <c r="D48" s="690" t="s">
        <v>20</v>
      </c>
      <c r="E48" s="690" t="s">
        <v>21</v>
      </c>
      <c r="F48" s="690" t="s">
        <v>22</v>
      </c>
      <c r="G48" s="695" t="s">
        <v>23</v>
      </c>
      <c r="H48" s="695" t="s">
        <v>24</v>
      </c>
      <c r="I48" s="695" t="s">
        <v>59</v>
      </c>
      <c r="J48" s="692" t="s">
        <v>8</v>
      </c>
    </row>
    <row r="49" spans="1:10" ht="13.5" customHeight="1" thickBot="1">
      <c r="A49" s="699"/>
      <c r="B49" s="687"/>
      <c r="C49" s="689"/>
      <c r="D49" s="689"/>
      <c r="E49" s="689"/>
      <c r="F49" s="689"/>
      <c r="G49" s="696"/>
      <c r="H49" s="696"/>
      <c r="I49" s="697"/>
      <c r="J49" s="693"/>
    </row>
    <row r="50" spans="1:10" ht="13.5" customHeight="1" thickTop="1">
      <c r="A50" s="2" t="s">
        <v>551</v>
      </c>
      <c r="B50" s="460">
        <v>0</v>
      </c>
      <c r="C50" s="17">
        <v>14</v>
      </c>
      <c r="D50" s="17">
        <v>12</v>
      </c>
      <c r="E50" s="18" t="s">
        <v>241</v>
      </c>
      <c r="F50" s="18" t="s">
        <v>241</v>
      </c>
      <c r="G50" s="18" t="s">
        <v>241</v>
      </c>
      <c r="H50" s="18" t="s">
        <v>241</v>
      </c>
      <c r="I50" s="18" t="s">
        <v>241</v>
      </c>
      <c r="J50" s="22"/>
    </row>
    <row r="51" spans="1:10" ht="13.5" customHeight="1">
      <c r="A51" s="86" t="s">
        <v>18</v>
      </c>
      <c r="B51" s="87"/>
      <c r="C51" s="81"/>
      <c r="D51" s="80">
        <v>12</v>
      </c>
      <c r="E51" s="121" t="s">
        <v>241</v>
      </c>
      <c r="F51" s="121" t="s">
        <v>241</v>
      </c>
      <c r="G51" s="121" t="s">
        <v>241</v>
      </c>
      <c r="H51" s="121" t="s">
        <v>241</v>
      </c>
      <c r="I51" s="121" t="s">
        <v>241</v>
      </c>
      <c r="J51" s="82"/>
    </row>
    <row r="52" ht="10.5">
      <c r="A52" s="1" t="s">
        <v>90</v>
      </c>
    </row>
    <row r="53" ht="9.75" customHeight="1"/>
    <row r="54" ht="14.25">
      <c r="A54" s="60" t="s">
        <v>39</v>
      </c>
    </row>
    <row r="55" ht="10.5">
      <c r="D55" s="49" t="s">
        <v>12</v>
      </c>
    </row>
    <row r="56" spans="1:4" ht="21.75" thickBot="1">
      <c r="A56" s="88" t="s">
        <v>34</v>
      </c>
      <c r="B56" s="89" t="s">
        <v>91</v>
      </c>
      <c r="C56" s="90" t="s">
        <v>92</v>
      </c>
      <c r="D56" s="91" t="s">
        <v>50</v>
      </c>
    </row>
    <row r="57" spans="1:4" ht="13.5" customHeight="1" thickTop="1">
      <c r="A57" s="92" t="s">
        <v>35</v>
      </c>
      <c r="B57" s="16">
        <v>1299</v>
      </c>
      <c r="C57" s="17">
        <v>1304</v>
      </c>
      <c r="D57" s="38">
        <f>C57-B57</f>
        <v>5</v>
      </c>
    </row>
    <row r="58" spans="1:4" ht="13.5" customHeight="1">
      <c r="A58" s="93" t="s">
        <v>36</v>
      </c>
      <c r="B58" s="27">
        <v>763</v>
      </c>
      <c r="C58" s="29">
        <v>370</v>
      </c>
      <c r="D58" s="30">
        <f>C58-B58</f>
        <v>-393</v>
      </c>
    </row>
    <row r="59" spans="1:4" ht="13.5" customHeight="1">
      <c r="A59" s="94" t="s">
        <v>37</v>
      </c>
      <c r="B59" s="32">
        <v>2664</v>
      </c>
      <c r="C59" s="33">
        <v>2715</v>
      </c>
      <c r="D59" s="35">
        <f>C59-B59</f>
        <v>51</v>
      </c>
    </row>
    <row r="60" spans="1:4" ht="13.5" customHeight="1">
      <c r="A60" s="95" t="s">
        <v>38</v>
      </c>
      <c r="B60" s="96">
        <f>SUM(B57:B59)</f>
        <v>4726</v>
      </c>
      <c r="C60" s="80">
        <f>SUM(C57:C59)</f>
        <v>4389</v>
      </c>
      <c r="D60" s="82">
        <f>SUM(D57:D59)</f>
        <v>-337</v>
      </c>
    </row>
    <row r="61" spans="1:4" ht="10.5">
      <c r="A61" s="1" t="s">
        <v>58</v>
      </c>
      <c r="B61" s="97"/>
      <c r="C61" s="97"/>
      <c r="D61" s="97"/>
    </row>
    <row r="62" spans="1:4" ht="9.75" customHeight="1">
      <c r="A62" s="98"/>
      <c r="B62" s="97"/>
      <c r="C62" s="97"/>
      <c r="D62" s="97"/>
    </row>
    <row r="63" ht="14.25">
      <c r="A63" s="60" t="s">
        <v>57</v>
      </c>
    </row>
    <row r="64" ht="10.5" customHeight="1">
      <c r="A64" s="60"/>
    </row>
    <row r="65" spans="1:11" ht="21.75" thickBot="1">
      <c r="A65" s="88" t="s">
        <v>33</v>
      </c>
      <c r="B65" s="89" t="s">
        <v>91</v>
      </c>
      <c r="C65" s="90" t="s">
        <v>92</v>
      </c>
      <c r="D65" s="90" t="s">
        <v>50</v>
      </c>
      <c r="E65" s="99" t="s">
        <v>31</v>
      </c>
      <c r="F65" s="91" t="s">
        <v>32</v>
      </c>
      <c r="G65" s="700" t="s">
        <v>40</v>
      </c>
      <c r="H65" s="701"/>
      <c r="I65" s="89" t="s">
        <v>91</v>
      </c>
      <c r="J65" s="90" t="s">
        <v>92</v>
      </c>
      <c r="K65" s="91" t="s">
        <v>50</v>
      </c>
    </row>
    <row r="66" spans="1:11" ht="13.5" customHeight="1" thickTop="1">
      <c r="A66" s="92" t="s">
        <v>25</v>
      </c>
      <c r="B66" s="125">
        <v>6.73</v>
      </c>
      <c r="C66" s="40">
        <v>6.49</v>
      </c>
      <c r="D66" s="40">
        <f>C66-B66</f>
        <v>-0.2400000000000002</v>
      </c>
      <c r="E66" s="101">
        <v>-15</v>
      </c>
      <c r="F66" s="102" t="s">
        <v>93</v>
      </c>
      <c r="G66" s="795" t="s">
        <v>545</v>
      </c>
      <c r="H66" s="796"/>
      <c r="I66" s="126" t="s">
        <v>241</v>
      </c>
      <c r="J66" s="41" t="s">
        <v>241</v>
      </c>
      <c r="K66" s="127" t="s">
        <v>241</v>
      </c>
    </row>
    <row r="67" spans="1:11" ht="13.5" customHeight="1">
      <c r="A67" s="93" t="s">
        <v>26</v>
      </c>
      <c r="B67" s="128">
        <v>21.52</v>
      </c>
      <c r="C67" s="42">
        <v>19.67</v>
      </c>
      <c r="D67" s="42">
        <f>C67-B67</f>
        <v>-1.8499999999999979</v>
      </c>
      <c r="E67" s="105">
        <v>-20</v>
      </c>
      <c r="F67" s="106" t="s">
        <v>94</v>
      </c>
      <c r="G67" s="797" t="s">
        <v>544</v>
      </c>
      <c r="H67" s="798"/>
      <c r="I67" s="128" t="s">
        <v>241</v>
      </c>
      <c r="J67" s="43" t="s">
        <v>241</v>
      </c>
      <c r="K67" s="129" t="s">
        <v>241</v>
      </c>
    </row>
    <row r="68" spans="1:11" ht="13.5" customHeight="1">
      <c r="A68" s="93" t="s">
        <v>27</v>
      </c>
      <c r="B68" s="130">
        <v>12</v>
      </c>
      <c r="C68" s="43">
        <v>12</v>
      </c>
      <c r="D68" s="43">
        <f>C68-B68</f>
        <v>0</v>
      </c>
      <c r="E68" s="108">
        <v>25</v>
      </c>
      <c r="F68" s="109">
        <v>35</v>
      </c>
      <c r="G68" s="719"/>
      <c r="H68" s="720"/>
      <c r="I68" s="128"/>
      <c r="J68" s="43"/>
      <c r="K68" s="129"/>
    </row>
    <row r="69" spans="1:11" ht="13.5" customHeight="1">
      <c r="A69" s="93" t="s">
        <v>28</v>
      </c>
      <c r="B69" s="131" t="s">
        <v>69</v>
      </c>
      <c r="C69" s="43" t="s">
        <v>69</v>
      </c>
      <c r="D69" s="43" t="s">
        <v>69</v>
      </c>
      <c r="E69" s="108">
        <v>350</v>
      </c>
      <c r="F69" s="110"/>
      <c r="G69" s="719"/>
      <c r="H69" s="720"/>
      <c r="I69" s="128"/>
      <c r="J69" s="43"/>
      <c r="K69" s="129"/>
    </row>
    <row r="70" spans="1:11" ht="13.5" customHeight="1">
      <c r="A70" s="93" t="s">
        <v>29</v>
      </c>
      <c r="B70" s="132">
        <v>0.98</v>
      </c>
      <c r="C70" s="42">
        <v>1.01</v>
      </c>
      <c r="D70" s="42">
        <f>C70-B70</f>
        <v>0.030000000000000027</v>
      </c>
      <c r="E70" s="111"/>
      <c r="F70" s="112"/>
      <c r="G70" s="719"/>
      <c r="H70" s="720"/>
      <c r="I70" s="128"/>
      <c r="J70" s="43"/>
      <c r="K70" s="129"/>
    </row>
    <row r="71" spans="1:11" ht="13.5" customHeight="1">
      <c r="A71" s="113" t="s">
        <v>30</v>
      </c>
      <c r="B71" s="133">
        <v>89.8</v>
      </c>
      <c r="C71" s="44">
        <v>87.3</v>
      </c>
      <c r="D71" s="44">
        <f>C71-B71</f>
        <v>-2.5</v>
      </c>
      <c r="E71" s="115"/>
      <c r="F71" s="116"/>
      <c r="G71" s="721"/>
      <c r="H71" s="722"/>
      <c r="I71" s="117"/>
      <c r="J71" s="44"/>
      <c r="K71" s="118"/>
    </row>
    <row r="72" ht="10.5">
      <c r="A72" s="1" t="s">
        <v>95</v>
      </c>
    </row>
    <row r="73" ht="10.5">
      <c r="A73" s="1" t="s">
        <v>96</v>
      </c>
    </row>
    <row r="74" ht="10.5">
      <c r="A74" s="1" t="s">
        <v>97</v>
      </c>
    </row>
    <row r="75" ht="10.5" customHeight="1">
      <c r="A75" s="1" t="s">
        <v>98</v>
      </c>
    </row>
  </sheetData>
  <sheetProtection/>
  <mergeCells count="43">
    <mergeCell ref="G67:H67"/>
    <mergeCell ref="G68:H68"/>
    <mergeCell ref="G69:H69"/>
    <mergeCell ref="G70:H70"/>
    <mergeCell ref="G71:H71"/>
    <mergeCell ref="G48:G49"/>
    <mergeCell ref="H48:H49"/>
    <mergeCell ref="I48:I49"/>
    <mergeCell ref="J48:J49"/>
    <mergeCell ref="G65:H65"/>
    <mergeCell ref="G66:H66"/>
    <mergeCell ref="A48:A49"/>
    <mergeCell ref="B48:B49"/>
    <mergeCell ref="C48:C49"/>
    <mergeCell ref="D48:D49"/>
    <mergeCell ref="E48:E49"/>
    <mergeCell ref="F48:F49"/>
    <mergeCell ref="I17:I18"/>
    <mergeCell ref="A33:A34"/>
    <mergeCell ref="B33:B34"/>
    <mergeCell ref="C33:C34"/>
    <mergeCell ref="D33:D34"/>
    <mergeCell ref="E33:E34"/>
    <mergeCell ref="F33:F34"/>
    <mergeCell ref="G33:G34"/>
    <mergeCell ref="H33:H34"/>
    <mergeCell ref="I33:I34"/>
    <mergeCell ref="G8:G9"/>
    <mergeCell ref="H8:H9"/>
    <mergeCell ref="A17:A18"/>
    <mergeCell ref="B17:B18"/>
    <mergeCell ref="C17:C18"/>
    <mergeCell ref="D17:D18"/>
    <mergeCell ref="E17:E18"/>
    <mergeCell ref="F17:F18"/>
    <mergeCell ref="G17:G18"/>
    <mergeCell ref="H17:H18"/>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4" r:id="rId1"/>
  <colBreaks count="1" manualBreakCount="1">
    <brk id="11" max="72" man="1"/>
  </colBreaks>
</worksheet>
</file>

<file path=xl/worksheets/sheet23.xml><?xml version="1.0" encoding="utf-8"?>
<worksheet xmlns="http://schemas.openxmlformats.org/spreadsheetml/2006/main" xmlns:r="http://schemas.openxmlformats.org/officeDocument/2006/relationships">
  <dimension ref="A1:M75"/>
  <sheetViews>
    <sheetView view="pageBreakPreview" zoomScale="130" zoomScaleSheetLayoutView="130" zoomScalePageLayoutView="0" workbookViewId="0" topLeftCell="A1">
      <selection activeCell="E14" sqref="E14"/>
    </sheetView>
  </sheetViews>
  <sheetFormatPr defaultColWidth="9.00390625" defaultRowHeight="13.5" customHeight="1"/>
  <cols>
    <col min="1" max="1" width="16.625" style="48" customWidth="1"/>
    <col min="2" max="8" width="9.00390625" style="48" customWidth="1"/>
    <col min="9" max="16384" width="9.00390625" style="48"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581</v>
      </c>
      <c r="B4" s="51"/>
      <c r="G4" s="52" t="s">
        <v>51</v>
      </c>
      <c r="H4" s="53" t="s">
        <v>52</v>
      </c>
      <c r="I4" s="54" t="s">
        <v>53</v>
      </c>
      <c r="J4" s="55" t="s">
        <v>54</v>
      </c>
    </row>
    <row r="5" spans="7:10" ht="13.5" customHeight="1" thickTop="1">
      <c r="G5" s="56">
        <v>3450</v>
      </c>
      <c r="H5" s="57">
        <v>774</v>
      </c>
      <c r="I5" s="58">
        <v>228</v>
      </c>
      <c r="J5" s="59">
        <v>4452</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28" t="s">
        <v>9</v>
      </c>
      <c r="B10" s="229">
        <v>6418</v>
      </c>
      <c r="C10" s="230">
        <v>5731</v>
      </c>
      <c r="D10" s="230">
        <v>687</v>
      </c>
      <c r="E10" s="230">
        <v>314</v>
      </c>
      <c r="F10" s="230">
        <v>141</v>
      </c>
      <c r="G10" s="230">
        <v>4277</v>
      </c>
      <c r="H10" s="425" t="s">
        <v>582</v>
      </c>
    </row>
    <row r="11" spans="1:8" ht="13.5" customHeight="1">
      <c r="A11" s="63" t="s">
        <v>1</v>
      </c>
      <c r="B11" s="64">
        <f>SUM(B10:B10)</f>
        <v>6418</v>
      </c>
      <c r="C11" s="65">
        <f>SUM(C10:C10)</f>
        <v>5731</v>
      </c>
      <c r="D11" s="65">
        <f>SUM(D10:D10)</f>
        <v>687</v>
      </c>
      <c r="E11" s="65">
        <f>SUM(E10:E10)</f>
        <v>314</v>
      </c>
      <c r="F11" s="66"/>
      <c r="G11" s="65">
        <f>SUM(G10:G10)</f>
        <v>4277</v>
      </c>
      <c r="H11" s="67"/>
    </row>
    <row r="12" spans="1:8" ht="13.5" customHeight="1">
      <c r="A12" s="68" t="s">
        <v>87</v>
      </c>
      <c r="B12" s="69"/>
      <c r="C12" s="69"/>
      <c r="D12" s="69"/>
      <c r="E12" s="69"/>
      <c r="F12" s="69"/>
      <c r="G12" s="69"/>
      <c r="H12" s="70"/>
    </row>
    <row r="13" ht="9.75" customHeight="1"/>
    <row r="14" ht="14.25">
      <c r="A14" s="60" t="s">
        <v>10</v>
      </c>
    </row>
    <row r="15" spans="9:12" ht="10.5">
      <c r="I15" s="49" t="s">
        <v>12</v>
      </c>
      <c r="K15" s="49"/>
      <c r="L15" s="49"/>
    </row>
    <row r="16" spans="1:9" ht="13.5" customHeight="1">
      <c r="A16" s="684" t="s">
        <v>0</v>
      </c>
      <c r="B16" s="694" t="s">
        <v>43</v>
      </c>
      <c r="C16" s="690" t="s">
        <v>44</v>
      </c>
      <c r="D16" s="690" t="s">
        <v>45</v>
      </c>
      <c r="E16" s="695" t="s">
        <v>46</v>
      </c>
      <c r="F16" s="690" t="s">
        <v>55</v>
      </c>
      <c r="G16" s="690" t="s">
        <v>11</v>
      </c>
      <c r="H16" s="695" t="s">
        <v>41</v>
      </c>
      <c r="I16" s="692" t="s">
        <v>8</v>
      </c>
    </row>
    <row r="17" spans="1:9" ht="13.5" customHeight="1" thickBot="1">
      <c r="A17" s="685"/>
      <c r="B17" s="687"/>
      <c r="C17" s="689"/>
      <c r="D17" s="689"/>
      <c r="E17" s="696"/>
      <c r="F17" s="691"/>
      <c r="G17" s="691"/>
      <c r="H17" s="697"/>
      <c r="I17" s="693"/>
    </row>
    <row r="18" spans="1:9" ht="13.5" customHeight="1" thickTop="1">
      <c r="A18" s="228" t="s">
        <v>117</v>
      </c>
      <c r="B18" s="236">
        <v>278</v>
      </c>
      <c r="C18" s="71">
        <v>268</v>
      </c>
      <c r="D18" s="71">
        <v>10</v>
      </c>
      <c r="E18" s="71">
        <v>10</v>
      </c>
      <c r="F18" s="71">
        <v>18</v>
      </c>
      <c r="G18" s="535" t="s">
        <v>241</v>
      </c>
      <c r="H18" s="535" t="s">
        <v>241</v>
      </c>
      <c r="I18" s="237"/>
    </row>
    <row r="19" spans="1:9" ht="13.5" customHeight="1">
      <c r="A19" s="61" t="s">
        <v>113</v>
      </c>
      <c r="B19" s="72">
        <v>2234</v>
      </c>
      <c r="C19" s="73">
        <v>2160</v>
      </c>
      <c r="D19" s="73">
        <v>73</v>
      </c>
      <c r="E19" s="73">
        <v>73</v>
      </c>
      <c r="F19" s="73">
        <v>145</v>
      </c>
      <c r="G19" s="251" t="s">
        <v>455</v>
      </c>
      <c r="H19" s="251" t="s">
        <v>455</v>
      </c>
      <c r="I19" s="74" t="s">
        <v>583</v>
      </c>
    </row>
    <row r="20" spans="1:9" ht="13.5" customHeight="1">
      <c r="A20" s="61" t="s">
        <v>219</v>
      </c>
      <c r="B20" s="72">
        <v>161</v>
      </c>
      <c r="C20" s="73">
        <v>156</v>
      </c>
      <c r="D20" s="73">
        <v>5</v>
      </c>
      <c r="E20" s="73">
        <v>5</v>
      </c>
      <c r="F20" s="73">
        <v>31</v>
      </c>
      <c r="G20" s="251" t="s">
        <v>455</v>
      </c>
      <c r="H20" s="251" t="s">
        <v>455</v>
      </c>
      <c r="I20" s="74"/>
    </row>
    <row r="21" spans="1:9" ht="13.5" customHeight="1">
      <c r="A21" s="61" t="s">
        <v>118</v>
      </c>
      <c r="B21" s="72">
        <v>1339</v>
      </c>
      <c r="C21" s="73">
        <v>1285</v>
      </c>
      <c r="D21" s="73">
        <v>54</v>
      </c>
      <c r="E21" s="73">
        <v>54</v>
      </c>
      <c r="F21" s="73">
        <v>194</v>
      </c>
      <c r="G21" s="73">
        <v>4</v>
      </c>
      <c r="H21" s="251" t="s">
        <v>455</v>
      </c>
      <c r="I21" s="74"/>
    </row>
    <row r="22" spans="1:9" ht="13.5" customHeight="1">
      <c r="A22" s="61" t="s">
        <v>111</v>
      </c>
      <c r="B22" s="72">
        <v>878</v>
      </c>
      <c r="C22" s="73">
        <v>851</v>
      </c>
      <c r="D22" s="73">
        <v>26</v>
      </c>
      <c r="E22" s="73">
        <v>22</v>
      </c>
      <c r="F22" s="73">
        <v>500</v>
      </c>
      <c r="G22" s="73">
        <v>6515</v>
      </c>
      <c r="H22" s="73">
        <v>6066</v>
      </c>
      <c r="I22" s="74"/>
    </row>
    <row r="23" spans="1:9" ht="13.5" customHeight="1">
      <c r="A23" s="62" t="s">
        <v>66</v>
      </c>
      <c r="B23" s="75">
        <v>233</v>
      </c>
      <c r="C23" s="76">
        <v>207</v>
      </c>
      <c r="D23" s="76">
        <v>26</v>
      </c>
      <c r="E23" s="76">
        <v>319</v>
      </c>
      <c r="F23" s="76">
        <v>2</v>
      </c>
      <c r="G23" s="76">
        <v>492</v>
      </c>
      <c r="H23" s="536" t="s">
        <v>455</v>
      </c>
      <c r="I23" s="77" t="s">
        <v>261</v>
      </c>
    </row>
    <row r="24" spans="1:9" ht="13.5" customHeight="1">
      <c r="A24" s="63" t="s">
        <v>15</v>
      </c>
      <c r="B24" s="78"/>
      <c r="C24" s="79"/>
      <c r="D24" s="79"/>
      <c r="E24" s="80">
        <v>190</v>
      </c>
      <c r="F24" s="81"/>
      <c r="G24" s="80">
        <v>7011</v>
      </c>
      <c r="H24" s="80">
        <v>6066</v>
      </c>
      <c r="I24" s="82"/>
    </row>
    <row r="25" ht="10.5">
      <c r="A25" s="48" t="s">
        <v>88</v>
      </c>
    </row>
    <row r="26" ht="10.5">
      <c r="A26" s="48" t="s">
        <v>89</v>
      </c>
    </row>
    <row r="27" ht="10.5">
      <c r="A27" s="48" t="s">
        <v>49</v>
      </c>
    </row>
    <row r="28" ht="10.5">
      <c r="A28" s="48" t="s">
        <v>48</v>
      </c>
    </row>
    <row r="29" ht="9.75" customHeight="1"/>
    <row r="30" ht="14.25">
      <c r="A30" s="60" t="s">
        <v>13</v>
      </c>
    </row>
    <row r="31" spans="9:10" ht="10.5">
      <c r="I31" s="49" t="s">
        <v>12</v>
      </c>
      <c r="J31" s="49"/>
    </row>
    <row r="32" spans="1:9" ht="13.5" customHeight="1">
      <c r="A32" s="684" t="s">
        <v>14</v>
      </c>
      <c r="B32" s="694" t="s">
        <v>43</v>
      </c>
      <c r="C32" s="690" t="s">
        <v>44</v>
      </c>
      <c r="D32" s="690" t="s">
        <v>45</v>
      </c>
      <c r="E32" s="695" t="s">
        <v>46</v>
      </c>
      <c r="F32" s="690" t="s">
        <v>55</v>
      </c>
      <c r="G32" s="690" t="s">
        <v>11</v>
      </c>
      <c r="H32" s="695" t="s">
        <v>42</v>
      </c>
      <c r="I32" s="692" t="s">
        <v>8</v>
      </c>
    </row>
    <row r="33" spans="1:9" ht="13.5" customHeight="1" thickBot="1">
      <c r="A33" s="685"/>
      <c r="B33" s="687"/>
      <c r="C33" s="689"/>
      <c r="D33" s="689"/>
      <c r="E33" s="696"/>
      <c r="F33" s="691"/>
      <c r="G33" s="691"/>
      <c r="H33" s="697"/>
      <c r="I33" s="693"/>
    </row>
    <row r="34" spans="1:9" ht="13.5" customHeight="1" thickTop="1">
      <c r="A34" s="228" t="s">
        <v>549</v>
      </c>
      <c r="B34" s="537">
        <v>678</v>
      </c>
      <c r="C34" s="538">
        <v>630</v>
      </c>
      <c r="D34" s="538">
        <v>49</v>
      </c>
      <c r="E34" s="538">
        <v>49</v>
      </c>
      <c r="F34" s="539" t="s">
        <v>241</v>
      </c>
      <c r="G34" s="538">
        <v>28</v>
      </c>
      <c r="H34" s="538">
        <v>14</v>
      </c>
      <c r="I34" s="257"/>
    </row>
    <row r="35" spans="1:9" ht="13.5" customHeight="1">
      <c r="A35" s="228" t="s">
        <v>546</v>
      </c>
      <c r="B35" s="72">
        <v>1853</v>
      </c>
      <c r="C35" s="73">
        <v>1808</v>
      </c>
      <c r="D35" s="73">
        <v>46</v>
      </c>
      <c r="E35" s="73">
        <v>46</v>
      </c>
      <c r="F35" s="251" t="s">
        <v>455</v>
      </c>
      <c r="G35" s="73">
        <v>190</v>
      </c>
      <c r="H35" s="73">
        <v>34</v>
      </c>
      <c r="I35" s="74"/>
    </row>
    <row r="36" spans="1:9" ht="13.5" customHeight="1">
      <c r="A36" s="228" t="s">
        <v>303</v>
      </c>
      <c r="B36" s="72">
        <v>420</v>
      </c>
      <c r="C36" s="73">
        <v>397</v>
      </c>
      <c r="D36" s="73">
        <v>23</v>
      </c>
      <c r="E36" s="73">
        <v>23</v>
      </c>
      <c r="F36" s="251" t="s">
        <v>455</v>
      </c>
      <c r="G36" s="251" t="s">
        <v>455</v>
      </c>
      <c r="H36" s="251" t="s">
        <v>455</v>
      </c>
      <c r="I36" s="74"/>
    </row>
    <row r="37" spans="1:9" ht="13.5" customHeight="1">
      <c r="A37" s="228" t="s">
        <v>304</v>
      </c>
      <c r="B37" s="72">
        <v>161139</v>
      </c>
      <c r="C37" s="73">
        <v>155554</v>
      </c>
      <c r="D37" s="73">
        <v>5585</v>
      </c>
      <c r="E37" s="73">
        <v>5580</v>
      </c>
      <c r="F37" s="251" t="s">
        <v>455</v>
      </c>
      <c r="G37" s="251" t="s">
        <v>455</v>
      </c>
      <c r="H37" s="251" t="s">
        <v>455</v>
      </c>
      <c r="I37" s="74"/>
    </row>
    <row r="38" spans="1:9" ht="13.5" customHeight="1">
      <c r="A38" s="228" t="s">
        <v>550</v>
      </c>
      <c r="B38" s="72">
        <v>13173</v>
      </c>
      <c r="C38" s="73">
        <v>12949</v>
      </c>
      <c r="D38" s="73">
        <v>224</v>
      </c>
      <c r="E38" s="73">
        <v>224</v>
      </c>
      <c r="F38" s="251" t="s">
        <v>455</v>
      </c>
      <c r="G38" s="73">
        <v>402</v>
      </c>
      <c r="H38" s="251" t="s">
        <v>455</v>
      </c>
      <c r="I38" s="74"/>
    </row>
    <row r="39" spans="1:9" ht="13.5" customHeight="1">
      <c r="A39" s="228" t="s">
        <v>124</v>
      </c>
      <c r="B39" s="72">
        <v>75</v>
      </c>
      <c r="C39" s="73">
        <v>71</v>
      </c>
      <c r="D39" s="73">
        <v>3</v>
      </c>
      <c r="E39" s="73">
        <v>3</v>
      </c>
      <c r="F39" s="251" t="s">
        <v>455</v>
      </c>
      <c r="G39" s="251" t="s">
        <v>455</v>
      </c>
      <c r="H39" s="251" t="s">
        <v>455</v>
      </c>
      <c r="I39" s="74"/>
    </row>
    <row r="40" spans="1:9" ht="13.5" customHeight="1">
      <c r="A40" s="228" t="s">
        <v>272</v>
      </c>
      <c r="B40" s="72">
        <v>11738</v>
      </c>
      <c r="C40" s="73">
        <v>11624</v>
      </c>
      <c r="D40" s="73">
        <v>114</v>
      </c>
      <c r="E40" s="73">
        <v>114</v>
      </c>
      <c r="F40" s="73">
        <v>2690</v>
      </c>
      <c r="G40" s="251" t="s">
        <v>455</v>
      </c>
      <c r="H40" s="251" t="s">
        <v>455</v>
      </c>
      <c r="I40" s="74"/>
    </row>
    <row r="41" spans="1:9" ht="13.5" customHeight="1">
      <c r="A41" s="228" t="s">
        <v>251</v>
      </c>
      <c r="B41" s="72">
        <v>114</v>
      </c>
      <c r="C41" s="73">
        <v>98</v>
      </c>
      <c r="D41" s="73">
        <v>16</v>
      </c>
      <c r="E41" s="73">
        <v>16</v>
      </c>
      <c r="F41" s="251" t="s">
        <v>455</v>
      </c>
      <c r="G41" s="251" t="s">
        <v>455</v>
      </c>
      <c r="H41" s="251" t="s">
        <v>455</v>
      </c>
      <c r="I41" s="74"/>
    </row>
    <row r="42" spans="1:9" ht="13.5" customHeight="1">
      <c r="A42" s="417" t="s">
        <v>547</v>
      </c>
      <c r="B42" s="418">
        <v>30</v>
      </c>
      <c r="C42" s="419">
        <v>28</v>
      </c>
      <c r="D42" s="419">
        <v>2</v>
      </c>
      <c r="E42" s="419">
        <v>2</v>
      </c>
      <c r="F42" s="421" t="s">
        <v>455</v>
      </c>
      <c r="G42" s="421" t="s">
        <v>455</v>
      </c>
      <c r="H42" s="251" t="s">
        <v>455</v>
      </c>
      <c r="I42" s="420"/>
    </row>
    <row r="43" spans="1:9" ht="13.5" customHeight="1">
      <c r="A43" s="63" t="s">
        <v>16</v>
      </c>
      <c r="B43" s="78"/>
      <c r="C43" s="79"/>
      <c r="D43" s="79"/>
      <c r="E43" s="80">
        <f>SUM(E34:E42)</f>
        <v>6057</v>
      </c>
      <c r="F43" s="81"/>
      <c r="G43" s="80">
        <f>SUM(G34:G42)</f>
        <v>620</v>
      </c>
      <c r="H43" s="80">
        <f>SUM(H34:H42)</f>
        <v>48</v>
      </c>
      <c r="I43" s="84"/>
    </row>
    <row r="44" ht="9.75" customHeight="1">
      <c r="A44" s="85"/>
    </row>
    <row r="45" ht="14.25">
      <c r="A45" s="60" t="s">
        <v>56</v>
      </c>
    </row>
    <row r="46" ht="10.5">
      <c r="J46" s="49" t="s">
        <v>12</v>
      </c>
    </row>
    <row r="47" spans="1:10" ht="13.5" customHeight="1">
      <c r="A47" s="698" t="s">
        <v>17</v>
      </c>
      <c r="B47" s="694" t="s">
        <v>19</v>
      </c>
      <c r="C47" s="690" t="s">
        <v>47</v>
      </c>
      <c r="D47" s="690" t="s">
        <v>20</v>
      </c>
      <c r="E47" s="690" t="s">
        <v>21</v>
      </c>
      <c r="F47" s="690" t="s">
        <v>22</v>
      </c>
      <c r="G47" s="695" t="s">
        <v>23</v>
      </c>
      <c r="H47" s="695" t="s">
        <v>24</v>
      </c>
      <c r="I47" s="695" t="s">
        <v>59</v>
      </c>
      <c r="J47" s="692" t="s">
        <v>8</v>
      </c>
    </row>
    <row r="48" spans="1:10" ht="13.5" customHeight="1" thickBot="1">
      <c r="A48" s="699"/>
      <c r="B48" s="687"/>
      <c r="C48" s="689"/>
      <c r="D48" s="689"/>
      <c r="E48" s="689"/>
      <c r="F48" s="689"/>
      <c r="G48" s="696"/>
      <c r="H48" s="696"/>
      <c r="I48" s="697"/>
      <c r="J48" s="693"/>
    </row>
    <row r="49" spans="1:10" ht="13.5" customHeight="1" thickTop="1">
      <c r="A49" s="228" t="s">
        <v>584</v>
      </c>
      <c r="B49" s="236">
        <v>0</v>
      </c>
      <c r="C49" s="71">
        <v>15</v>
      </c>
      <c r="D49" s="71">
        <v>5</v>
      </c>
      <c r="E49" s="535" t="s">
        <v>241</v>
      </c>
      <c r="F49" s="71">
        <v>100</v>
      </c>
      <c r="G49" s="539" t="s">
        <v>241</v>
      </c>
      <c r="H49" s="539" t="s">
        <v>241</v>
      </c>
      <c r="I49" s="539" t="s">
        <v>241</v>
      </c>
      <c r="J49" s="237"/>
    </row>
    <row r="50" spans="1:10" ht="13.5" customHeight="1">
      <c r="A50" s="61" t="s">
        <v>585</v>
      </c>
      <c r="B50" s="72">
        <v>16</v>
      </c>
      <c r="C50" s="73">
        <v>126</v>
      </c>
      <c r="D50" s="73">
        <v>100</v>
      </c>
      <c r="E50" s="73">
        <v>63</v>
      </c>
      <c r="F50" s="540" t="s">
        <v>241</v>
      </c>
      <c r="G50" s="540" t="s">
        <v>241</v>
      </c>
      <c r="H50" s="540" t="s">
        <v>241</v>
      </c>
      <c r="I50" s="540" t="s">
        <v>241</v>
      </c>
      <c r="J50" s="74"/>
    </row>
    <row r="51" spans="1:10" ht="13.5" customHeight="1">
      <c r="A51" s="86" t="s">
        <v>18</v>
      </c>
      <c r="B51" s="87"/>
      <c r="C51" s="81"/>
      <c r="D51" s="80">
        <f>SUM(D49:D50)</f>
        <v>105</v>
      </c>
      <c r="E51" s="80">
        <f>SUM(E49:E50)</f>
        <v>63</v>
      </c>
      <c r="F51" s="80">
        <f>SUM(F49:F50)</f>
        <v>100</v>
      </c>
      <c r="G51" s="541" t="s">
        <v>241</v>
      </c>
      <c r="H51" s="541" t="s">
        <v>241</v>
      </c>
      <c r="I51" s="541" t="s">
        <v>241</v>
      </c>
      <c r="J51" s="82"/>
    </row>
    <row r="52" ht="10.5">
      <c r="A52" s="48" t="s">
        <v>90</v>
      </c>
    </row>
    <row r="53" ht="9.75" customHeight="1"/>
    <row r="54" ht="14.25">
      <c r="A54" s="60" t="s">
        <v>39</v>
      </c>
    </row>
    <row r="55" ht="10.5">
      <c r="D55" s="49" t="s">
        <v>12</v>
      </c>
    </row>
    <row r="56" spans="1:4" ht="21.75" thickBot="1">
      <c r="A56" s="88" t="s">
        <v>34</v>
      </c>
      <c r="B56" s="89" t="s">
        <v>91</v>
      </c>
      <c r="C56" s="90" t="s">
        <v>92</v>
      </c>
      <c r="D56" s="91" t="s">
        <v>50</v>
      </c>
    </row>
    <row r="57" spans="1:4" ht="13.5" customHeight="1" thickTop="1">
      <c r="A57" s="92" t="s">
        <v>35</v>
      </c>
      <c r="B57" s="236">
        <v>783</v>
      </c>
      <c r="C57" s="71">
        <v>921</v>
      </c>
      <c r="D57" s="83">
        <f>C57-B57</f>
        <v>138</v>
      </c>
    </row>
    <row r="58" spans="1:4" ht="13.5" customHeight="1">
      <c r="A58" s="93" t="s">
        <v>36</v>
      </c>
      <c r="B58" s="72">
        <v>2</v>
      </c>
      <c r="C58" s="73">
        <v>2</v>
      </c>
      <c r="D58" s="74">
        <f>C58-B58</f>
        <v>0</v>
      </c>
    </row>
    <row r="59" spans="1:4" ht="13.5" customHeight="1">
      <c r="A59" s="94" t="s">
        <v>37</v>
      </c>
      <c r="B59" s="75">
        <v>1132</v>
      </c>
      <c r="C59" s="76">
        <v>1234</v>
      </c>
      <c r="D59" s="77">
        <f>C59-B59</f>
        <v>102</v>
      </c>
    </row>
    <row r="60" spans="1:4" ht="13.5" customHeight="1">
      <c r="A60" s="95" t="s">
        <v>38</v>
      </c>
      <c r="B60" s="96">
        <f>SUM(B57:B59)</f>
        <v>1917</v>
      </c>
      <c r="C60" s="80">
        <f>SUM(C57:C59)</f>
        <v>2157</v>
      </c>
      <c r="D60" s="82">
        <f>C60-B60</f>
        <v>240</v>
      </c>
    </row>
    <row r="61" spans="1:4" ht="10.5">
      <c r="A61" s="48" t="s">
        <v>58</v>
      </c>
      <c r="B61" s="97"/>
      <c r="C61" s="97"/>
      <c r="D61" s="97"/>
    </row>
    <row r="62" spans="1:4" ht="9.75" customHeight="1">
      <c r="A62" s="98"/>
      <c r="B62" s="97"/>
      <c r="C62" s="97"/>
      <c r="D62" s="97"/>
    </row>
    <row r="63" ht="14.25">
      <c r="A63" s="60" t="s">
        <v>57</v>
      </c>
    </row>
    <row r="64" ht="10.5" customHeight="1">
      <c r="A64" s="60"/>
    </row>
    <row r="65" spans="1:11" ht="21.75" thickBot="1">
      <c r="A65" s="88" t="s">
        <v>33</v>
      </c>
      <c r="B65" s="89" t="s">
        <v>91</v>
      </c>
      <c r="C65" s="90" t="s">
        <v>92</v>
      </c>
      <c r="D65" s="90" t="s">
        <v>50</v>
      </c>
      <c r="E65" s="99" t="s">
        <v>31</v>
      </c>
      <c r="F65" s="91" t="s">
        <v>32</v>
      </c>
      <c r="G65" s="700" t="s">
        <v>40</v>
      </c>
      <c r="H65" s="701"/>
      <c r="I65" s="89" t="s">
        <v>91</v>
      </c>
      <c r="J65" s="90" t="s">
        <v>92</v>
      </c>
      <c r="K65" s="91" t="s">
        <v>50</v>
      </c>
    </row>
    <row r="66" spans="1:11" ht="13.5" customHeight="1" thickTop="1">
      <c r="A66" s="92" t="s">
        <v>25</v>
      </c>
      <c r="B66" s="258">
        <v>7.94</v>
      </c>
      <c r="C66" s="100">
        <v>7.04</v>
      </c>
      <c r="D66" s="100">
        <f aca="true" t="shared" si="0" ref="D66:D71">C66-B66</f>
        <v>-0.9000000000000004</v>
      </c>
      <c r="E66" s="101">
        <v>-15</v>
      </c>
      <c r="F66" s="102" t="s">
        <v>93</v>
      </c>
      <c r="G66" s="717" t="s">
        <v>66</v>
      </c>
      <c r="H66" s="744"/>
      <c r="I66" s="542" t="s">
        <v>241</v>
      </c>
      <c r="J66" s="543" t="s">
        <v>455</v>
      </c>
      <c r="K66" s="544" t="s">
        <v>455</v>
      </c>
    </row>
    <row r="67" spans="1:11" ht="13.5" customHeight="1">
      <c r="A67" s="93" t="s">
        <v>26</v>
      </c>
      <c r="B67" s="261">
        <v>19.78</v>
      </c>
      <c r="C67" s="104">
        <v>17.91</v>
      </c>
      <c r="D67" s="104">
        <f t="shared" si="0"/>
        <v>-1.870000000000001</v>
      </c>
      <c r="E67" s="105">
        <v>-20</v>
      </c>
      <c r="F67" s="106" t="s">
        <v>94</v>
      </c>
      <c r="G67" s="719" t="s">
        <v>111</v>
      </c>
      <c r="H67" s="740"/>
      <c r="I67" s="438" t="s">
        <v>455</v>
      </c>
      <c r="J67" s="435" t="s">
        <v>455</v>
      </c>
      <c r="K67" s="545" t="s">
        <v>455</v>
      </c>
    </row>
    <row r="68" spans="1:11" ht="13.5" customHeight="1">
      <c r="A68" s="93" t="s">
        <v>27</v>
      </c>
      <c r="B68" s="263">
        <v>8</v>
      </c>
      <c r="C68" s="107">
        <v>7.9</v>
      </c>
      <c r="D68" s="107">
        <f t="shared" si="0"/>
        <v>-0.09999999999999964</v>
      </c>
      <c r="E68" s="108">
        <v>25</v>
      </c>
      <c r="F68" s="109">
        <v>35</v>
      </c>
      <c r="G68" s="719"/>
      <c r="H68" s="740"/>
      <c r="I68" s="261"/>
      <c r="J68" s="107"/>
      <c r="K68" s="262"/>
    </row>
    <row r="69" spans="1:11" ht="13.5" customHeight="1">
      <c r="A69" s="93" t="s">
        <v>28</v>
      </c>
      <c r="B69" s="265">
        <v>81.3</v>
      </c>
      <c r="C69" s="107">
        <v>68.7</v>
      </c>
      <c r="D69" s="107">
        <f t="shared" si="0"/>
        <v>-12.599999999999994</v>
      </c>
      <c r="E69" s="108">
        <v>350</v>
      </c>
      <c r="F69" s="110"/>
      <c r="G69" s="719"/>
      <c r="H69" s="740"/>
      <c r="I69" s="261"/>
      <c r="J69" s="107"/>
      <c r="K69" s="262"/>
    </row>
    <row r="70" spans="1:11" ht="13.5" customHeight="1">
      <c r="A70" s="93" t="s">
        <v>29</v>
      </c>
      <c r="B70" s="266">
        <v>0.72</v>
      </c>
      <c r="C70" s="104">
        <v>0.75</v>
      </c>
      <c r="D70" s="104">
        <f t="shared" si="0"/>
        <v>0.030000000000000027</v>
      </c>
      <c r="E70" s="111"/>
      <c r="F70" s="112"/>
      <c r="G70" s="719"/>
      <c r="H70" s="740"/>
      <c r="I70" s="261"/>
      <c r="J70" s="107"/>
      <c r="K70" s="262"/>
    </row>
    <row r="71" spans="1:11" ht="13.5" customHeight="1">
      <c r="A71" s="113" t="s">
        <v>30</v>
      </c>
      <c r="B71" s="267">
        <v>85.9</v>
      </c>
      <c r="C71" s="114">
        <v>88.6</v>
      </c>
      <c r="D71" s="114">
        <f t="shared" si="0"/>
        <v>2.6999999999999886</v>
      </c>
      <c r="E71" s="115"/>
      <c r="F71" s="116"/>
      <c r="G71" s="721"/>
      <c r="H71" s="722"/>
      <c r="I71" s="117"/>
      <c r="J71" s="114"/>
      <c r="K71" s="118"/>
    </row>
    <row r="72" ht="10.5">
      <c r="A72" s="48" t="s">
        <v>95</v>
      </c>
    </row>
    <row r="73" ht="10.5">
      <c r="A73" s="48" t="s">
        <v>96</v>
      </c>
    </row>
    <row r="74" ht="10.5">
      <c r="A74" s="48" t="s">
        <v>97</v>
      </c>
    </row>
    <row r="75" ht="10.5" customHeight="1">
      <c r="A75" s="48" t="s">
        <v>98</v>
      </c>
    </row>
  </sheetData>
  <sheetProtection/>
  <mergeCells count="43">
    <mergeCell ref="G67:H67"/>
    <mergeCell ref="G68:H68"/>
    <mergeCell ref="G69:H69"/>
    <mergeCell ref="G70:H70"/>
    <mergeCell ref="G71:H71"/>
    <mergeCell ref="G47:G48"/>
    <mergeCell ref="H47:H48"/>
    <mergeCell ref="I47:I48"/>
    <mergeCell ref="J47:J48"/>
    <mergeCell ref="G65:H65"/>
    <mergeCell ref="G66:H66"/>
    <mergeCell ref="A47:A48"/>
    <mergeCell ref="B47:B48"/>
    <mergeCell ref="C47:C48"/>
    <mergeCell ref="D47:D48"/>
    <mergeCell ref="E47:E48"/>
    <mergeCell ref="F47:F48"/>
    <mergeCell ref="I16:I17"/>
    <mergeCell ref="A32:A33"/>
    <mergeCell ref="B32:B33"/>
    <mergeCell ref="C32:C33"/>
    <mergeCell ref="D32:D33"/>
    <mergeCell ref="E32:E33"/>
    <mergeCell ref="F32:F33"/>
    <mergeCell ref="G32:G33"/>
    <mergeCell ref="H32:H33"/>
    <mergeCell ref="I32:I33"/>
    <mergeCell ref="G8:G9"/>
    <mergeCell ref="H8:H9"/>
    <mergeCell ref="A16:A17"/>
    <mergeCell ref="B16:B17"/>
    <mergeCell ref="C16:C17"/>
    <mergeCell ref="D16:D17"/>
    <mergeCell ref="E16:E17"/>
    <mergeCell ref="F16:F17"/>
    <mergeCell ref="G16:G17"/>
    <mergeCell ref="H16:H17"/>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4" r:id="rId1"/>
  <colBreaks count="1" manualBreakCount="1">
    <brk id="11" max="72" man="1"/>
  </colBreaks>
</worksheet>
</file>

<file path=xl/worksheets/sheet24.xml><?xml version="1.0" encoding="utf-8"?>
<worksheet xmlns="http://schemas.openxmlformats.org/spreadsheetml/2006/main" xmlns:r="http://schemas.openxmlformats.org/officeDocument/2006/relationships">
  <dimension ref="A1:M78"/>
  <sheetViews>
    <sheetView view="pageBreakPreview" zoomScale="130" zoomScaleSheetLayoutView="130" zoomScalePageLayoutView="0" workbookViewId="0" topLeftCell="A46">
      <selection activeCell="E15" sqref="E15"/>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586</v>
      </c>
      <c r="B4" s="51"/>
      <c r="G4" s="52" t="s">
        <v>51</v>
      </c>
      <c r="H4" s="53" t="s">
        <v>52</v>
      </c>
      <c r="I4" s="54" t="s">
        <v>53</v>
      </c>
      <c r="J4" s="55" t="s">
        <v>54</v>
      </c>
    </row>
    <row r="5" spans="7:10" ht="13.5" customHeight="1" thickTop="1">
      <c r="G5" s="56">
        <v>4476</v>
      </c>
      <c r="H5" s="57">
        <v>1710</v>
      </c>
      <c r="I5" s="58">
        <v>279</v>
      </c>
      <c r="J5" s="59">
        <f>G5+H5+I5</f>
        <v>6465</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10375</v>
      </c>
      <c r="C10" s="4">
        <v>9316</v>
      </c>
      <c r="D10" s="4">
        <v>1059</v>
      </c>
      <c r="E10" s="4">
        <v>443</v>
      </c>
      <c r="F10" s="4">
        <v>83</v>
      </c>
      <c r="G10" s="4">
        <v>7874</v>
      </c>
      <c r="H10" s="285" t="s">
        <v>587</v>
      </c>
    </row>
    <row r="11" spans="1:8" ht="13.5" customHeight="1">
      <c r="A11" s="6" t="s">
        <v>588</v>
      </c>
      <c r="B11" s="7">
        <v>106</v>
      </c>
      <c r="C11" s="8">
        <v>44</v>
      </c>
      <c r="D11" s="8">
        <v>62</v>
      </c>
      <c r="E11" s="8">
        <v>62</v>
      </c>
      <c r="F11" s="8">
        <v>0</v>
      </c>
      <c r="G11" s="8">
        <v>173</v>
      </c>
      <c r="H11" s="9"/>
    </row>
    <row r="12" spans="1:8" ht="13.5" customHeight="1">
      <c r="A12" s="63" t="s">
        <v>1</v>
      </c>
      <c r="B12" s="64">
        <v>10481</v>
      </c>
      <c r="C12" s="65">
        <v>9360</v>
      </c>
      <c r="D12" s="65">
        <v>1121</v>
      </c>
      <c r="E12" s="65">
        <v>505</v>
      </c>
      <c r="F12" s="66"/>
      <c r="G12" s="65">
        <v>8047</v>
      </c>
      <c r="H12" s="67"/>
    </row>
    <row r="13" spans="1:8" ht="13.5" customHeight="1">
      <c r="A13" s="68" t="s">
        <v>87</v>
      </c>
      <c r="B13" s="69"/>
      <c r="C13" s="69"/>
      <c r="D13" s="69"/>
      <c r="E13" s="69"/>
      <c r="F13" s="69"/>
      <c r="G13" s="69"/>
      <c r="H13" s="70"/>
    </row>
    <row r="14" ht="9.75" customHeight="1"/>
    <row r="15" ht="14.25">
      <c r="A15" s="60" t="s">
        <v>10</v>
      </c>
    </row>
    <row r="16" spans="9:12" ht="10.5">
      <c r="I16" s="49" t="s">
        <v>12</v>
      </c>
      <c r="K16" s="49"/>
      <c r="L16" s="49"/>
    </row>
    <row r="17" spans="1:9" ht="13.5" customHeight="1">
      <c r="A17" s="684" t="s">
        <v>0</v>
      </c>
      <c r="B17" s="694" t="s">
        <v>43</v>
      </c>
      <c r="C17" s="690" t="s">
        <v>44</v>
      </c>
      <c r="D17" s="690" t="s">
        <v>45</v>
      </c>
      <c r="E17" s="695" t="s">
        <v>46</v>
      </c>
      <c r="F17" s="690" t="s">
        <v>55</v>
      </c>
      <c r="G17" s="690" t="s">
        <v>11</v>
      </c>
      <c r="H17" s="695" t="s">
        <v>41</v>
      </c>
      <c r="I17" s="692" t="s">
        <v>8</v>
      </c>
    </row>
    <row r="18" spans="1:9" ht="13.5" customHeight="1" thickBot="1">
      <c r="A18" s="685"/>
      <c r="B18" s="687"/>
      <c r="C18" s="689"/>
      <c r="D18" s="689"/>
      <c r="E18" s="696"/>
      <c r="F18" s="691"/>
      <c r="G18" s="691"/>
      <c r="H18" s="697"/>
      <c r="I18" s="693"/>
    </row>
    <row r="19" spans="1:9" ht="13.5" customHeight="1" thickTop="1">
      <c r="A19" s="546" t="s">
        <v>589</v>
      </c>
      <c r="B19" s="144">
        <v>389</v>
      </c>
      <c r="C19" s="139">
        <v>272</v>
      </c>
      <c r="D19" s="139">
        <v>118</v>
      </c>
      <c r="E19" s="139">
        <v>342</v>
      </c>
      <c r="F19" s="139">
        <v>42</v>
      </c>
      <c r="G19" s="139">
        <v>856</v>
      </c>
      <c r="H19" s="139">
        <v>109</v>
      </c>
      <c r="I19" s="331" t="s">
        <v>261</v>
      </c>
    </row>
    <row r="20" spans="1:9" ht="13.5" customHeight="1">
      <c r="A20" s="269" t="s">
        <v>243</v>
      </c>
      <c r="B20" s="147">
        <v>18</v>
      </c>
      <c r="C20" s="28">
        <v>14</v>
      </c>
      <c r="D20" s="28">
        <v>5</v>
      </c>
      <c r="E20" s="28">
        <v>5</v>
      </c>
      <c r="F20" s="28">
        <v>0</v>
      </c>
      <c r="G20" s="28">
        <v>3</v>
      </c>
      <c r="H20" s="28">
        <v>1</v>
      </c>
      <c r="I20" s="140"/>
    </row>
    <row r="21" spans="1:9" ht="13.5" customHeight="1">
      <c r="A21" s="269" t="s">
        <v>313</v>
      </c>
      <c r="B21" s="147">
        <v>441</v>
      </c>
      <c r="C21" s="28">
        <v>427</v>
      </c>
      <c r="D21" s="28">
        <v>14</v>
      </c>
      <c r="E21" s="28">
        <v>14</v>
      </c>
      <c r="F21" s="28">
        <v>212</v>
      </c>
      <c r="G21" s="28">
        <v>3449</v>
      </c>
      <c r="H21" s="28">
        <v>2983</v>
      </c>
      <c r="I21" s="140"/>
    </row>
    <row r="22" spans="1:9" ht="13.5" customHeight="1">
      <c r="A22" s="276" t="s">
        <v>112</v>
      </c>
      <c r="B22" s="319">
        <v>31</v>
      </c>
      <c r="C22" s="320">
        <v>31</v>
      </c>
      <c r="D22" s="320">
        <v>1</v>
      </c>
      <c r="E22" s="320">
        <v>1</v>
      </c>
      <c r="F22" s="320">
        <v>23</v>
      </c>
      <c r="G22" s="320">
        <v>262</v>
      </c>
      <c r="H22" s="320">
        <v>189</v>
      </c>
      <c r="I22" s="140"/>
    </row>
    <row r="23" spans="1:9" ht="13.5" customHeight="1">
      <c r="A23" s="276" t="s">
        <v>590</v>
      </c>
      <c r="B23" s="319">
        <v>211</v>
      </c>
      <c r="C23" s="320">
        <v>186</v>
      </c>
      <c r="D23" s="320">
        <v>25</v>
      </c>
      <c r="E23" s="320">
        <v>25</v>
      </c>
      <c r="F23" s="320">
        <v>10</v>
      </c>
      <c r="G23" s="320">
        <v>233</v>
      </c>
      <c r="H23" s="320">
        <v>13</v>
      </c>
      <c r="I23" s="140"/>
    </row>
    <row r="24" spans="1:9" ht="13.5" customHeight="1">
      <c r="A24" s="23" t="s">
        <v>268</v>
      </c>
      <c r="B24" s="175">
        <v>10</v>
      </c>
      <c r="C24" s="176">
        <v>7</v>
      </c>
      <c r="D24" s="176">
        <v>3</v>
      </c>
      <c r="E24" s="176">
        <v>3</v>
      </c>
      <c r="F24" s="176">
        <v>3</v>
      </c>
      <c r="G24" s="25" t="s">
        <v>69</v>
      </c>
      <c r="H24" s="25" t="s">
        <v>69</v>
      </c>
      <c r="I24" s="177"/>
    </row>
    <row r="25" spans="1:9" ht="13.5" customHeight="1">
      <c r="A25" s="23" t="s">
        <v>113</v>
      </c>
      <c r="B25" s="175">
        <v>3198</v>
      </c>
      <c r="C25" s="176">
        <v>3040</v>
      </c>
      <c r="D25" s="176">
        <v>158</v>
      </c>
      <c r="E25" s="176">
        <v>158</v>
      </c>
      <c r="F25" s="176">
        <v>197</v>
      </c>
      <c r="G25" s="25" t="s">
        <v>69</v>
      </c>
      <c r="H25" s="25" t="s">
        <v>69</v>
      </c>
      <c r="I25" s="177"/>
    </row>
    <row r="26" spans="1:9" ht="13.5" customHeight="1">
      <c r="A26" s="23" t="s">
        <v>117</v>
      </c>
      <c r="B26" s="175">
        <v>333</v>
      </c>
      <c r="C26" s="176">
        <v>320</v>
      </c>
      <c r="D26" s="176">
        <v>13</v>
      </c>
      <c r="E26" s="176">
        <v>13</v>
      </c>
      <c r="F26" s="176">
        <v>30</v>
      </c>
      <c r="G26" s="25" t="s">
        <v>69</v>
      </c>
      <c r="H26" s="25" t="s">
        <v>69</v>
      </c>
      <c r="I26" s="177"/>
    </row>
    <row r="27" spans="1:9" ht="13.5" customHeight="1">
      <c r="A27" s="23" t="s">
        <v>218</v>
      </c>
      <c r="B27" s="175">
        <v>1923</v>
      </c>
      <c r="C27" s="176">
        <v>1684</v>
      </c>
      <c r="D27" s="176">
        <v>239</v>
      </c>
      <c r="E27" s="176">
        <v>239</v>
      </c>
      <c r="F27" s="176">
        <v>258</v>
      </c>
      <c r="G27" s="25" t="s">
        <v>69</v>
      </c>
      <c r="H27" s="25" t="s">
        <v>69</v>
      </c>
      <c r="I27" s="177"/>
    </row>
    <row r="28" spans="1:9" ht="13.5" customHeight="1">
      <c r="A28" s="23" t="s">
        <v>219</v>
      </c>
      <c r="B28" s="175">
        <v>237</v>
      </c>
      <c r="C28" s="176">
        <v>231</v>
      </c>
      <c r="D28" s="176">
        <v>6</v>
      </c>
      <c r="E28" s="176">
        <v>6</v>
      </c>
      <c r="F28" s="176">
        <v>68</v>
      </c>
      <c r="G28" s="25" t="s">
        <v>69</v>
      </c>
      <c r="H28" s="25" t="s">
        <v>69</v>
      </c>
      <c r="I28" s="177"/>
    </row>
    <row r="29" spans="1:9" ht="13.5" customHeight="1">
      <c r="A29" s="63" t="s">
        <v>15</v>
      </c>
      <c r="B29" s="78"/>
      <c r="C29" s="79"/>
      <c r="D29" s="79"/>
      <c r="E29" s="80">
        <f>SUM(E19:E28)</f>
        <v>806</v>
      </c>
      <c r="F29" s="81"/>
      <c r="G29" s="80">
        <f>SUM(G19:G28)</f>
        <v>4803</v>
      </c>
      <c r="H29" s="80">
        <f>SUM(H19:H28)</f>
        <v>3295</v>
      </c>
      <c r="I29" s="82"/>
    </row>
    <row r="30" ht="10.5">
      <c r="A30" s="1" t="s">
        <v>88</v>
      </c>
    </row>
    <row r="31" ht="10.5">
      <c r="A31" s="1" t="s">
        <v>89</v>
      </c>
    </row>
    <row r="32" ht="10.5">
      <c r="A32" s="1" t="s">
        <v>49</v>
      </c>
    </row>
    <row r="33" ht="10.5">
      <c r="A33" s="1" t="s">
        <v>48</v>
      </c>
    </row>
    <row r="34" ht="9.75" customHeight="1"/>
    <row r="35" ht="14.25">
      <c r="A35" s="60" t="s">
        <v>13</v>
      </c>
    </row>
    <row r="36" spans="9:10" ht="10.5">
      <c r="I36" s="49" t="s">
        <v>12</v>
      </c>
      <c r="J36" s="49"/>
    </row>
    <row r="37" spans="1:9" ht="13.5" customHeight="1">
      <c r="A37" s="684" t="s">
        <v>14</v>
      </c>
      <c r="B37" s="694" t="s">
        <v>43</v>
      </c>
      <c r="C37" s="690" t="s">
        <v>44</v>
      </c>
      <c r="D37" s="690" t="s">
        <v>45</v>
      </c>
      <c r="E37" s="695" t="s">
        <v>46</v>
      </c>
      <c r="F37" s="690" t="s">
        <v>55</v>
      </c>
      <c r="G37" s="690" t="s">
        <v>11</v>
      </c>
      <c r="H37" s="695" t="s">
        <v>42</v>
      </c>
      <c r="I37" s="692" t="s">
        <v>8</v>
      </c>
    </row>
    <row r="38" spans="1:9" ht="13.5" customHeight="1" thickBot="1">
      <c r="A38" s="685"/>
      <c r="B38" s="687"/>
      <c r="C38" s="689"/>
      <c r="D38" s="689"/>
      <c r="E38" s="696"/>
      <c r="F38" s="691"/>
      <c r="G38" s="691"/>
      <c r="H38" s="697"/>
      <c r="I38" s="693"/>
    </row>
    <row r="39" spans="1:9" ht="13.5" customHeight="1" thickTop="1">
      <c r="A39" s="2" t="s">
        <v>591</v>
      </c>
      <c r="B39" s="16">
        <v>3855</v>
      </c>
      <c r="C39" s="17">
        <v>3686</v>
      </c>
      <c r="D39" s="17">
        <v>168</v>
      </c>
      <c r="E39" s="17">
        <v>168</v>
      </c>
      <c r="F39" s="17">
        <v>195</v>
      </c>
      <c r="G39" s="17">
        <v>4705</v>
      </c>
      <c r="H39" s="17">
        <v>1553</v>
      </c>
      <c r="I39" s="38" t="s">
        <v>592</v>
      </c>
    </row>
    <row r="40" spans="1:9" ht="13.5" customHeight="1">
      <c r="A40" s="6" t="s">
        <v>497</v>
      </c>
      <c r="B40" s="27">
        <v>148</v>
      </c>
      <c r="C40" s="29">
        <v>107</v>
      </c>
      <c r="D40" s="29">
        <v>41</v>
      </c>
      <c r="E40" s="29">
        <v>41</v>
      </c>
      <c r="F40" s="39" t="s">
        <v>69</v>
      </c>
      <c r="G40" s="39" t="s">
        <v>69</v>
      </c>
      <c r="H40" s="39" t="s">
        <v>69</v>
      </c>
      <c r="I40" s="30"/>
    </row>
    <row r="41" spans="1:9" ht="13.5" customHeight="1">
      <c r="A41" s="170" t="s">
        <v>498</v>
      </c>
      <c r="B41" s="171">
        <v>782</v>
      </c>
      <c r="C41" s="172">
        <v>681</v>
      </c>
      <c r="D41" s="172">
        <v>101</v>
      </c>
      <c r="E41" s="172">
        <v>101</v>
      </c>
      <c r="F41" s="173" t="s">
        <v>69</v>
      </c>
      <c r="G41" s="172">
        <v>589</v>
      </c>
      <c r="H41" s="172">
        <v>45</v>
      </c>
      <c r="I41" s="174"/>
    </row>
    <row r="42" spans="1:9" ht="13.5" customHeight="1">
      <c r="A42" s="6" t="s">
        <v>593</v>
      </c>
      <c r="B42" s="27">
        <v>420</v>
      </c>
      <c r="C42" s="29">
        <v>397</v>
      </c>
      <c r="D42" s="29">
        <v>23</v>
      </c>
      <c r="E42" s="29">
        <v>23</v>
      </c>
      <c r="F42" s="39" t="s">
        <v>69</v>
      </c>
      <c r="G42" s="39" t="s">
        <v>69</v>
      </c>
      <c r="H42" s="39" t="s">
        <v>69</v>
      </c>
      <c r="I42" s="30"/>
    </row>
    <row r="43" spans="1:9" ht="13.5" customHeight="1">
      <c r="A43" s="6" t="s">
        <v>304</v>
      </c>
      <c r="B43" s="27">
        <v>161139</v>
      </c>
      <c r="C43" s="29">
        <v>155554</v>
      </c>
      <c r="D43" s="29">
        <v>5585</v>
      </c>
      <c r="E43" s="29">
        <v>5580</v>
      </c>
      <c r="F43" s="39" t="s">
        <v>69</v>
      </c>
      <c r="G43" s="39" t="s">
        <v>69</v>
      </c>
      <c r="H43" s="39" t="s">
        <v>69</v>
      </c>
      <c r="I43" s="30"/>
    </row>
    <row r="44" spans="1:9" ht="13.5" customHeight="1">
      <c r="A44" s="547" t="s">
        <v>124</v>
      </c>
      <c r="B44" s="489">
        <v>75</v>
      </c>
      <c r="C44" s="172">
        <v>71</v>
      </c>
      <c r="D44" s="172">
        <v>3</v>
      </c>
      <c r="E44" s="172">
        <v>3</v>
      </c>
      <c r="F44" s="173" t="s">
        <v>69</v>
      </c>
      <c r="G44" s="173" t="s">
        <v>69</v>
      </c>
      <c r="H44" s="173" t="s">
        <v>69</v>
      </c>
      <c r="I44" s="174"/>
    </row>
    <row r="45" spans="1:9" ht="13.5" customHeight="1">
      <c r="A45" s="532" t="s">
        <v>272</v>
      </c>
      <c r="B45" s="141">
        <v>11738</v>
      </c>
      <c r="C45" s="33">
        <v>11624</v>
      </c>
      <c r="D45" s="33">
        <v>114</v>
      </c>
      <c r="E45" s="33">
        <v>114</v>
      </c>
      <c r="F45" s="169">
        <v>2690</v>
      </c>
      <c r="G45" s="169" t="s">
        <v>69</v>
      </c>
      <c r="H45" s="169" t="s">
        <v>69</v>
      </c>
      <c r="I45" s="35" t="s">
        <v>594</v>
      </c>
    </row>
    <row r="46" spans="1:9" ht="13.5" customHeight="1">
      <c r="A46" s="548" t="s">
        <v>16</v>
      </c>
      <c r="B46" s="279"/>
      <c r="C46" s="79"/>
      <c r="D46" s="79"/>
      <c r="E46" s="80">
        <f>SUM(E39:E45)</f>
        <v>6030</v>
      </c>
      <c r="F46" s="81"/>
      <c r="G46" s="80">
        <f>SUM(G39:G45)</f>
        <v>5294</v>
      </c>
      <c r="H46" s="80">
        <f>SUM(H39:H45)</f>
        <v>1598</v>
      </c>
      <c r="I46" s="84"/>
    </row>
    <row r="47" spans="1:2" ht="9.75" customHeight="1">
      <c r="A47" s="549"/>
      <c r="B47" s="273"/>
    </row>
    <row r="48" spans="1:2" ht="14.25">
      <c r="A48" s="550" t="s">
        <v>56</v>
      </c>
      <c r="B48" s="273"/>
    </row>
    <row r="49" spans="1:10" ht="10.5">
      <c r="A49" s="273"/>
      <c r="B49" s="273"/>
      <c r="J49" s="49" t="s">
        <v>12</v>
      </c>
    </row>
    <row r="50" spans="1:10" ht="13.5" customHeight="1">
      <c r="A50" s="801" t="s">
        <v>17</v>
      </c>
      <c r="B50" s="694" t="s">
        <v>19</v>
      </c>
      <c r="C50" s="690" t="s">
        <v>47</v>
      </c>
      <c r="D50" s="690" t="s">
        <v>20</v>
      </c>
      <c r="E50" s="690" t="s">
        <v>21</v>
      </c>
      <c r="F50" s="690" t="s">
        <v>22</v>
      </c>
      <c r="G50" s="695" t="s">
        <v>23</v>
      </c>
      <c r="H50" s="695" t="s">
        <v>24</v>
      </c>
      <c r="I50" s="695" t="s">
        <v>59</v>
      </c>
      <c r="J50" s="692" t="s">
        <v>8</v>
      </c>
    </row>
    <row r="51" spans="1:10" ht="13.5" customHeight="1" thickBot="1">
      <c r="A51" s="802"/>
      <c r="B51" s="687"/>
      <c r="C51" s="689"/>
      <c r="D51" s="689"/>
      <c r="E51" s="689"/>
      <c r="F51" s="689"/>
      <c r="G51" s="696"/>
      <c r="H51" s="696"/>
      <c r="I51" s="697"/>
      <c r="J51" s="693"/>
    </row>
    <row r="52" spans="1:10" ht="13.5" customHeight="1" thickTop="1">
      <c r="A52" s="546" t="s">
        <v>595</v>
      </c>
      <c r="B52" s="144">
        <v>0</v>
      </c>
      <c r="C52" s="17">
        <v>90</v>
      </c>
      <c r="D52" s="17">
        <v>5</v>
      </c>
      <c r="E52" s="37" t="s">
        <v>69</v>
      </c>
      <c r="F52" s="37" t="s">
        <v>69</v>
      </c>
      <c r="G52" s="37" t="s">
        <v>69</v>
      </c>
      <c r="H52" s="37" t="s">
        <v>69</v>
      </c>
      <c r="I52" s="37" t="s">
        <v>69</v>
      </c>
      <c r="J52" s="22"/>
    </row>
    <row r="53" spans="1:10" ht="13.5" customHeight="1">
      <c r="A53" s="269" t="s">
        <v>596</v>
      </c>
      <c r="B53" s="147">
        <v>0</v>
      </c>
      <c r="C53" s="29">
        <v>120</v>
      </c>
      <c r="D53" s="29">
        <v>119</v>
      </c>
      <c r="E53" s="29">
        <v>12</v>
      </c>
      <c r="F53" s="39" t="s">
        <v>99</v>
      </c>
      <c r="G53" s="39" t="s">
        <v>99</v>
      </c>
      <c r="H53" s="39" t="s">
        <v>99</v>
      </c>
      <c r="I53" s="39" t="s">
        <v>99</v>
      </c>
      <c r="J53" s="30"/>
    </row>
    <row r="54" spans="1:10" ht="13.5" customHeight="1">
      <c r="A54" s="86" t="s">
        <v>18</v>
      </c>
      <c r="B54" s="87"/>
      <c r="C54" s="81"/>
      <c r="D54" s="80">
        <f>SUM(D52:D53)</f>
        <v>124</v>
      </c>
      <c r="E54" s="80">
        <f>SUM(E53)</f>
        <v>12</v>
      </c>
      <c r="F54" s="180" t="s">
        <v>99</v>
      </c>
      <c r="G54" s="180" t="s">
        <v>99</v>
      </c>
      <c r="H54" s="180" t="s">
        <v>99</v>
      </c>
      <c r="I54" s="180" t="s">
        <v>99</v>
      </c>
      <c r="J54" s="82"/>
    </row>
    <row r="55" ht="10.5">
      <c r="A55" s="1" t="s">
        <v>90</v>
      </c>
    </row>
    <row r="56" ht="9.75" customHeight="1"/>
    <row r="57" ht="14.25">
      <c r="A57" s="60" t="s">
        <v>39</v>
      </c>
    </row>
    <row r="58" ht="10.5">
      <c r="D58" s="49" t="s">
        <v>12</v>
      </c>
    </row>
    <row r="59" spans="1:4" ht="21.75" thickBot="1">
      <c r="A59" s="88" t="s">
        <v>34</v>
      </c>
      <c r="B59" s="89" t="s">
        <v>91</v>
      </c>
      <c r="C59" s="90" t="s">
        <v>92</v>
      </c>
      <c r="D59" s="91" t="s">
        <v>50</v>
      </c>
    </row>
    <row r="60" spans="1:4" ht="13.5" customHeight="1" thickTop="1">
      <c r="A60" s="92" t="s">
        <v>35</v>
      </c>
      <c r="B60" s="16">
        <v>784</v>
      </c>
      <c r="C60" s="17">
        <v>837</v>
      </c>
      <c r="D60" s="257">
        <f>C60-B60</f>
        <v>53</v>
      </c>
    </row>
    <row r="61" spans="1:4" ht="13.5" customHeight="1">
      <c r="A61" s="93" t="s">
        <v>36</v>
      </c>
      <c r="B61" s="27">
        <v>142</v>
      </c>
      <c r="C61" s="29">
        <v>118</v>
      </c>
      <c r="D61" s="177">
        <f>C61-B61</f>
        <v>-24</v>
      </c>
    </row>
    <row r="62" spans="1:4" ht="13.5" customHeight="1">
      <c r="A62" s="94" t="s">
        <v>37</v>
      </c>
      <c r="B62" s="32">
        <v>852</v>
      </c>
      <c r="C62" s="33">
        <v>882</v>
      </c>
      <c r="D62" s="177">
        <f>C62-B62</f>
        <v>30</v>
      </c>
    </row>
    <row r="63" spans="1:4" ht="13.5" customHeight="1">
      <c r="A63" s="95" t="s">
        <v>38</v>
      </c>
      <c r="B63" s="96">
        <f>SUM(B60:B62)</f>
        <v>1778</v>
      </c>
      <c r="C63" s="80">
        <f>SUM(C60:C62)</f>
        <v>1837</v>
      </c>
      <c r="D63" s="82">
        <f>C63-B63</f>
        <v>59</v>
      </c>
    </row>
    <row r="64" spans="1:4" ht="10.5">
      <c r="A64" s="1" t="s">
        <v>58</v>
      </c>
      <c r="B64" s="97"/>
      <c r="C64" s="97"/>
      <c r="D64" s="97"/>
    </row>
    <row r="65" spans="1:4" ht="9.75" customHeight="1">
      <c r="A65" s="98"/>
      <c r="B65" s="97"/>
      <c r="C65" s="97"/>
      <c r="D65" s="97"/>
    </row>
    <row r="66" ht="14.25">
      <c r="A66" s="60" t="s">
        <v>57</v>
      </c>
    </row>
    <row r="67" ht="10.5" customHeight="1">
      <c r="A67" s="60"/>
    </row>
    <row r="68" spans="1:11" ht="21.75" thickBot="1">
      <c r="A68" s="88" t="s">
        <v>33</v>
      </c>
      <c r="B68" s="89" t="s">
        <v>91</v>
      </c>
      <c r="C68" s="90" t="s">
        <v>92</v>
      </c>
      <c r="D68" s="90" t="s">
        <v>50</v>
      </c>
      <c r="E68" s="99" t="s">
        <v>31</v>
      </c>
      <c r="F68" s="91" t="s">
        <v>32</v>
      </c>
      <c r="G68" s="700" t="s">
        <v>40</v>
      </c>
      <c r="H68" s="701"/>
      <c r="I68" s="89" t="s">
        <v>91</v>
      </c>
      <c r="J68" s="90" t="s">
        <v>92</v>
      </c>
      <c r="K68" s="91" t="s">
        <v>50</v>
      </c>
    </row>
    <row r="69" spans="1:11" ht="13.5" customHeight="1" thickTop="1">
      <c r="A69" s="92" t="s">
        <v>25</v>
      </c>
      <c r="B69" s="125">
        <v>8.24</v>
      </c>
      <c r="C69" s="40">
        <v>7.81</v>
      </c>
      <c r="D69" s="159">
        <f aca="true" t="shared" si="0" ref="D69:D74">C69-B69</f>
        <v>-0.4300000000000006</v>
      </c>
      <c r="E69" s="507">
        <v>-14.24</v>
      </c>
      <c r="F69" s="508" t="s">
        <v>93</v>
      </c>
      <c r="G69" s="799" t="s">
        <v>589</v>
      </c>
      <c r="H69" s="800"/>
      <c r="I69" s="126" t="s">
        <v>69</v>
      </c>
      <c r="J69" s="318" t="s">
        <v>99</v>
      </c>
      <c r="K69" s="127" t="s">
        <v>99</v>
      </c>
    </row>
    <row r="70" spans="1:11" ht="13.5" customHeight="1">
      <c r="A70" s="551" t="s">
        <v>26</v>
      </c>
      <c r="B70" s="128">
        <v>14.78</v>
      </c>
      <c r="C70" s="42">
        <v>20.26</v>
      </c>
      <c r="D70" s="159">
        <f t="shared" si="0"/>
        <v>5.480000000000002</v>
      </c>
      <c r="E70" s="512">
        <v>-19.24</v>
      </c>
      <c r="F70" s="513" t="s">
        <v>94</v>
      </c>
      <c r="G70" s="705" t="s">
        <v>243</v>
      </c>
      <c r="H70" s="706"/>
      <c r="I70" s="128" t="s">
        <v>99</v>
      </c>
      <c r="J70" s="42" t="s">
        <v>99</v>
      </c>
      <c r="K70" s="129" t="s">
        <v>99</v>
      </c>
    </row>
    <row r="71" spans="1:11" ht="13.5" customHeight="1">
      <c r="A71" s="93" t="s">
        <v>27</v>
      </c>
      <c r="B71" s="130">
        <v>5.8</v>
      </c>
      <c r="C71" s="43">
        <v>6.8</v>
      </c>
      <c r="D71" s="552">
        <f t="shared" si="0"/>
        <v>1</v>
      </c>
      <c r="E71" s="517">
        <v>25</v>
      </c>
      <c r="F71" s="518">
        <v>35</v>
      </c>
      <c r="G71" s="705" t="s">
        <v>313</v>
      </c>
      <c r="H71" s="706"/>
      <c r="I71" s="128" t="s">
        <v>99</v>
      </c>
      <c r="J71" s="42" t="s">
        <v>99</v>
      </c>
      <c r="K71" s="129" t="s">
        <v>99</v>
      </c>
    </row>
    <row r="72" spans="1:11" ht="13.5" customHeight="1">
      <c r="A72" s="93" t="s">
        <v>28</v>
      </c>
      <c r="B72" s="131">
        <v>81.9</v>
      </c>
      <c r="C72" s="43">
        <v>62.6</v>
      </c>
      <c r="D72" s="552">
        <f t="shared" si="0"/>
        <v>-19.300000000000004</v>
      </c>
      <c r="E72" s="517">
        <v>350</v>
      </c>
      <c r="F72" s="519"/>
      <c r="G72" s="705" t="s">
        <v>112</v>
      </c>
      <c r="H72" s="706"/>
      <c r="I72" s="128" t="s">
        <v>99</v>
      </c>
      <c r="J72" s="42" t="s">
        <v>99</v>
      </c>
      <c r="K72" s="129" t="s">
        <v>99</v>
      </c>
    </row>
    <row r="73" spans="1:11" ht="13.5" customHeight="1">
      <c r="A73" s="93" t="s">
        <v>29</v>
      </c>
      <c r="B73" s="132">
        <v>0.64</v>
      </c>
      <c r="C73" s="42">
        <v>0.66</v>
      </c>
      <c r="D73" s="159">
        <f t="shared" si="0"/>
        <v>0.020000000000000018</v>
      </c>
      <c r="E73" s="553"/>
      <c r="F73" s="554"/>
      <c r="G73" s="705" t="s">
        <v>590</v>
      </c>
      <c r="H73" s="706"/>
      <c r="I73" s="128" t="s">
        <v>99</v>
      </c>
      <c r="J73" s="42" t="s">
        <v>99</v>
      </c>
      <c r="K73" s="129" t="s">
        <v>99</v>
      </c>
    </row>
    <row r="74" spans="1:11" ht="13.5" customHeight="1">
      <c r="A74" s="113" t="s">
        <v>30</v>
      </c>
      <c r="B74" s="133">
        <v>78.2</v>
      </c>
      <c r="C74" s="44">
        <v>78.5</v>
      </c>
      <c r="D74" s="164">
        <f t="shared" si="0"/>
        <v>0.29999999999999716</v>
      </c>
      <c r="E74" s="555"/>
      <c r="F74" s="556"/>
      <c r="G74" s="776"/>
      <c r="H74" s="777"/>
      <c r="I74" s="117"/>
      <c r="J74" s="44"/>
      <c r="K74" s="118"/>
    </row>
    <row r="75" ht="10.5">
      <c r="A75" s="1" t="s">
        <v>95</v>
      </c>
    </row>
    <row r="76" ht="10.5">
      <c r="A76" s="1" t="s">
        <v>96</v>
      </c>
    </row>
    <row r="77" ht="10.5">
      <c r="A77" s="1" t="s">
        <v>97</v>
      </c>
    </row>
    <row r="78" ht="10.5" customHeight="1">
      <c r="A78" s="1" t="s">
        <v>98</v>
      </c>
    </row>
  </sheetData>
  <sheetProtection/>
  <mergeCells count="43">
    <mergeCell ref="G70:H70"/>
    <mergeCell ref="G71:H71"/>
    <mergeCell ref="G72:H72"/>
    <mergeCell ref="G73:H73"/>
    <mergeCell ref="G74:H74"/>
    <mergeCell ref="G50:G51"/>
    <mergeCell ref="H50:H51"/>
    <mergeCell ref="I50:I51"/>
    <mergeCell ref="J50:J51"/>
    <mergeCell ref="G68:H68"/>
    <mergeCell ref="G69:H69"/>
    <mergeCell ref="A50:A51"/>
    <mergeCell ref="B50:B51"/>
    <mergeCell ref="C50:C51"/>
    <mergeCell ref="D50:D51"/>
    <mergeCell ref="E50:E51"/>
    <mergeCell ref="F50:F51"/>
    <mergeCell ref="I17:I18"/>
    <mergeCell ref="A37:A38"/>
    <mergeCell ref="B37:B38"/>
    <mergeCell ref="C37:C38"/>
    <mergeCell ref="D37:D38"/>
    <mergeCell ref="E37:E38"/>
    <mergeCell ref="F37:F38"/>
    <mergeCell ref="G37:G38"/>
    <mergeCell ref="H37:H38"/>
    <mergeCell ref="I37:I38"/>
    <mergeCell ref="G8:G9"/>
    <mergeCell ref="H8:H9"/>
    <mergeCell ref="A17:A18"/>
    <mergeCell ref="B17:B18"/>
    <mergeCell ref="C17:C18"/>
    <mergeCell ref="D17:D18"/>
    <mergeCell ref="E17:E18"/>
    <mergeCell ref="F17:F18"/>
    <mergeCell ref="G17:G18"/>
    <mergeCell ref="H17:H18"/>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0" r:id="rId1"/>
  <colBreaks count="1" manualBreakCount="1">
    <brk id="11" max="72" man="1"/>
  </colBreaks>
</worksheet>
</file>

<file path=xl/worksheets/sheet25.xml><?xml version="1.0" encoding="utf-8"?>
<worksheet xmlns="http://schemas.openxmlformats.org/spreadsheetml/2006/main" xmlns:r="http://schemas.openxmlformats.org/officeDocument/2006/relationships">
  <dimension ref="A1:M79"/>
  <sheetViews>
    <sheetView view="pageBreakPreview" zoomScale="130" zoomScaleSheetLayoutView="130" zoomScalePageLayoutView="0" workbookViewId="0" topLeftCell="A33">
      <selection activeCell="B45" sqref="B45"/>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597</v>
      </c>
      <c r="B4" s="51"/>
      <c r="G4" s="52" t="s">
        <v>51</v>
      </c>
      <c r="H4" s="53" t="s">
        <v>52</v>
      </c>
      <c r="I4" s="54" t="s">
        <v>53</v>
      </c>
      <c r="J4" s="55" t="s">
        <v>54</v>
      </c>
    </row>
    <row r="5" spans="7:10" ht="13.5" customHeight="1" thickTop="1">
      <c r="G5" s="56">
        <v>4472</v>
      </c>
      <c r="H5" s="57">
        <v>1048</v>
      </c>
      <c r="I5" s="58">
        <v>254</v>
      </c>
      <c r="J5" s="59">
        <v>5775</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9041</v>
      </c>
      <c r="C10" s="4">
        <v>7976</v>
      </c>
      <c r="D10" s="4">
        <v>1065</v>
      </c>
      <c r="E10" s="4">
        <v>516</v>
      </c>
      <c r="F10" s="4">
        <v>546</v>
      </c>
      <c r="G10" s="4">
        <v>6336</v>
      </c>
      <c r="H10" s="5" t="s">
        <v>598</v>
      </c>
    </row>
    <row r="11" spans="1:8" ht="13.5" customHeight="1">
      <c r="A11" s="6" t="s">
        <v>599</v>
      </c>
      <c r="B11" s="7">
        <v>7</v>
      </c>
      <c r="C11" s="8">
        <v>7</v>
      </c>
      <c r="D11" s="8">
        <v>0</v>
      </c>
      <c r="E11" s="8">
        <v>0</v>
      </c>
      <c r="F11" s="8">
        <v>1</v>
      </c>
      <c r="G11" s="8">
        <v>5</v>
      </c>
      <c r="H11" s="9"/>
    </row>
    <row r="12" spans="1:8" ht="13.5" customHeight="1">
      <c r="A12" s="6" t="s">
        <v>600</v>
      </c>
      <c r="B12" s="7">
        <v>5</v>
      </c>
      <c r="C12" s="8">
        <v>5</v>
      </c>
      <c r="D12" s="10" t="s">
        <v>69</v>
      </c>
      <c r="E12" s="10" t="s">
        <v>69</v>
      </c>
      <c r="F12" s="8">
        <v>4</v>
      </c>
      <c r="G12" s="10" t="s">
        <v>69</v>
      </c>
      <c r="H12" s="9"/>
    </row>
    <row r="13" spans="1:8" ht="13.5" customHeight="1">
      <c r="A13" s="11" t="s">
        <v>601</v>
      </c>
      <c r="B13" s="12">
        <v>1</v>
      </c>
      <c r="C13" s="13">
        <v>1</v>
      </c>
      <c r="D13" s="13">
        <v>0</v>
      </c>
      <c r="E13" s="13">
        <v>0</v>
      </c>
      <c r="F13" s="13">
        <v>0</v>
      </c>
      <c r="G13" s="14" t="s">
        <v>69</v>
      </c>
      <c r="H13" s="15"/>
    </row>
    <row r="14" spans="1:8" ht="13.5" customHeight="1">
      <c r="A14" s="63" t="s">
        <v>1</v>
      </c>
      <c r="B14" s="64">
        <v>9042</v>
      </c>
      <c r="C14" s="65">
        <v>7977</v>
      </c>
      <c r="D14" s="65">
        <v>1065</v>
      </c>
      <c r="E14" s="65">
        <v>516</v>
      </c>
      <c r="F14" s="66"/>
      <c r="G14" s="65">
        <v>6341</v>
      </c>
      <c r="H14" s="67"/>
    </row>
    <row r="15" spans="1:8" ht="13.5" customHeight="1">
      <c r="A15" s="68" t="s">
        <v>87</v>
      </c>
      <c r="B15" s="69"/>
      <c r="C15" s="69"/>
      <c r="D15" s="69"/>
      <c r="E15" s="69"/>
      <c r="F15" s="69"/>
      <c r="G15" s="69"/>
      <c r="H15" s="70"/>
    </row>
    <row r="16" ht="9.75" customHeight="1"/>
    <row r="17" ht="14.25">
      <c r="A17" s="60" t="s">
        <v>10</v>
      </c>
    </row>
    <row r="18" spans="9:12" ht="10.5">
      <c r="I18" s="49" t="s">
        <v>12</v>
      </c>
      <c r="K18" s="49"/>
      <c r="L18" s="49"/>
    </row>
    <row r="19" spans="1:9" ht="13.5" customHeight="1">
      <c r="A19" s="684" t="s">
        <v>0</v>
      </c>
      <c r="B19" s="694" t="s">
        <v>43</v>
      </c>
      <c r="C19" s="690" t="s">
        <v>44</v>
      </c>
      <c r="D19" s="690" t="s">
        <v>45</v>
      </c>
      <c r="E19" s="695" t="s">
        <v>46</v>
      </c>
      <c r="F19" s="690" t="s">
        <v>55</v>
      </c>
      <c r="G19" s="690" t="s">
        <v>11</v>
      </c>
      <c r="H19" s="695" t="s">
        <v>41</v>
      </c>
      <c r="I19" s="692" t="s">
        <v>8</v>
      </c>
    </row>
    <row r="20" spans="1:9" ht="13.5" customHeight="1" thickBot="1">
      <c r="A20" s="685"/>
      <c r="B20" s="687"/>
      <c r="C20" s="689"/>
      <c r="D20" s="689"/>
      <c r="E20" s="696"/>
      <c r="F20" s="691"/>
      <c r="G20" s="691"/>
      <c r="H20" s="697"/>
      <c r="I20" s="693"/>
    </row>
    <row r="21" spans="1:9" ht="13.5" customHeight="1" thickTop="1">
      <c r="A21" s="2" t="s">
        <v>66</v>
      </c>
      <c r="B21" s="16">
        <v>307</v>
      </c>
      <c r="C21" s="17">
        <v>373</v>
      </c>
      <c r="D21" s="17">
        <v>-67</v>
      </c>
      <c r="E21" s="17">
        <v>781</v>
      </c>
      <c r="F21" s="17">
        <v>143</v>
      </c>
      <c r="G21" s="17">
        <v>1519</v>
      </c>
      <c r="H21" s="17">
        <v>863</v>
      </c>
      <c r="I21" s="22" t="s">
        <v>261</v>
      </c>
    </row>
    <row r="22" spans="1:9" ht="13.5" customHeight="1">
      <c r="A22" s="6" t="s">
        <v>243</v>
      </c>
      <c r="B22" s="27">
        <v>65</v>
      </c>
      <c r="C22" s="29">
        <v>55</v>
      </c>
      <c r="D22" s="29">
        <v>11</v>
      </c>
      <c r="E22" s="29">
        <v>10</v>
      </c>
      <c r="F22" s="29">
        <v>2</v>
      </c>
      <c r="G22" s="31" t="s">
        <v>69</v>
      </c>
      <c r="H22" s="31" t="s">
        <v>69</v>
      </c>
      <c r="I22" s="30"/>
    </row>
    <row r="23" spans="1:9" ht="13.5" customHeight="1">
      <c r="A23" s="6" t="s">
        <v>602</v>
      </c>
      <c r="B23" s="27">
        <v>1161</v>
      </c>
      <c r="C23" s="29">
        <v>1060</v>
      </c>
      <c r="D23" s="29">
        <v>101</v>
      </c>
      <c r="E23" s="29">
        <v>101</v>
      </c>
      <c r="F23" s="29">
        <v>442</v>
      </c>
      <c r="G23" s="29">
        <v>6357</v>
      </c>
      <c r="H23" s="29">
        <v>5969</v>
      </c>
      <c r="I23" s="30"/>
    </row>
    <row r="24" spans="1:9" ht="13.5" customHeight="1">
      <c r="A24" s="6" t="s">
        <v>112</v>
      </c>
      <c r="B24" s="27">
        <v>36</v>
      </c>
      <c r="C24" s="29">
        <v>36</v>
      </c>
      <c r="D24" s="29">
        <v>0</v>
      </c>
      <c r="E24" s="29">
        <v>0</v>
      </c>
      <c r="F24" s="29">
        <v>20</v>
      </c>
      <c r="G24" s="29">
        <v>129</v>
      </c>
      <c r="H24" s="29">
        <v>120</v>
      </c>
      <c r="I24" s="30"/>
    </row>
    <row r="25" spans="1:9" ht="13.5" customHeight="1">
      <c r="A25" s="6" t="s">
        <v>113</v>
      </c>
      <c r="B25" s="27">
        <v>2891</v>
      </c>
      <c r="C25" s="29">
        <v>2729</v>
      </c>
      <c r="D25" s="29">
        <v>162</v>
      </c>
      <c r="E25" s="29">
        <v>162</v>
      </c>
      <c r="F25" s="29">
        <v>123</v>
      </c>
      <c r="G25" s="31" t="s">
        <v>69</v>
      </c>
      <c r="H25" s="31" t="s">
        <v>69</v>
      </c>
      <c r="I25" s="30"/>
    </row>
    <row r="26" spans="1:9" ht="13.5" customHeight="1">
      <c r="A26" s="6" t="s">
        <v>118</v>
      </c>
      <c r="B26" s="27">
        <v>1536</v>
      </c>
      <c r="C26" s="29">
        <v>1284</v>
      </c>
      <c r="D26" s="29">
        <v>252</v>
      </c>
      <c r="E26" s="29">
        <v>252</v>
      </c>
      <c r="F26" s="29">
        <v>183</v>
      </c>
      <c r="G26" s="31" t="s">
        <v>69</v>
      </c>
      <c r="H26" s="31" t="s">
        <v>69</v>
      </c>
      <c r="I26" s="30"/>
    </row>
    <row r="27" spans="1:9" ht="13.5" customHeight="1">
      <c r="A27" s="6" t="s">
        <v>310</v>
      </c>
      <c r="B27" s="27">
        <v>346</v>
      </c>
      <c r="C27" s="29">
        <v>305</v>
      </c>
      <c r="D27" s="29">
        <v>41</v>
      </c>
      <c r="E27" s="29">
        <v>41</v>
      </c>
      <c r="F27" s="29">
        <v>29</v>
      </c>
      <c r="G27" s="31" t="s">
        <v>69</v>
      </c>
      <c r="H27" s="31" t="s">
        <v>69</v>
      </c>
      <c r="I27" s="30"/>
    </row>
    <row r="28" spans="1:9" ht="13.5" customHeight="1">
      <c r="A28" s="6" t="s">
        <v>603</v>
      </c>
      <c r="B28" s="27">
        <v>11</v>
      </c>
      <c r="C28" s="29">
        <v>11</v>
      </c>
      <c r="D28" s="29">
        <v>0</v>
      </c>
      <c r="E28" s="29">
        <v>0</v>
      </c>
      <c r="F28" s="29">
        <v>6</v>
      </c>
      <c r="G28" s="31" t="s">
        <v>69</v>
      </c>
      <c r="H28" s="31" t="s">
        <v>69</v>
      </c>
      <c r="I28" s="30"/>
    </row>
    <row r="29" spans="1:9" ht="13.5" customHeight="1">
      <c r="A29" s="151" t="s">
        <v>219</v>
      </c>
      <c r="B29" s="222">
        <v>247</v>
      </c>
      <c r="C29" s="223">
        <v>236</v>
      </c>
      <c r="D29" s="223">
        <v>11</v>
      </c>
      <c r="E29" s="223">
        <v>11</v>
      </c>
      <c r="F29" s="223">
        <v>45</v>
      </c>
      <c r="G29" s="557" t="s">
        <v>69</v>
      </c>
      <c r="H29" s="557" t="s">
        <v>69</v>
      </c>
      <c r="I29" s="224"/>
    </row>
    <row r="30" spans="1:9" ht="13.5" customHeight="1">
      <c r="A30" s="63" t="s">
        <v>15</v>
      </c>
      <c r="B30" s="78"/>
      <c r="C30" s="79"/>
      <c r="D30" s="79"/>
      <c r="E30" s="80">
        <v>1358</v>
      </c>
      <c r="F30" s="81"/>
      <c r="G30" s="80">
        <v>8005</v>
      </c>
      <c r="H30" s="80">
        <v>6952</v>
      </c>
      <c r="I30" s="82"/>
    </row>
    <row r="31" ht="10.5">
      <c r="A31" s="1" t="s">
        <v>88</v>
      </c>
    </row>
    <row r="32" ht="10.5">
      <c r="A32" s="1" t="s">
        <v>89</v>
      </c>
    </row>
    <row r="33" ht="10.5">
      <c r="A33" s="1" t="s">
        <v>49</v>
      </c>
    </row>
    <row r="34" ht="10.5">
      <c r="A34" s="1" t="s">
        <v>48</v>
      </c>
    </row>
    <row r="35" ht="9.75" customHeight="1"/>
    <row r="36" ht="14.25">
      <c r="A36" s="60" t="s">
        <v>13</v>
      </c>
    </row>
    <row r="37" spans="9:10" ht="10.5">
      <c r="I37" s="49" t="s">
        <v>12</v>
      </c>
      <c r="J37" s="49"/>
    </row>
    <row r="38" spans="1:9" ht="13.5" customHeight="1">
      <c r="A38" s="684" t="s">
        <v>14</v>
      </c>
      <c r="B38" s="694" t="s">
        <v>43</v>
      </c>
      <c r="C38" s="690" t="s">
        <v>44</v>
      </c>
      <c r="D38" s="690" t="s">
        <v>45</v>
      </c>
      <c r="E38" s="695" t="s">
        <v>46</v>
      </c>
      <c r="F38" s="690" t="s">
        <v>55</v>
      </c>
      <c r="G38" s="690" t="s">
        <v>11</v>
      </c>
      <c r="H38" s="695" t="s">
        <v>42</v>
      </c>
      <c r="I38" s="692" t="s">
        <v>8</v>
      </c>
    </row>
    <row r="39" spans="1:9" ht="13.5" customHeight="1" thickBot="1">
      <c r="A39" s="685"/>
      <c r="B39" s="687"/>
      <c r="C39" s="689"/>
      <c r="D39" s="689"/>
      <c r="E39" s="696"/>
      <c r="F39" s="691"/>
      <c r="G39" s="691"/>
      <c r="H39" s="697"/>
      <c r="I39" s="693"/>
    </row>
    <row r="40" spans="1:9" ht="13.5" customHeight="1" thickTop="1">
      <c r="A40" s="2" t="s">
        <v>604</v>
      </c>
      <c r="B40" s="16">
        <v>516</v>
      </c>
      <c r="C40" s="17">
        <v>496</v>
      </c>
      <c r="D40" s="17">
        <v>20</v>
      </c>
      <c r="E40" s="17">
        <v>20</v>
      </c>
      <c r="F40" s="18" t="s">
        <v>69</v>
      </c>
      <c r="G40" s="17">
        <v>140</v>
      </c>
      <c r="H40" s="17">
        <v>101</v>
      </c>
      <c r="I40" s="38"/>
    </row>
    <row r="41" spans="1:9" ht="13.5" customHeight="1">
      <c r="A41" s="2" t="s">
        <v>605</v>
      </c>
      <c r="B41" s="19">
        <v>148</v>
      </c>
      <c r="C41" s="20">
        <v>107</v>
      </c>
      <c r="D41" s="20">
        <v>41</v>
      </c>
      <c r="E41" s="20">
        <v>41</v>
      </c>
      <c r="F41" s="21" t="s">
        <v>69</v>
      </c>
      <c r="G41" s="21" t="s">
        <v>69</v>
      </c>
      <c r="H41" s="21" t="s">
        <v>69</v>
      </c>
      <c r="I41" s="22"/>
    </row>
    <row r="42" spans="1:9" ht="13.5" customHeight="1">
      <c r="A42" s="2" t="s">
        <v>432</v>
      </c>
      <c r="B42" s="19">
        <v>1014</v>
      </c>
      <c r="C42" s="20">
        <v>872</v>
      </c>
      <c r="D42" s="20">
        <v>142</v>
      </c>
      <c r="E42" s="20">
        <v>142</v>
      </c>
      <c r="F42" s="20">
        <v>28</v>
      </c>
      <c r="G42" s="20">
        <v>2462</v>
      </c>
      <c r="H42" s="20">
        <v>281</v>
      </c>
      <c r="I42" s="22"/>
    </row>
    <row r="43" spans="1:9" ht="13.5" customHeight="1">
      <c r="A43" s="2" t="s">
        <v>124</v>
      </c>
      <c r="B43" s="19">
        <v>75</v>
      </c>
      <c r="C43" s="20">
        <v>71</v>
      </c>
      <c r="D43" s="20">
        <v>3</v>
      </c>
      <c r="E43" s="20">
        <v>3</v>
      </c>
      <c r="F43" s="21" t="s">
        <v>69</v>
      </c>
      <c r="G43" s="21" t="s">
        <v>69</v>
      </c>
      <c r="H43" s="21" t="s">
        <v>69</v>
      </c>
      <c r="I43" s="22"/>
    </row>
    <row r="44" spans="1:9" ht="13.5" customHeight="1">
      <c r="A44" s="2" t="s">
        <v>272</v>
      </c>
      <c r="B44" s="19">
        <v>11738</v>
      </c>
      <c r="C44" s="20">
        <v>11624</v>
      </c>
      <c r="D44" s="20">
        <v>114</v>
      </c>
      <c r="E44" s="20">
        <v>114</v>
      </c>
      <c r="F44" s="20">
        <v>2690</v>
      </c>
      <c r="G44" s="21" t="s">
        <v>69</v>
      </c>
      <c r="H44" s="21" t="s">
        <v>69</v>
      </c>
      <c r="I44" s="22"/>
    </row>
    <row r="45" spans="1:9" ht="13.5" customHeight="1">
      <c r="A45" s="2" t="s">
        <v>606</v>
      </c>
      <c r="B45" s="19">
        <v>782</v>
      </c>
      <c r="C45" s="20">
        <v>681</v>
      </c>
      <c r="D45" s="20">
        <v>101</v>
      </c>
      <c r="E45" s="20">
        <v>101</v>
      </c>
      <c r="F45" s="21" t="s">
        <v>69</v>
      </c>
      <c r="G45" s="20">
        <v>589</v>
      </c>
      <c r="H45" s="20">
        <v>65</v>
      </c>
      <c r="I45" s="22"/>
    </row>
    <row r="46" spans="1:9" ht="13.5" customHeight="1">
      <c r="A46" s="2" t="s">
        <v>607</v>
      </c>
      <c r="B46" s="19">
        <v>420</v>
      </c>
      <c r="C46" s="20">
        <v>397</v>
      </c>
      <c r="D46" s="20">
        <v>23</v>
      </c>
      <c r="E46" s="20">
        <v>23</v>
      </c>
      <c r="F46" s="21" t="s">
        <v>69</v>
      </c>
      <c r="G46" s="21" t="s">
        <v>69</v>
      </c>
      <c r="H46" s="21" t="s">
        <v>69</v>
      </c>
      <c r="I46" s="22"/>
    </row>
    <row r="47" spans="1:9" ht="13.5" customHeight="1">
      <c r="A47" s="11" t="s">
        <v>608</v>
      </c>
      <c r="B47" s="32">
        <v>161139</v>
      </c>
      <c r="C47" s="33">
        <v>155554</v>
      </c>
      <c r="D47" s="33">
        <v>5585</v>
      </c>
      <c r="E47" s="33">
        <v>5580</v>
      </c>
      <c r="F47" s="34" t="s">
        <v>69</v>
      </c>
      <c r="G47" s="34" t="s">
        <v>69</v>
      </c>
      <c r="H47" s="34" t="s">
        <v>69</v>
      </c>
      <c r="I47" s="35"/>
    </row>
    <row r="48" spans="1:9" ht="13.5" customHeight="1">
      <c r="A48" s="63" t="s">
        <v>16</v>
      </c>
      <c r="B48" s="78"/>
      <c r="C48" s="79"/>
      <c r="D48" s="79"/>
      <c r="E48" s="80">
        <v>6024</v>
      </c>
      <c r="F48" s="81"/>
      <c r="G48" s="80">
        <v>3191</v>
      </c>
      <c r="H48" s="80">
        <v>447</v>
      </c>
      <c r="I48" s="84"/>
    </row>
    <row r="49" ht="9.75" customHeight="1">
      <c r="A49" s="85"/>
    </row>
    <row r="50" ht="14.25">
      <c r="A50" s="60" t="s">
        <v>56</v>
      </c>
    </row>
    <row r="51" ht="10.5">
      <c r="J51" s="49" t="s">
        <v>12</v>
      </c>
    </row>
    <row r="52" spans="1:10" ht="13.5" customHeight="1">
      <c r="A52" s="698" t="s">
        <v>17</v>
      </c>
      <c r="B52" s="694" t="s">
        <v>19</v>
      </c>
      <c r="C52" s="690" t="s">
        <v>47</v>
      </c>
      <c r="D52" s="690" t="s">
        <v>20</v>
      </c>
      <c r="E52" s="690" t="s">
        <v>21</v>
      </c>
      <c r="F52" s="690" t="s">
        <v>22</v>
      </c>
      <c r="G52" s="695" t="s">
        <v>23</v>
      </c>
      <c r="H52" s="695" t="s">
        <v>24</v>
      </c>
      <c r="I52" s="695" t="s">
        <v>59</v>
      </c>
      <c r="J52" s="692" t="s">
        <v>8</v>
      </c>
    </row>
    <row r="53" spans="1:10" ht="13.5" customHeight="1" thickBot="1">
      <c r="A53" s="699"/>
      <c r="B53" s="687"/>
      <c r="C53" s="689"/>
      <c r="D53" s="689"/>
      <c r="E53" s="689"/>
      <c r="F53" s="689"/>
      <c r="G53" s="696"/>
      <c r="H53" s="696"/>
      <c r="I53" s="697"/>
      <c r="J53" s="693"/>
    </row>
    <row r="54" spans="1:10" ht="13.5" customHeight="1" thickTop="1">
      <c r="A54" s="2" t="s">
        <v>609</v>
      </c>
      <c r="B54" s="558" t="s">
        <v>158</v>
      </c>
      <c r="C54" s="17">
        <v>10</v>
      </c>
      <c r="D54" s="17">
        <v>5</v>
      </c>
      <c r="E54" s="18" t="s">
        <v>69</v>
      </c>
      <c r="F54" s="18" t="s">
        <v>69</v>
      </c>
      <c r="G54" s="18" t="s">
        <v>69</v>
      </c>
      <c r="H54" s="18" t="s">
        <v>69</v>
      </c>
      <c r="I54" s="18" t="s">
        <v>69</v>
      </c>
      <c r="J54" s="22"/>
    </row>
    <row r="55" spans="1:10" ht="13.5" customHeight="1">
      <c r="A55" s="86" t="s">
        <v>18</v>
      </c>
      <c r="B55" s="87"/>
      <c r="C55" s="81"/>
      <c r="D55" s="80">
        <v>5</v>
      </c>
      <c r="E55" s="121" t="s">
        <v>69</v>
      </c>
      <c r="F55" s="121" t="s">
        <v>69</v>
      </c>
      <c r="G55" s="121" t="s">
        <v>69</v>
      </c>
      <c r="H55" s="121" t="s">
        <v>69</v>
      </c>
      <c r="I55" s="121" t="s">
        <v>69</v>
      </c>
      <c r="J55" s="82"/>
    </row>
    <row r="56" ht="10.5">
      <c r="A56" s="1" t="s">
        <v>90</v>
      </c>
    </row>
    <row r="57" ht="9.75" customHeight="1"/>
    <row r="58" ht="14.25">
      <c r="A58" s="60" t="s">
        <v>39</v>
      </c>
    </row>
    <row r="59" ht="10.5">
      <c r="D59" s="49" t="s">
        <v>12</v>
      </c>
    </row>
    <row r="60" spans="1:4" ht="21.75" thickBot="1">
      <c r="A60" s="88" t="s">
        <v>34</v>
      </c>
      <c r="B60" s="89" t="s">
        <v>91</v>
      </c>
      <c r="C60" s="90" t="s">
        <v>92</v>
      </c>
      <c r="D60" s="91" t="s">
        <v>50</v>
      </c>
    </row>
    <row r="61" spans="1:4" ht="13.5" customHeight="1" thickTop="1">
      <c r="A61" s="92" t="s">
        <v>35</v>
      </c>
      <c r="B61" s="16">
        <v>1011</v>
      </c>
      <c r="C61" s="17">
        <v>841</v>
      </c>
      <c r="D61" s="38">
        <v>-170</v>
      </c>
    </row>
    <row r="62" spans="1:4" ht="13.5" customHeight="1">
      <c r="A62" s="93" t="s">
        <v>36</v>
      </c>
      <c r="B62" s="27">
        <v>268</v>
      </c>
      <c r="C62" s="29">
        <v>219</v>
      </c>
      <c r="D62" s="30">
        <v>-49</v>
      </c>
    </row>
    <row r="63" spans="1:4" ht="13.5" customHeight="1">
      <c r="A63" s="94" t="s">
        <v>37</v>
      </c>
      <c r="B63" s="32">
        <v>1558</v>
      </c>
      <c r="C63" s="33">
        <v>1743</v>
      </c>
      <c r="D63" s="35">
        <v>185</v>
      </c>
    </row>
    <row r="64" spans="1:4" ht="13.5" customHeight="1">
      <c r="A64" s="95" t="s">
        <v>38</v>
      </c>
      <c r="B64" s="96">
        <v>2838</v>
      </c>
      <c r="C64" s="80">
        <v>2802</v>
      </c>
      <c r="D64" s="82">
        <v>-36</v>
      </c>
    </row>
    <row r="65" spans="1:4" ht="10.5">
      <c r="A65" s="1" t="s">
        <v>58</v>
      </c>
      <c r="B65" s="97"/>
      <c r="C65" s="97"/>
      <c r="D65" s="97"/>
    </row>
    <row r="66" spans="1:4" ht="9.75" customHeight="1">
      <c r="A66" s="98"/>
      <c r="B66" s="97"/>
      <c r="C66" s="97"/>
      <c r="D66" s="97"/>
    </row>
    <row r="67" ht="14.25">
      <c r="A67" s="60" t="s">
        <v>57</v>
      </c>
    </row>
    <row r="68" ht="10.5" customHeight="1">
      <c r="A68" s="60"/>
    </row>
    <row r="69" spans="1:11" ht="21.75" thickBot="1">
      <c r="A69" s="88" t="s">
        <v>33</v>
      </c>
      <c r="B69" s="89" t="s">
        <v>91</v>
      </c>
      <c r="C69" s="90" t="s">
        <v>92</v>
      </c>
      <c r="D69" s="90" t="s">
        <v>50</v>
      </c>
      <c r="E69" s="99" t="s">
        <v>31</v>
      </c>
      <c r="F69" s="91" t="s">
        <v>32</v>
      </c>
      <c r="G69" s="700" t="s">
        <v>40</v>
      </c>
      <c r="H69" s="701"/>
      <c r="I69" s="89" t="s">
        <v>91</v>
      </c>
      <c r="J69" s="90" t="s">
        <v>92</v>
      </c>
      <c r="K69" s="91" t="s">
        <v>50</v>
      </c>
    </row>
    <row r="70" spans="1:11" ht="13.5" customHeight="1" thickTop="1">
      <c r="A70" s="92" t="s">
        <v>25</v>
      </c>
      <c r="B70" s="125">
        <v>10.97</v>
      </c>
      <c r="C70" s="40">
        <v>8.94</v>
      </c>
      <c r="D70" s="40">
        <v>-2.03</v>
      </c>
      <c r="E70" s="101">
        <v>-14.55</v>
      </c>
      <c r="F70" s="102" t="s">
        <v>93</v>
      </c>
      <c r="G70" s="717" t="s">
        <v>66</v>
      </c>
      <c r="H70" s="718"/>
      <c r="I70" s="126" t="s">
        <v>69</v>
      </c>
      <c r="J70" s="41" t="s">
        <v>69</v>
      </c>
      <c r="K70" s="127" t="s">
        <v>69</v>
      </c>
    </row>
    <row r="71" spans="1:11" ht="13.5" customHeight="1">
      <c r="A71" s="93" t="s">
        <v>26</v>
      </c>
      <c r="B71" s="128">
        <v>37.54</v>
      </c>
      <c r="C71" s="42">
        <v>32.47</v>
      </c>
      <c r="D71" s="42">
        <v>-5.07</v>
      </c>
      <c r="E71" s="105">
        <v>-19.55</v>
      </c>
      <c r="F71" s="106" t="s">
        <v>94</v>
      </c>
      <c r="G71" s="719" t="s">
        <v>243</v>
      </c>
      <c r="H71" s="720"/>
      <c r="I71" s="128" t="s">
        <v>69</v>
      </c>
      <c r="J71" s="43" t="s">
        <v>69</v>
      </c>
      <c r="K71" s="129" t="s">
        <v>69</v>
      </c>
    </row>
    <row r="72" spans="1:11" ht="13.5" customHeight="1">
      <c r="A72" s="93" t="s">
        <v>27</v>
      </c>
      <c r="B72" s="130">
        <v>10.9</v>
      </c>
      <c r="C72" s="43">
        <v>12.6</v>
      </c>
      <c r="D72" s="43">
        <v>1.7</v>
      </c>
      <c r="E72" s="108">
        <v>25</v>
      </c>
      <c r="F72" s="109">
        <v>35</v>
      </c>
      <c r="G72" s="719" t="s">
        <v>313</v>
      </c>
      <c r="H72" s="720"/>
      <c r="I72" s="128" t="s">
        <v>69</v>
      </c>
      <c r="J72" s="43" t="s">
        <v>69</v>
      </c>
      <c r="K72" s="129" t="s">
        <v>69</v>
      </c>
    </row>
    <row r="73" spans="1:11" ht="13.5" customHeight="1">
      <c r="A73" s="93" t="s">
        <v>28</v>
      </c>
      <c r="B73" s="131">
        <v>70</v>
      </c>
      <c r="C73" s="43">
        <v>70.9</v>
      </c>
      <c r="D73" s="43">
        <v>0.9</v>
      </c>
      <c r="E73" s="108">
        <v>350</v>
      </c>
      <c r="F73" s="110"/>
      <c r="G73" s="719" t="s">
        <v>112</v>
      </c>
      <c r="H73" s="720"/>
      <c r="I73" s="128" t="s">
        <v>69</v>
      </c>
      <c r="J73" s="43" t="s">
        <v>69</v>
      </c>
      <c r="K73" s="129" t="s">
        <v>69</v>
      </c>
    </row>
    <row r="74" spans="1:11" ht="13.5" customHeight="1">
      <c r="A74" s="93" t="s">
        <v>29</v>
      </c>
      <c r="B74" s="132">
        <v>0.75</v>
      </c>
      <c r="C74" s="42">
        <v>0.77</v>
      </c>
      <c r="D74" s="42">
        <v>0.02</v>
      </c>
      <c r="E74" s="111"/>
      <c r="F74" s="112"/>
      <c r="G74" s="719"/>
      <c r="H74" s="720"/>
      <c r="I74" s="128"/>
      <c r="J74" s="43"/>
      <c r="K74" s="129"/>
    </row>
    <row r="75" spans="1:11" ht="13.5" customHeight="1">
      <c r="A75" s="113" t="s">
        <v>30</v>
      </c>
      <c r="B75" s="133">
        <v>86.3</v>
      </c>
      <c r="C75" s="44">
        <v>86.9</v>
      </c>
      <c r="D75" s="44">
        <v>0.6</v>
      </c>
      <c r="E75" s="115"/>
      <c r="F75" s="116"/>
      <c r="G75" s="721"/>
      <c r="H75" s="722"/>
      <c r="I75" s="117"/>
      <c r="J75" s="44"/>
      <c r="K75" s="118"/>
    </row>
    <row r="76" ht="10.5">
      <c r="A76" s="1" t="s">
        <v>95</v>
      </c>
    </row>
    <row r="77" ht="10.5">
      <c r="A77" s="1" t="s">
        <v>96</v>
      </c>
    </row>
    <row r="78" ht="10.5">
      <c r="A78" s="1" t="s">
        <v>97</v>
      </c>
    </row>
    <row r="79" ht="10.5" customHeight="1">
      <c r="A79" s="1" t="s">
        <v>98</v>
      </c>
    </row>
  </sheetData>
  <sheetProtection/>
  <mergeCells count="43">
    <mergeCell ref="G71:H71"/>
    <mergeCell ref="G72:H72"/>
    <mergeCell ref="G73:H73"/>
    <mergeCell ref="G74:H74"/>
    <mergeCell ref="G75:H75"/>
    <mergeCell ref="G52:G53"/>
    <mergeCell ref="H52:H53"/>
    <mergeCell ref="I52:I53"/>
    <mergeCell ref="J52:J53"/>
    <mergeCell ref="G69:H69"/>
    <mergeCell ref="G70:H70"/>
    <mergeCell ref="A52:A53"/>
    <mergeCell ref="B52:B53"/>
    <mergeCell ref="C52:C53"/>
    <mergeCell ref="D52:D53"/>
    <mergeCell ref="E52:E53"/>
    <mergeCell ref="F52:F53"/>
    <mergeCell ref="I19:I20"/>
    <mergeCell ref="A38:A39"/>
    <mergeCell ref="B38:B39"/>
    <mergeCell ref="C38:C39"/>
    <mergeCell ref="D38:D39"/>
    <mergeCell ref="E38:E39"/>
    <mergeCell ref="F38:F39"/>
    <mergeCell ref="G38:G39"/>
    <mergeCell ref="H38:H39"/>
    <mergeCell ref="I38:I39"/>
    <mergeCell ref="G8:G9"/>
    <mergeCell ref="H8:H9"/>
    <mergeCell ref="A19:A20"/>
    <mergeCell ref="B19:B20"/>
    <mergeCell ref="C19:C20"/>
    <mergeCell ref="D19:D20"/>
    <mergeCell ref="E19:E20"/>
    <mergeCell ref="F19:F20"/>
    <mergeCell ref="G19:G20"/>
    <mergeCell ref="H19:H20"/>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8" r:id="rId1"/>
  <rowBreaks count="1" manualBreakCount="1">
    <brk id="66" max="10" man="1"/>
  </rowBreaks>
  <colBreaks count="1" manualBreakCount="1">
    <brk id="11" max="72" man="1"/>
  </colBreaks>
</worksheet>
</file>

<file path=xl/worksheets/sheet26.xml><?xml version="1.0" encoding="utf-8"?>
<worksheet xmlns="http://schemas.openxmlformats.org/spreadsheetml/2006/main" xmlns:r="http://schemas.openxmlformats.org/officeDocument/2006/relationships">
  <dimension ref="A1:M78"/>
  <sheetViews>
    <sheetView view="pageBreakPreview" zoomScale="130" zoomScaleSheetLayoutView="130" zoomScalePageLayoutView="0" workbookViewId="0" topLeftCell="C58">
      <selection activeCell="I63" sqref="I63"/>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610</v>
      </c>
      <c r="B4" s="51"/>
      <c r="G4" s="52" t="s">
        <v>51</v>
      </c>
      <c r="H4" s="53" t="s">
        <v>52</v>
      </c>
      <c r="I4" s="54" t="s">
        <v>53</v>
      </c>
      <c r="J4" s="55" t="s">
        <v>54</v>
      </c>
    </row>
    <row r="5" spans="7:10" ht="12" customHeight="1" thickTop="1">
      <c r="G5" s="56">
        <v>1832</v>
      </c>
      <c r="H5" s="57">
        <v>580</v>
      </c>
      <c r="I5" s="58">
        <v>133</v>
      </c>
      <c r="J5" s="59">
        <v>2545</v>
      </c>
    </row>
    <row r="6" ht="14.25">
      <c r="A6" s="60" t="s">
        <v>2</v>
      </c>
    </row>
    <row r="7" spans="8:9" ht="9" customHeight="1">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4197</v>
      </c>
      <c r="C10" s="4">
        <v>4018</v>
      </c>
      <c r="D10" s="4">
        <v>179</v>
      </c>
      <c r="E10" s="4">
        <v>163</v>
      </c>
      <c r="F10" s="4">
        <v>349</v>
      </c>
      <c r="G10" s="4">
        <v>3503</v>
      </c>
      <c r="H10" s="5" t="s">
        <v>611</v>
      </c>
    </row>
    <row r="11" spans="1:8" ht="13.5" customHeight="1">
      <c r="A11" s="63" t="s">
        <v>1</v>
      </c>
      <c r="B11" s="64">
        <v>4197</v>
      </c>
      <c r="C11" s="65">
        <v>4018</v>
      </c>
      <c r="D11" s="65">
        <v>179</v>
      </c>
      <c r="E11" s="65">
        <v>163</v>
      </c>
      <c r="F11" s="66"/>
      <c r="G11" s="65">
        <v>3503</v>
      </c>
      <c r="H11" s="67"/>
    </row>
    <row r="12" spans="1:8" ht="13.5" customHeight="1">
      <c r="A12" s="68" t="s">
        <v>87</v>
      </c>
      <c r="B12" s="69"/>
      <c r="C12" s="69"/>
      <c r="D12" s="69"/>
      <c r="E12" s="69"/>
      <c r="F12" s="69"/>
      <c r="G12" s="69"/>
      <c r="H12" s="70"/>
    </row>
    <row r="13" ht="7.5" customHeight="1"/>
    <row r="14" ht="14.25">
      <c r="A14" s="60" t="s">
        <v>10</v>
      </c>
    </row>
    <row r="15" spans="9:12" ht="9" customHeight="1">
      <c r="I15" s="49" t="s">
        <v>12</v>
      </c>
      <c r="K15" s="49"/>
      <c r="L15" s="49"/>
    </row>
    <row r="16" spans="1:9" ht="13.5" customHeight="1">
      <c r="A16" s="684" t="s">
        <v>0</v>
      </c>
      <c r="B16" s="694" t="s">
        <v>43</v>
      </c>
      <c r="C16" s="690" t="s">
        <v>44</v>
      </c>
      <c r="D16" s="690" t="s">
        <v>45</v>
      </c>
      <c r="E16" s="695" t="s">
        <v>46</v>
      </c>
      <c r="F16" s="690" t="s">
        <v>55</v>
      </c>
      <c r="G16" s="690" t="s">
        <v>11</v>
      </c>
      <c r="H16" s="695" t="s">
        <v>41</v>
      </c>
      <c r="I16" s="692" t="s">
        <v>8</v>
      </c>
    </row>
    <row r="17" spans="1:9" ht="13.5" customHeight="1" thickBot="1">
      <c r="A17" s="685"/>
      <c r="B17" s="687"/>
      <c r="C17" s="689"/>
      <c r="D17" s="689"/>
      <c r="E17" s="696"/>
      <c r="F17" s="691"/>
      <c r="G17" s="691"/>
      <c r="H17" s="697"/>
      <c r="I17" s="693"/>
    </row>
    <row r="18" spans="1:9" ht="13.5" customHeight="1" thickTop="1">
      <c r="A18" s="2" t="s">
        <v>66</v>
      </c>
      <c r="B18" s="16">
        <v>182</v>
      </c>
      <c r="C18" s="17">
        <v>190</v>
      </c>
      <c r="D18" s="17">
        <v>-8</v>
      </c>
      <c r="E18" s="17">
        <v>444</v>
      </c>
      <c r="F18" s="17">
        <v>69</v>
      </c>
      <c r="G18" s="17">
        <v>775</v>
      </c>
      <c r="H18" s="17">
        <v>363</v>
      </c>
      <c r="I18" s="22" t="s">
        <v>135</v>
      </c>
    </row>
    <row r="19" spans="1:9" ht="13.5" customHeight="1">
      <c r="A19" s="2" t="s">
        <v>168</v>
      </c>
      <c r="B19" s="19">
        <v>2394</v>
      </c>
      <c r="C19" s="20">
        <v>2676</v>
      </c>
      <c r="D19" s="20">
        <v>-282</v>
      </c>
      <c r="E19" s="20">
        <v>625</v>
      </c>
      <c r="F19" s="20">
        <v>260</v>
      </c>
      <c r="G19" s="20">
        <v>2160</v>
      </c>
      <c r="H19" s="20">
        <v>1341</v>
      </c>
      <c r="I19" s="22" t="s">
        <v>135</v>
      </c>
    </row>
    <row r="20" spans="1:9" ht="13.5" customHeight="1">
      <c r="A20" s="2" t="s">
        <v>268</v>
      </c>
      <c r="B20" s="19">
        <v>156</v>
      </c>
      <c r="C20" s="20">
        <v>116</v>
      </c>
      <c r="D20" s="20">
        <v>40</v>
      </c>
      <c r="E20" s="20">
        <v>40</v>
      </c>
      <c r="F20" s="20">
        <v>0</v>
      </c>
      <c r="G20" s="21" t="s">
        <v>69</v>
      </c>
      <c r="H20" s="21" t="s">
        <v>69</v>
      </c>
      <c r="I20" s="22"/>
    </row>
    <row r="21" spans="1:9" ht="13.5" customHeight="1">
      <c r="A21" s="6" t="s">
        <v>612</v>
      </c>
      <c r="B21" s="27">
        <v>46</v>
      </c>
      <c r="C21" s="29">
        <v>45</v>
      </c>
      <c r="D21" s="29">
        <v>0</v>
      </c>
      <c r="E21" s="29">
        <v>0</v>
      </c>
      <c r="F21" s="29">
        <v>14</v>
      </c>
      <c r="G21" s="29">
        <v>78</v>
      </c>
      <c r="H21" s="29">
        <v>74</v>
      </c>
      <c r="I21" s="30"/>
    </row>
    <row r="22" spans="1:9" ht="13.5" customHeight="1">
      <c r="A22" s="6" t="s">
        <v>613</v>
      </c>
      <c r="B22" s="27">
        <v>283</v>
      </c>
      <c r="C22" s="29">
        <v>281</v>
      </c>
      <c r="D22" s="29">
        <v>2</v>
      </c>
      <c r="E22" s="29">
        <v>2</v>
      </c>
      <c r="F22" s="29">
        <v>10</v>
      </c>
      <c r="G22" s="29">
        <v>300</v>
      </c>
      <c r="H22" s="29">
        <v>796</v>
      </c>
      <c r="I22" s="30"/>
    </row>
    <row r="23" spans="1:9" ht="13.5" customHeight="1">
      <c r="A23" s="23" t="s">
        <v>313</v>
      </c>
      <c r="B23" s="175">
        <v>514</v>
      </c>
      <c r="C23" s="176">
        <v>496</v>
      </c>
      <c r="D23" s="176">
        <v>17</v>
      </c>
      <c r="E23" s="176">
        <v>17</v>
      </c>
      <c r="F23" s="176">
        <v>185</v>
      </c>
      <c r="G23" s="176">
        <v>2992</v>
      </c>
      <c r="H23" s="176">
        <v>2642</v>
      </c>
      <c r="I23" s="177"/>
    </row>
    <row r="24" spans="1:9" ht="13.5" customHeight="1">
      <c r="A24" s="23" t="s">
        <v>219</v>
      </c>
      <c r="B24" s="175">
        <v>89</v>
      </c>
      <c r="C24" s="176">
        <v>88</v>
      </c>
      <c r="D24" s="176">
        <v>1</v>
      </c>
      <c r="E24" s="176">
        <v>1</v>
      </c>
      <c r="F24" s="176">
        <v>16</v>
      </c>
      <c r="G24" s="189" t="s">
        <v>69</v>
      </c>
      <c r="H24" s="189" t="s">
        <v>69</v>
      </c>
      <c r="I24" s="177"/>
    </row>
    <row r="25" spans="1:9" ht="13.5" customHeight="1">
      <c r="A25" s="23" t="s">
        <v>310</v>
      </c>
      <c r="B25" s="175">
        <v>113</v>
      </c>
      <c r="C25" s="176">
        <v>107</v>
      </c>
      <c r="D25" s="176">
        <v>6</v>
      </c>
      <c r="E25" s="176">
        <v>6</v>
      </c>
      <c r="F25" s="176">
        <v>9</v>
      </c>
      <c r="G25" s="189" t="s">
        <v>69</v>
      </c>
      <c r="H25" s="189" t="s">
        <v>69</v>
      </c>
      <c r="I25" s="177"/>
    </row>
    <row r="26" spans="1:9" ht="13.5" customHeight="1">
      <c r="A26" s="23" t="s">
        <v>113</v>
      </c>
      <c r="B26" s="175">
        <v>941</v>
      </c>
      <c r="C26" s="176">
        <v>930</v>
      </c>
      <c r="D26" s="176">
        <v>11</v>
      </c>
      <c r="E26" s="176">
        <v>11</v>
      </c>
      <c r="F26" s="176">
        <v>54</v>
      </c>
      <c r="G26" s="189" t="s">
        <v>69</v>
      </c>
      <c r="H26" s="189" t="s">
        <v>69</v>
      </c>
      <c r="I26" s="177" t="s">
        <v>614</v>
      </c>
    </row>
    <row r="27" spans="1:9" ht="13.5" customHeight="1">
      <c r="A27" s="11" t="s">
        <v>118</v>
      </c>
      <c r="B27" s="32">
        <v>507</v>
      </c>
      <c r="C27" s="33">
        <v>472</v>
      </c>
      <c r="D27" s="33">
        <v>35</v>
      </c>
      <c r="E27" s="33">
        <v>35</v>
      </c>
      <c r="F27" s="33">
        <v>81</v>
      </c>
      <c r="G27" s="34" t="s">
        <v>69</v>
      </c>
      <c r="H27" s="34" t="s">
        <v>69</v>
      </c>
      <c r="I27" s="35"/>
    </row>
    <row r="28" spans="1:9" ht="13.5" customHeight="1">
      <c r="A28" s="63" t="s">
        <v>15</v>
      </c>
      <c r="B28" s="78"/>
      <c r="C28" s="79"/>
      <c r="D28" s="79"/>
      <c r="E28" s="80">
        <f>SUM(E18:E27)</f>
        <v>1181</v>
      </c>
      <c r="F28" s="81"/>
      <c r="G28" s="80">
        <v>6305</v>
      </c>
      <c r="H28" s="80">
        <v>5216</v>
      </c>
      <c r="I28" s="82"/>
    </row>
    <row r="29" ht="10.5">
      <c r="A29" s="1" t="s">
        <v>88</v>
      </c>
    </row>
    <row r="30" ht="10.5">
      <c r="A30" s="1" t="s">
        <v>89</v>
      </c>
    </row>
    <row r="31" ht="10.5">
      <c r="A31" s="1" t="s">
        <v>49</v>
      </c>
    </row>
    <row r="32" ht="10.5">
      <c r="A32" s="1" t="s">
        <v>48</v>
      </c>
    </row>
    <row r="33" ht="8.25" customHeight="1"/>
    <row r="34" ht="14.25">
      <c r="A34" s="60" t="s">
        <v>13</v>
      </c>
    </row>
    <row r="35" spans="9:10" ht="8.25" customHeight="1">
      <c r="I35" s="49" t="s">
        <v>12</v>
      </c>
      <c r="J35" s="49"/>
    </row>
    <row r="36" spans="1:9" ht="13.5" customHeight="1">
      <c r="A36" s="684" t="s">
        <v>14</v>
      </c>
      <c r="B36" s="694" t="s">
        <v>43</v>
      </c>
      <c r="C36" s="690" t="s">
        <v>44</v>
      </c>
      <c r="D36" s="690" t="s">
        <v>45</v>
      </c>
      <c r="E36" s="695" t="s">
        <v>46</v>
      </c>
      <c r="F36" s="690" t="s">
        <v>55</v>
      </c>
      <c r="G36" s="690" t="s">
        <v>11</v>
      </c>
      <c r="H36" s="695" t="s">
        <v>42</v>
      </c>
      <c r="I36" s="692" t="s">
        <v>8</v>
      </c>
    </row>
    <row r="37" spans="1:9" ht="13.5" customHeight="1" thickBot="1">
      <c r="A37" s="685"/>
      <c r="B37" s="687"/>
      <c r="C37" s="689"/>
      <c r="D37" s="689"/>
      <c r="E37" s="696"/>
      <c r="F37" s="691"/>
      <c r="G37" s="691"/>
      <c r="H37" s="697"/>
      <c r="I37" s="693"/>
    </row>
    <row r="38" spans="1:9" ht="13.5" customHeight="1" thickTop="1">
      <c r="A38" s="2" t="s">
        <v>432</v>
      </c>
      <c r="B38" s="16">
        <v>1014</v>
      </c>
      <c r="C38" s="17">
        <v>872</v>
      </c>
      <c r="D38" s="17">
        <v>142</v>
      </c>
      <c r="E38" s="17">
        <v>142</v>
      </c>
      <c r="F38" s="17">
        <v>28</v>
      </c>
      <c r="G38" s="17">
        <v>2462</v>
      </c>
      <c r="H38" s="18">
        <v>79</v>
      </c>
      <c r="I38" s="38"/>
    </row>
    <row r="39" spans="1:9" ht="13.5" customHeight="1">
      <c r="A39" s="6" t="s">
        <v>591</v>
      </c>
      <c r="B39" s="27">
        <v>3855</v>
      </c>
      <c r="C39" s="29">
        <v>3686</v>
      </c>
      <c r="D39" s="29">
        <v>168</v>
      </c>
      <c r="E39" s="29">
        <v>168</v>
      </c>
      <c r="F39" s="29">
        <v>195</v>
      </c>
      <c r="G39" s="29">
        <v>4705</v>
      </c>
      <c r="H39" s="31">
        <v>212</v>
      </c>
      <c r="I39" s="30"/>
    </row>
    <row r="40" spans="1:9" ht="13.5" customHeight="1">
      <c r="A40" s="6" t="s">
        <v>124</v>
      </c>
      <c r="B40" s="27">
        <v>75</v>
      </c>
      <c r="C40" s="29">
        <v>71</v>
      </c>
      <c r="D40" s="29">
        <v>3</v>
      </c>
      <c r="E40" s="29">
        <v>3</v>
      </c>
      <c r="F40" s="31" t="s">
        <v>69</v>
      </c>
      <c r="G40" s="31" t="s">
        <v>69</v>
      </c>
      <c r="H40" s="31" t="s">
        <v>69</v>
      </c>
      <c r="I40" s="30"/>
    </row>
    <row r="41" spans="1:9" ht="13.5" customHeight="1">
      <c r="A41" s="6" t="s">
        <v>272</v>
      </c>
      <c r="B41" s="27">
        <v>11738</v>
      </c>
      <c r="C41" s="29">
        <v>11624</v>
      </c>
      <c r="D41" s="29">
        <v>114</v>
      </c>
      <c r="E41" s="29">
        <v>114</v>
      </c>
      <c r="F41" s="29">
        <v>2690</v>
      </c>
      <c r="G41" s="31" t="s">
        <v>69</v>
      </c>
      <c r="H41" s="31" t="s">
        <v>69</v>
      </c>
      <c r="I41" s="30"/>
    </row>
    <row r="42" spans="1:9" ht="13.5" customHeight="1">
      <c r="A42" s="6" t="s">
        <v>604</v>
      </c>
      <c r="B42" s="27">
        <v>516</v>
      </c>
      <c r="C42" s="29">
        <v>496</v>
      </c>
      <c r="D42" s="29">
        <v>20</v>
      </c>
      <c r="E42" s="29">
        <v>20</v>
      </c>
      <c r="F42" s="31" t="s">
        <v>69</v>
      </c>
      <c r="G42" s="29">
        <v>140</v>
      </c>
      <c r="H42" s="31">
        <v>38</v>
      </c>
      <c r="I42" s="30"/>
    </row>
    <row r="43" spans="1:9" ht="13.5" customHeight="1">
      <c r="A43" s="6" t="s">
        <v>615</v>
      </c>
      <c r="B43" s="27">
        <v>148</v>
      </c>
      <c r="C43" s="29">
        <v>107</v>
      </c>
      <c r="D43" s="29">
        <v>41</v>
      </c>
      <c r="E43" s="29">
        <v>41</v>
      </c>
      <c r="F43" s="31" t="s">
        <v>69</v>
      </c>
      <c r="G43" s="29" t="s">
        <v>69</v>
      </c>
      <c r="H43" s="31" t="s">
        <v>69</v>
      </c>
      <c r="I43" s="30"/>
    </row>
    <row r="44" spans="1:9" ht="13.5" customHeight="1">
      <c r="A44" s="6" t="s">
        <v>616</v>
      </c>
      <c r="B44" s="27">
        <v>782</v>
      </c>
      <c r="C44" s="29">
        <v>681</v>
      </c>
      <c r="D44" s="29">
        <v>101</v>
      </c>
      <c r="E44" s="29">
        <v>101</v>
      </c>
      <c r="F44" s="31" t="s">
        <v>69</v>
      </c>
      <c r="G44" s="29">
        <v>589</v>
      </c>
      <c r="H44" s="31">
        <v>21</v>
      </c>
      <c r="I44" s="30"/>
    </row>
    <row r="45" spans="1:9" ht="13.5" customHeight="1">
      <c r="A45" s="11" t="s">
        <v>617</v>
      </c>
      <c r="B45" s="175">
        <v>420</v>
      </c>
      <c r="C45" s="176">
        <v>397</v>
      </c>
      <c r="D45" s="176">
        <v>23</v>
      </c>
      <c r="E45" s="176">
        <v>23</v>
      </c>
      <c r="F45" s="189" t="s">
        <v>241</v>
      </c>
      <c r="G45" s="189" t="s">
        <v>241</v>
      </c>
      <c r="H45" s="189" t="s">
        <v>241</v>
      </c>
      <c r="I45" s="177" t="s">
        <v>9</v>
      </c>
    </row>
    <row r="46" spans="1:9" ht="13.5" customHeight="1">
      <c r="A46" s="11" t="s">
        <v>617</v>
      </c>
      <c r="B46" s="32">
        <v>161139</v>
      </c>
      <c r="C46" s="33">
        <v>155554</v>
      </c>
      <c r="D46" s="33">
        <v>5585</v>
      </c>
      <c r="E46" s="33">
        <v>5580</v>
      </c>
      <c r="F46" s="34" t="s">
        <v>241</v>
      </c>
      <c r="G46" s="34" t="s">
        <v>241</v>
      </c>
      <c r="H46" s="34" t="s">
        <v>241</v>
      </c>
      <c r="I46" s="35" t="s">
        <v>321</v>
      </c>
    </row>
    <row r="47" spans="1:9" ht="13.5" customHeight="1">
      <c r="A47" s="63" t="s">
        <v>16</v>
      </c>
      <c r="B47" s="78"/>
      <c r="C47" s="79"/>
      <c r="D47" s="79"/>
      <c r="E47" s="80">
        <v>6192</v>
      </c>
      <c r="F47" s="81"/>
      <c r="G47" s="80">
        <v>7896</v>
      </c>
      <c r="H47" s="80">
        <v>350</v>
      </c>
      <c r="I47" s="84"/>
    </row>
    <row r="48" ht="7.5" customHeight="1">
      <c r="A48" s="85"/>
    </row>
    <row r="49" ht="14.25">
      <c r="A49" s="60" t="s">
        <v>56</v>
      </c>
    </row>
    <row r="50" ht="7.5" customHeight="1">
      <c r="J50" s="49" t="s">
        <v>12</v>
      </c>
    </row>
    <row r="51" spans="1:10" ht="13.5" customHeight="1">
      <c r="A51" s="698" t="s">
        <v>17</v>
      </c>
      <c r="B51" s="694" t="s">
        <v>19</v>
      </c>
      <c r="C51" s="690" t="s">
        <v>47</v>
      </c>
      <c r="D51" s="690" t="s">
        <v>20</v>
      </c>
      <c r="E51" s="690" t="s">
        <v>21</v>
      </c>
      <c r="F51" s="690" t="s">
        <v>22</v>
      </c>
      <c r="G51" s="695" t="s">
        <v>23</v>
      </c>
      <c r="H51" s="695" t="s">
        <v>24</v>
      </c>
      <c r="I51" s="695" t="s">
        <v>59</v>
      </c>
      <c r="J51" s="692" t="s">
        <v>8</v>
      </c>
    </row>
    <row r="52" spans="1:10" ht="13.5" customHeight="1" thickBot="1">
      <c r="A52" s="699"/>
      <c r="B52" s="687"/>
      <c r="C52" s="689"/>
      <c r="D52" s="689"/>
      <c r="E52" s="689"/>
      <c r="F52" s="689"/>
      <c r="G52" s="696"/>
      <c r="H52" s="696"/>
      <c r="I52" s="697"/>
      <c r="J52" s="693"/>
    </row>
    <row r="53" spans="1:10" ht="13.5" customHeight="1" thickTop="1">
      <c r="A53" s="2" t="s">
        <v>618</v>
      </c>
      <c r="B53" s="395" t="s">
        <v>619</v>
      </c>
      <c r="C53" s="17">
        <v>53</v>
      </c>
      <c r="D53" s="17">
        <v>5</v>
      </c>
      <c r="E53" s="18" t="s">
        <v>241</v>
      </c>
      <c r="F53" s="18" t="s">
        <v>241</v>
      </c>
      <c r="G53" s="17">
        <v>806</v>
      </c>
      <c r="H53" s="18" t="s">
        <v>241</v>
      </c>
      <c r="I53" s="17">
        <v>799</v>
      </c>
      <c r="J53" s="22"/>
    </row>
    <row r="54" spans="1:10" ht="13.5" customHeight="1">
      <c r="A54" s="86" t="s">
        <v>18</v>
      </c>
      <c r="B54" s="87"/>
      <c r="C54" s="81"/>
      <c r="D54" s="80">
        <v>5</v>
      </c>
      <c r="E54" s="121" t="s">
        <v>241</v>
      </c>
      <c r="F54" s="121" t="s">
        <v>241</v>
      </c>
      <c r="G54" s="80">
        <v>806</v>
      </c>
      <c r="H54" s="121" t="s">
        <v>241</v>
      </c>
      <c r="I54" s="80">
        <v>799</v>
      </c>
      <c r="J54" s="82"/>
    </row>
    <row r="55" ht="10.5">
      <c r="A55" s="1" t="s">
        <v>90</v>
      </c>
    </row>
    <row r="56" ht="7.5" customHeight="1"/>
    <row r="57" ht="14.25">
      <c r="A57" s="60" t="s">
        <v>39</v>
      </c>
    </row>
    <row r="58" ht="6.75" customHeight="1">
      <c r="D58" s="49" t="s">
        <v>12</v>
      </c>
    </row>
    <row r="59" spans="1:4" ht="21.75" thickBot="1">
      <c r="A59" s="88" t="s">
        <v>34</v>
      </c>
      <c r="B59" s="89" t="s">
        <v>91</v>
      </c>
      <c r="C59" s="90" t="s">
        <v>92</v>
      </c>
      <c r="D59" s="91" t="s">
        <v>50</v>
      </c>
    </row>
    <row r="60" spans="1:4" ht="13.5" customHeight="1" thickTop="1">
      <c r="A60" s="92" t="s">
        <v>35</v>
      </c>
      <c r="B60" s="16">
        <v>642</v>
      </c>
      <c r="C60" s="17">
        <v>481</v>
      </c>
      <c r="D60" s="38">
        <v>-161</v>
      </c>
    </row>
    <row r="61" spans="1:4" ht="13.5" customHeight="1">
      <c r="A61" s="93" t="s">
        <v>36</v>
      </c>
      <c r="B61" s="27">
        <v>524</v>
      </c>
      <c r="C61" s="29">
        <v>524</v>
      </c>
      <c r="D61" s="30">
        <v>0</v>
      </c>
    </row>
    <row r="62" spans="1:4" ht="13.5" customHeight="1">
      <c r="A62" s="94" t="s">
        <v>37</v>
      </c>
      <c r="B62" s="32">
        <v>1149</v>
      </c>
      <c r="C62" s="33">
        <v>999</v>
      </c>
      <c r="D62" s="35">
        <v>-150</v>
      </c>
    </row>
    <row r="63" spans="1:4" ht="13.5" customHeight="1">
      <c r="A63" s="95" t="s">
        <v>38</v>
      </c>
      <c r="B63" s="96">
        <v>2315</v>
      </c>
      <c r="C63" s="80">
        <v>2004</v>
      </c>
      <c r="D63" s="82">
        <v>-311</v>
      </c>
    </row>
    <row r="64" spans="1:4" ht="10.5">
      <c r="A64" s="1" t="s">
        <v>58</v>
      </c>
      <c r="B64" s="97"/>
      <c r="C64" s="97"/>
      <c r="D64" s="97"/>
    </row>
    <row r="65" spans="1:4" ht="7.5" customHeight="1">
      <c r="A65" s="98"/>
      <c r="B65" s="97"/>
      <c r="C65" s="97"/>
      <c r="D65" s="97"/>
    </row>
    <row r="66" ht="14.25">
      <c r="A66" s="60" t="s">
        <v>57</v>
      </c>
    </row>
    <row r="67" ht="7.5" customHeight="1">
      <c r="A67" s="60"/>
    </row>
    <row r="68" spans="1:11" ht="21.75" thickBot="1">
      <c r="A68" s="88" t="s">
        <v>33</v>
      </c>
      <c r="B68" s="89" t="s">
        <v>91</v>
      </c>
      <c r="C68" s="90" t="s">
        <v>92</v>
      </c>
      <c r="D68" s="90" t="s">
        <v>50</v>
      </c>
      <c r="E68" s="99" t="s">
        <v>31</v>
      </c>
      <c r="F68" s="91" t="s">
        <v>32</v>
      </c>
      <c r="G68" s="700" t="s">
        <v>40</v>
      </c>
      <c r="H68" s="701"/>
      <c r="I68" s="89" t="s">
        <v>91</v>
      </c>
      <c r="J68" s="90" t="s">
        <v>92</v>
      </c>
      <c r="K68" s="91" t="s">
        <v>50</v>
      </c>
    </row>
    <row r="69" spans="1:11" ht="13.5" customHeight="1" thickTop="1">
      <c r="A69" s="92" t="s">
        <v>25</v>
      </c>
      <c r="B69" s="125">
        <v>7.22</v>
      </c>
      <c r="C69" s="40">
        <v>6.39</v>
      </c>
      <c r="D69" s="40">
        <v>-0.83</v>
      </c>
      <c r="E69" s="101">
        <v>-15</v>
      </c>
      <c r="F69" s="102" t="s">
        <v>93</v>
      </c>
      <c r="G69" s="717" t="s">
        <v>66</v>
      </c>
      <c r="H69" s="718"/>
      <c r="I69" s="126" t="s">
        <v>241</v>
      </c>
      <c r="J69" s="41" t="s">
        <v>241</v>
      </c>
      <c r="K69" s="127" t="s">
        <v>241</v>
      </c>
    </row>
    <row r="70" spans="1:11" ht="13.5" customHeight="1">
      <c r="A70" s="559" t="s">
        <v>26</v>
      </c>
      <c r="B70" s="128">
        <v>60.24</v>
      </c>
      <c r="C70" s="42">
        <v>52.9</v>
      </c>
      <c r="D70" s="42">
        <v>-7.34</v>
      </c>
      <c r="E70" s="105">
        <v>-20</v>
      </c>
      <c r="F70" s="106" t="s">
        <v>94</v>
      </c>
      <c r="G70" s="719" t="s">
        <v>168</v>
      </c>
      <c r="H70" s="720"/>
      <c r="I70" s="128" t="s">
        <v>241</v>
      </c>
      <c r="J70" s="43" t="s">
        <v>241</v>
      </c>
      <c r="K70" s="129" t="s">
        <v>241</v>
      </c>
    </row>
    <row r="71" spans="1:11" ht="13.5" customHeight="1">
      <c r="A71" s="93" t="s">
        <v>27</v>
      </c>
      <c r="B71" s="130">
        <v>14.9</v>
      </c>
      <c r="C71" s="43">
        <v>15.9</v>
      </c>
      <c r="D71" s="43">
        <v>1</v>
      </c>
      <c r="E71" s="108">
        <v>25</v>
      </c>
      <c r="F71" s="109">
        <v>35</v>
      </c>
      <c r="G71" s="719" t="s">
        <v>612</v>
      </c>
      <c r="H71" s="720"/>
      <c r="I71" s="128" t="s">
        <v>241</v>
      </c>
      <c r="J71" s="43" t="s">
        <v>241</v>
      </c>
      <c r="K71" s="129" t="s">
        <v>241</v>
      </c>
    </row>
    <row r="72" spans="1:11" ht="13.5" customHeight="1">
      <c r="A72" s="93" t="s">
        <v>28</v>
      </c>
      <c r="B72" s="131">
        <v>105.8</v>
      </c>
      <c r="C72" s="43">
        <v>164.5</v>
      </c>
      <c r="D72" s="43">
        <v>58.7</v>
      </c>
      <c r="E72" s="108">
        <v>350</v>
      </c>
      <c r="F72" s="110"/>
      <c r="G72" s="719" t="s">
        <v>613</v>
      </c>
      <c r="H72" s="720"/>
      <c r="I72" s="128" t="s">
        <v>241</v>
      </c>
      <c r="J72" s="43" t="s">
        <v>241</v>
      </c>
      <c r="K72" s="129" t="s">
        <v>241</v>
      </c>
    </row>
    <row r="73" spans="1:11" ht="13.5" customHeight="1">
      <c r="A73" s="93" t="s">
        <v>29</v>
      </c>
      <c r="B73" s="132">
        <v>0.7</v>
      </c>
      <c r="C73" s="42">
        <v>0.72</v>
      </c>
      <c r="D73" s="42">
        <v>0.02</v>
      </c>
      <c r="E73" s="111"/>
      <c r="F73" s="112"/>
      <c r="G73" s="719" t="s">
        <v>313</v>
      </c>
      <c r="H73" s="720"/>
      <c r="I73" s="128" t="s">
        <v>241</v>
      </c>
      <c r="J73" s="43" t="s">
        <v>241</v>
      </c>
      <c r="K73" s="129" t="s">
        <v>241</v>
      </c>
    </row>
    <row r="74" spans="1:11" ht="13.5" customHeight="1">
      <c r="A74" s="113" t="s">
        <v>30</v>
      </c>
      <c r="B74" s="133">
        <v>82</v>
      </c>
      <c r="C74" s="44">
        <v>84.4</v>
      </c>
      <c r="D74" s="44">
        <v>2.4</v>
      </c>
      <c r="E74" s="115"/>
      <c r="F74" s="116"/>
      <c r="G74" s="721"/>
      <c r="H74" s="722"/>
      <c r="I74" s="117"/>
      <c r="J74" s="44"/>
      <c r="K74" s="118"/>
    </row>
    <row r="75" ht="10.5">
      <c r="A75" s="1" t="s">
        <v>95</v>
      </c>
    </row>
    <row r="76" ht="10.5">
      <c r="A76" s="1" t="s">
        <v>96</v>
      </c>
    </row>
    <row r="77" ht="10.5">
      <c r="A77" s="1" t="s">
        <v>97</v>
      </c>
    </row>
    <row r="78" ht="10.5" customHeight="1">
      <c r="A78" s="1" t="s">
        <v>98</v>
      </c>
    </row>
  </sheetData>
  <sheetProtection/>
  <mergeCells count="43">
    <mergeCell ref="G70:H70"/>
    <mergeCell ref="G71:H71"/>
    <mergeCell ref="G72:H72"/>
    <mergeCell ref="G73:H73"/>
    <mergeCell ref="G74:H74"/>
    <mergeCell ref="G51:G52"/>
    <mergeCell ref="H51:H52"/>
    <mergeCell ref="I51:I52"/>
    <mergeCell ref="J51:J52"/>
    <mergeCell ref="G68:H68"/>
    <mergeCell ref="G69:H69"/>
    <mergeCell ref="A51:A52"/>
    <mergeCell ref="B51:B52"/>
    <mergeCell ref="C51:C52"/>
    <mergeCell ref="D51:D52"/>
    <mergeCell ref="E51:E52"/>
    <mergeCell ref="F51:F52"/>
    <mergeCell ref="I16:I17"/>
    <mergeCell ref="A36:A37"/>
    <mergeCell ref="B36:B37"/>
    <mergeCell ref="C36:C37"/>
    <mergeCell ref="D36:D37"/>
    <mergeCell ref="E36:E37"/>
    <mergeCell ref="F36:F37"/>
    <mergeCell ref="G36:G37"/>
    <mergeCell ref="H36:H37"/>
    <mergeCell ref="I36:I37"/>
    <mergeCell ref="G8:G9"/>
    <mergeCell ref="H8:H9"/>
    <mergeCell ref="A16:A17"/>
    <mergeCell ref="B16:B17"/>
    <mergeCell ref="C16:C17"/>
    <mergeCell ref="D16:D17"/>
    <mergeCell ref="E16:E17"/>
    <mergeCell ref="F16:F17"/>
    <mergeCell ref="G16:G17"/>
    <mergeCell ref="H16:H17"/>
    <mergeCell ref="A8:A9"/>
    <mergeCell ref="B8:B9"/>
    <mergeCell ref="C8:C9"/>
    <mergeCell ref="D8:D9"/>
    <mergeCell ref="E8:E9"/>
    <mergeCell ref="F8:F9"/>
  </mergeCells>
  <printOptions/>
  <pageMargins left="0.75" right="0.49" top="0.71" bottom="0.3" header="0.45" footer="0.2"/>
  <pageSetup horizontalDpi="300" verticalDpi="300" orientation="portrait" paperSize="9" scale="82" r:id="rId1"/>
  <colBreaks count="1" manualBreakCount="1">
    <brk id="11" max="72" man="1"/>
  </colBreaks>
</worksheet>
</file>

<file path=xl/worksheets/sheet27.xml><?xml version="1.0" encoding="utf-8"?>
<worksheet xmlns="http://schemas.openxmlformats.org/spreadsheetml/2006/main" xmlns:r="http://schemas.openxmlformats.org/officeDocument/2006/relationships">
  <dimension ref="A1:M78"/>
  <sheetViews>
    <sheetView view="pageBreakPreview" zoomScale="130" zoomScaleSheetLayoutView="130" zoomScalePageLayoutView="0" workbookViewId="0" topLeftCell="A28">
      <selection activeCell="G36" sqref="G36"/>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818</v>
      </c>
      <c r="B4" s="51"/>
      <c r="G4" s="52" t="s">
        <v>51</v>
      </c>
      <c r="H4" s="53" t="s">
        <v>52</v>
      </c>
      <c r="I4" s="54" t="s">
        <v>53</v>
      </c>
      <c r="J4" s="55" t="s">
        <v>54</v>
      </c>
    </row>
    <row r="5" spans="7:10" ht="13.5" customHeight="1" thickTop="1">
      <c r="G5" s="56">
        <v>3437</v>
      </c>
      <c r="H5" s="57">
        <v>422</v>
      </c>
      <c r="I5" s="58">
        <v>207</v>
      </c>
      <c r="J5" s="59">
        <v>4066</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21" customHeight="1" thickTop="1">
      <c r="A10" s="2" t="s">
        <v>9</v>
      </c>
      <c r="B10" s="3">
        <v>6117</v>
      </c>
      <c r="C10" s="4">
        <v>5652</v>
      </c>
      <c r="D10" s="4">
        <v>465</v>
      </c>
      <c r="E10" s="4">
        <v>440</v>
      </c>
      <c r="F10" s="4">
        <v>363</v>
      </c>
      <c r="G10" s="4">
        <v>5708</v>
      </c>
      <c r="H10" s="655" t="s">
        <v>819</v>
      </c>
    </row>
    <row r="11" spans="1:8" ht="13.5" customHeight="1">
      <c r="A11" s="63" t="s">
        <v>1</v>
      </c>
      <c r="B11" s="64">
        <f>SUM(B10)</f>
        <v>6117</v>
      </c>
      <c r="C11" s="65">
        <f>SUM(C10)</f>
        <v>5652</v>
      </c>
      <c r="D11" s="65">
        <f>SUM(D10)</f>
        <v>465</v>
      </c>
      <c r="E11" s="65">
        <f>SUM(E10)</f>
        <v>440</v>
      </c>
      <c r="F11" s="66"/>
      <c r="G11" s="65">
        <f>SUM(G10)</f>
        <v>5708</v>
      </c>
      <c r="H11" s="67"/>
    </row>
    <row r="12" spans="1:8" ht="13.5" customHeight="1">
      <c r="A12" s="68" t="s">
        <v>87</v>
      </c>
      <c r="B12" s="69"/>
      <c r="C12" s="69"/>
      <c r="D12" s="69"/>
      <c r="E12" s="69"/>
      <c r="F12" s="69"/>
      <c r="G12" s="69"/>
      <c r="H12" s="70"/>
    </row>
    <row r="13" ht="9.75" customHeight="1"/>
    <row r="14" ht="14.25">
      <c r="A14" s="60" t="s">
        <v>10</v>
      </c>
    </row>
    <row r="15" spans="9:12" ht="10.5">
      <c r="I15" s="49" t="s">
        <v>12</v>
      </c>
      <c r="K15" s="49"/>
      <c r="L15" s="49"/>
    </row>
    <row r="16" spans="1:9" ht="13.5" customHeight="1">
      <c r="A16" s="684" t="s">
        <v>0</v>
      </c>
      <c r="B16" s="694" t="s">
        <v>43</v>
      </c>
      <c r="C16" s="690" t="s">
        <v>44</v>
      </c>
      <c r="D16" s="690" t="s">
        <v>45</v>
      </c>
      <c r="E16" s="695" t="s">
        <v>46</v>
      </c>
      <c r="F16" s="690" t="s">
        <v>55</v>
      </c>
      <c r="G16" s="690" t="s">
        <v>11</v>
      </c>
      <c r="H16" s="695" t="s">
        <v>41</v>
      </c>
      <c r="I16" s="692" t="s">
        <v>8</v>
      </c>
    </row>
    <row r="17" spans="1:9" ht="13.5" customHeight="1" thickBot="1">
      <c r="A17" s="685"/>
      <c r="B17" s="687"/>
      <c r="C17" s="689"/>
      <c r="D17" s="689"/>
      <c r="E17" s="696"/>
      <c r="F17" s="691"/>
      <c r="G17" s="691"/>
      <c r="H17" s="697"/>
      <c r="I17" s="693"/>
    </row>
    <row r="18" spans="1:9" ht="13.5" customHeight="1" thickTop="1">
      <c r="A18" s="2" t="s">
        <v>820</v>
      </c>
      <c r="B18" s="16">
        <v>205</v>
      </c>
      <c r="C18" s="17">
        <v>138</v>
      </c>
      <c r="D18" s="17">
        <v>67</v>
      </c>
      <c r="E18" s="17">
        <v>902</v>
      </c>
      <c r="F18" s="139">
        <v>2</v>
      </c>
      <c r="G18" s="17">
        <v>101</v>
      </c>
      <c r="H18" s="139">
        <v>0</v>
      </c>
      <c r="I18" s="22" t="s">
        <v>135</v>
      </c>
    </row>
    <row r="19" spans="1:9" ht="13.5" customHeight="1">
      <c r="A19" s="6" t="s">
        <v>821</v>
      </c>
      <c r="B19" s="27">
        <v>1058</v>
      </c>
      <c r="C19" s="29">
        <v>1046</v>
      </c>
      <c r="D19" s="29">
        <v>13</v>
      </c>
      <c r="E19" s="29">
        <v>13</v>
      </c>
      <c r="F19" s="29">
        <v>126</v>
      </c>
      <c r="G19" s="29">
        <v>3065</v>
      </c>
      <c r="H19" s="29">
        <v>3059</v>
      </c>
      <c r="I19" s="30"/>
    </row>
    <row r="20" spans="1:9" ht="13.5" customHeight="1">
      <c r="A20" s="6" t="s">
        <v>113</v>
      </c>
      <c r="B20" s="27">
        <v>1985</v>
      </c>
      <c r="C20" s="29">
        <v>1893</v>
      </c>
      <c r="D20" s="29">
        <v>92</v>
      </c>
      <c r="E20" s="29">
        <v>92</v>
      </c>
      <c r="F20" s="28">
        <v>116</v>
      </c>
      <c r="G20" s="31" t="s">
        <v>677</v>
      </c>
      <c r="H20" s="31" t="s">
        <v>677</v>
      </c>
      <c r="I20" s="140" t="s">
        <v>822</v>
      </c>
    </row>
    <row r="21" spans="1:9" ht="13.5" customHeight="1">
      <c r="A21" s="23" t="s">
        <v>823</v>
      </c>
      <c r="B21" s="175">
        <v>147</v>
      </c>
      <c r="C21" s="176">
        <v>143</v>
      </c>
      <c r="D21" s="176">
        <v>4</v>
      </c>
      <c r="E21" s="176">
        <v>4</v>
      </c>
      <c r="F21" s="176">
        <v>3</v>
      </c>
      <c r="G21" s="189" t="s">
        <v>677</v>
      </c>
      <c r="H21" s="189" t="s">
        <v>677</v>
      </c>
      <c r="I21" s="177"/>
    </row>
    <row r="22" spans="1:9" ht="13.5" customHeight="1">
      <c r="A22" s="11" t="s">
        <v>219</v>
      </c>
      <c r="B22" s="32">
        <v>161</v>
      </c>
      <c r="C22" s="33">
        <v>156</v>
      </c>
      <c r="D22" s="33">
        <v>5</v>
      </c>
      <c r="E22" s="33">
        <v>5</v>
      </c>
      <c r="F22" s="33">
        <v>27</v>
      </c>
      <c r="G22" s="34" t="s">
        <v>677</v>
      </c>
      <c r="H22" s="34" t="s">
        <v>677</v>
      </c>
      <c r="I22" s="35"/>
    </row>
    <row r="23" spans="1:9" ht="13.5" customHeight="1">
      <c r="A23" s="63" t="s">
        <v>15</v>
      </c>
      <c r="B23" s="78"/>
      <c r="C23" s="79"/>
      <c r="D23" s="79"/>
      <c r="E23" s="80">
        <f>SUM(E18:E22)</f>
        <v>1016</v>
      </c>
      <c r="F23" s="81"/>
      <c r="G23" s="80">
        <f>SUM(G18:G22)</f>
        <v>3166</v>
      </c>
      <c r="H23" s="80">
        <f>SUM(H18:H22)</f>
        <v>3059</v>
      </c>
      <c r="I23" s="82"/>
    </row>
    <row r="24" ht="10.5">
      <c r="A24" s="1" t="s">
        <v>88</v>
      </c>
    </row>
    <row r="25" ht="10.5">
      <c r="A25" s="1" t="s">
        <v>89</v>
      </c>
    </row>
    <row r="26" ht="10.5">
      <c r="A26" s="1" t="s">
        <v>49</v>
      </c>
    </row>
    <row r="27" ht="10.5">
      <c r="A27" s="1" t="s">
        <v>48</v>
      </c>
    </row>
    <row r="28" ht="9.75" customHeight="1"/>
    <row r="29" ht="14.25">
      <c r="A29" s="60" t="s">
        <v>13</v>
      </c>
    </row>
    <row r="30" spans="9:10" ht="10.5">
      <c r="I30" s="49" t="s">
        <v>12</v>
      </c>
      <c r="J30" s="49"/>
    </row>
    <row r="31" spans="1:9" ht="13.5" customHeight="1">
      <c r="A31" s="684" t="s">
        <v>14</v>
      </c>
      <c r="B31" s="694" t="s">
        <v>43</v>
      </c>
      <c r="C31" s="690" t="s">
        <v>44</v>
      </c>
      <c r="D31" s="690" t="s">
        <v>45</v>
      </c>
      <c r="E31" s="695" t="s">
        <v>46</v>
      </c>
      <c r="F31" s="690" t="s">
        <v>55</v>
      </c>
      <c r="G31" s="690" t="s">
        <v>11</v>
      </c>
      <c r="H31" s="695" t="s">
        <v>42</v>
      </c>
      <c r="I31" s="692" t="s">
        <v>8</v>
      </c>
    </row>
    <row r="32" spans="1:9" ht="13.5" customHeight="1" thickBot="1">
      <c r="A32" s="685"/>
      <c r="B32" s="687"/>
      <c r="C32" s="689"/>
      <c r="D32" s="689"/>
      <c r="E32" s="696"/>
      <c r="F32" s="691"/>
      <c r="G32" s="691"/>
      <c r="H32" s="697"/>
      <c r="I32" s="693"/>
    </row>
    <row r="33" spans="1:9" ht="13.5" customHeight="1" thickTop="1">
      <c r="A33" s="2" t="s">
        <v>432</v>
      </c>
      <c r="B33" s="16">
        <v>1014</v>
      </c>
      <c r="C33" s="17">
        <v>872</v>
      </c>
      <c r="D33" s="17">
        <v>142</v>
      </c>
      <c r="E33" s="17">
        <v>142</v>
      </c>
      <c r="F33" s="37">
        <v>28</v>
      </c>
      <c r="G33" s="17">
        <v>2462</v>
      </c>
      <c r="H33" s="17">
        <v>234</v>
      </c>
      <c r="I33" s="38"/>
    </row>
    <row r="34" spans="1:9" ht="13.5" customHeight="1">
      <c r="A34" s="6" t="s">
        <v>428</v>
      </c>
      <c r="B34" s="27">
        <v>55</v>
      </c>
      <c r="C34" s="29">
        <v>36</v>
      </c>
      <c r="D34" s="29">
        <v>19</v>
      </c>
      <c r="E34" s="29">
        <v>19</v>
      </c>
      <c r="F34" s="31" t="s">
        <v>677</v>
      </c>
      <c r="G34" s="31" t="s">
        <v>677</v>
      </c>
      <c r="H34" s="31" t="s">
        <v>677</v>
      </c>
      <c r="I34" s="30"/>
    </row>
    <row r="35" spans="1:9" ht="13.5" customHeight="1">
      <c r="A35" s="6" t="s">
        <v>824</v>
      </c>
      <c r="B35" s="27">
        <v>75</v>
      </c>
      <c r="C35" s="29">
        <v>71</v>
      </c>
      <c r="D35" s="29">
        <v>3</v>
      </c>
      <c r="E35" s="29">
        <v>3</v>
      </c>
      <c r="F35" s="31" t="s">
        <v>677</v>
      </c>
      <c r="G35" s="31" t="s">
        <v>677</v>
      </c>
      <c r="H35" s="31" t="s">
        <v>677</v>
      </c>
      <c r="I35" s="30"/>
    </row>
    <row r="36" spans="1:9" ht="13.5" customHeight="1">
      <c r="A36" s="6" t="s">
        <v>272</v>
      </c>
      <c r="B36" s="27">
        <v>11738</v>
      </c>
      <c r="C36" s="29">
        <v>11624</v>
      </c>
      <c r="D36" s="29">
        <v>114</v>
      </c>
      <c r="E36" s="29">
        <v>114</v>
      </c>
      <c r="F36" s="29">
        <v>2690</v>
      </c>
      <c r="G36" s="31" t="s">
        <v>677</v>
      </c>
      <c r="H36" s="31" t="s">
        <v>677</v>
      </c>
      <c r="I36" s="30"/>
    </row>
    <row r="37" spans="1:9" ht="13.5" customHeight="1">
      <c r="A37" s="6" t="s">
        <v>429</v>
      </c>
      <c r="B37" s="27">
        <v>2347</v>
      </c>
      <c r="C37" s="29">
        <v>2238</v>
      </c>
      <c r="D37" s="29">
        <v>109</v>
      </c>
      <c r="E37" s="29">
        <v>109</v>
      </c>
      <c r="F37" s="29">
        <v>133</v>
      </c>
      <c r="G37" s="29">
        <v>1145</v>
      </c>
      <c r="H37" s="29">
        <v>86</v>
      </c>
      <c r="I37" s="30"/>
    </row>
    <row r="38" spans="1:9" ht="13.5" customHeight="1">
      <c r="A38" s="6" t="s">
        <v>375</v>
      </c>
      <c r="B38" s="27">
        <v>1773</v>
      </c>
      <c r="C38" s="29">
        <v>1701</v>
      </c>
      <c r="D38" s="29">
        <v>72</v>
      </c>
      <c r="E38" s="29">
        <v>72</v>
      </c>
      <c r="F38" s="39">
        <v>19</v>
      </c>
      <c r="G38" s="29">
        <v>2799</v>
      </c>
      <c r="H38" s="29">
        <v>217</v>
      </c>
      <c r="I38" s="30"/>
    </row>
    <row r="39" spans="1:9" ht="13.5" customHeight="1">
      <c r="A39" s="6" t="s">
        <v>825</v>
      </c>
      <c r="B39" s="27">
        <v>148</v>
      </c>
      <c r="C39" s="29">
        <v>107</v>
      </c>
      <c r="D39" s="29">
        <v>41</v>
      </c>
      <c r="E39" s="29">
        <v>41</v>
      </c>
      <c r="F39" s="31" t="s">
        <v>677</v>
      </c>
      <c r="G39" s="31" t="s">
        <v>677</v>
      </c>
      <c r="H39" s="31" t="s">
        <v>677</v>
      </c>
      <c r="I39" s="30"/>
    </row>
    <row r="40" spans="1:9" ht="13.5" customHeight="1">
      <c r="A40" s="6" t="s">
        <v>826</v>
      </c>
      <c r="B40" s="27">
        <v>782</v>
      </c>
      <c r="C40" s="29">
        <v>681</v>
      </c>
      <c r="D40" s="29">
        <v>101</v>
      </c>
      <c r="E40" s="29">
        <v>101</v>
      </c>
      <c r="F40" s="31" t="s">
        <v>827</v>
      </c>
      <c r="G40" s="29">
        <v>589</v>
      </c>
      <c r="H40" s="29">
        <v>34</v>
      </c>
      <c r="I40" s="30"/>
    </row>
    <row r="41" spans="1:9" ht="13.5" customHeight="1">
      <c r="A41" s="6" t="s">
        <v>828</v>
      </c>
      <c r="B41" s="27">
        <v>420</v>
      </c>
      <c r="C41" s="29">
        <v>397</v>
      </c>
      <c r="D41" s="29">
        <v>23</v>
      </c>
      <c r="E41" s="29">
        <v>23</v>
      </c>
      <c r="F41" s="31" t="s">
        <v>827</v>
      </c>
      <c r="G41" s="31" t="s">
        <v>827</v>
      </c>
      <c r="H41" s="31" t="s">
        <v>827</v>
      </c>
      <c r="I41" s="123" t="s">
        <v>827</v>
      </c>
    </row>
    <row r="42" spans="1:9" ht="13.5" customHeight="1">
      <c r="A42" s="6" t="s">
        <v>829</v>
      </c>
      <c r="B42" s="27">
        <v>161139</v>
      </c>
      <c r="C42" s="29">
        <v>155554</v>
      </c>
      <c r="D42" s="29">
        <v>5585</v>
      </c>
      <c r="E42" s="29">
        <v>5580</v>
      </c>
      <c r="F42" s="31" t="s">
        <v>827</v>
      </c>
      <c r="G42" s="31" t="s">
        <v>827</v>
      </c>
      <c r="H42" s="31" t="s">
        <v>827</v>
      </c>
      <c r="I42" s="123" t="s">
        <v>827</v>
      </c>
    </row>
    <row r="43" spans="1:9" ht="13.5" customHeight="1">
      <c r="A43" s="6" t="s">
        <v>830</v>
      </c>
      <c r="B43" s="27">
        <v>2</v>
      </c>
      <c r="C43" s="29">
        <v>1</v>
      </c>
      <c r="D43" s="29">
        <v>1</v>
      </c>
      <c r="E43" s="29">
        <v>1</v>
      </c>
      <c r="F43" s="31" t="s">
        <v>827</v>
      </c>
      <c r="G43" s="31" t="s">
        <v>827</v>
      </c>
      <c r="H43" s="31" t="s">
        <v>827</v>
      </c>
      <c r="I43" s="30"/>
    </row>
    <row r="44" spans="1:9" ht="13.5" customHeight="1">
      <c r="A44" s="6" t="s">
        <v>831</v>
      </c>
      <c r="B44" s="27">
        <v>2251</v>
      </c>
      <c r="C44" s="29">
        <v>2179</v>
      </c>
      <c r="D44" s="29">
        <v>72</v>
      </c>
      <c r="E44" s="29">
        <v>72</v>
      </c>
      <c r="F44" s="31" t="s">
        <v>827</v>
      </c>
      <c r="G44" s="31" t="s">
        <v>827</v>
      </c>
      <c r="H44" s="31" t="s">
        <v>827</v>
      </c>
      <c r="I44" s="30"/>
    </row>
    <row r="45" spans="1:9" ht="13.5" customHeight="1">
      <c r="A45" s="6" t="s">
        <v>832</v>
      </c>
      <c r="B45" s="27">
        <v>14</v>
      </c>
      <c r="C45" s="29">
        <v>11</v>
      </c>
      <c r="D45" s="29">
        <v>3</v>
      </c>
      <c r="E45" s="29">
        <v>3</v>
      </c>
      <c r="F45" s="31" t="s">
        <v>833</v>
      </c>
      <c r="G45" s="29">
        <v>50</v>
      </c>
      <c r="H45" s="39">
        <v>6</v>
      </c>
      <c r="I45" s="656" t="s">
        <v>834</v>
      </c>
    </row>
    <row r="46" spans="1:9" ht="13.5" customHeight="1">
      <c r="A46" s="6" t="s">
        <v>835</v>
      </c>
      <c r="B46" s="27">
        <v>153</v>
      </c>
      <c r="C46" s="29">
        <v>87</v>
      </c>
      <c r="D46" s="29">
        <v>65</v>
      </c>
      <c r="E46" s="29">
        <v>880</v>
      </c>
      <c r="F46" s="31" t="s">
        <v>833</v>
      </c>
      <c r="G46" s="29">
        <v>941</v>
      </c>
      <c r="H46" s="31" t="s">
        <v>827</v>
      </c>
      <c r="I46" s="30"/>
    </row>
    <row r="47" spans="1:9" ht="13.5" customHeight="1">
      <c r="A47" s="63" t="s">
        <v>16</v>
      </c>
      <c r="B47" s="78"/>
      <c r="C47" s="79"/>
      <c r="D47" s="79"/>
      <c r="E47" s="80">
        <f>SUM(E33:E46)</f>
        <v>7160</v>
      </c>
      <c r="F47" s="81"/>
      <c r="G47" s="80">
        <f>SUM(G33:G46)</f>
        <v>7986</v>
      </c>
      <c r="H47" s="80">
        <f>SUM(H33:H46)</f>
        <v>577</v>
      </c>
      <c r="I47" s="84"/>
    </row>
    <row r="48" ht="9.75" customHeight="1">
      <c r="A48" s="85"/>
    </row>
    <row r="49" ht="14.25">
      <c r="A49" s="60" t="s">
        <v>56</v>
      </c>
    </row>
    <row r="50" ht="10.5">
      <c r="J50" s="49" t="s">
        <v>12</v>
      </c>
    </row>
    <row r="51" spans="1:10" ht="13.5" customHeight="1">
      <c r="A51" s="698" t="s">
        <v>17</v>
      </c>
      <c r="B51" s="694" t="s">
        <v>19</v>
      </c>
      <c r="C51" s="690" t="s">
        <v>47</v>
      </c>
      <c r="D51" s="690" t="s">
        <v>20</v>
      </c>
      <c r="E51" s="690" t="s">
        <v>21</v>
      </c>
      <c r="F51" s="690" t="s">
        <v>22</v>
      </c>
      <c r="G51" s="695" t="s">
        <v>23</v>
      </c>
      <c r="H51" s="695" t="s">
        <v>24</v>
      </c>
      <c r="I51" s="695" t="s">
        <v>59</v>
      </c>
      <c r="J51" s="692" t="s">
        <v>8</v>
      </c>
    </row>
    <row r="52" spans="1:10" ht="13.5" customHeight="1" thickBot="1">
      <c r="A52" s="699"/>
      <c r="B52" s="687"/>
      <c r="C52" s="689"/>
      <c r="D52" s="689"/>
      <c r="E52" s="689"/>
      <c r="F52" s="689"/>
      <c r="G52" s="696"/>
      <c r="H52" s="696"/>
      <c r="I52" s="697"/>
      <c r="J52" s="693"/>
    </row>
    <row r="53" spans="1:10" ht="13.5" customHeight="1" thickTop="1">
      <c r="A53" s="2" t="s">
        <v>836</v>
      </c>
      <c r="B53" s="16">
        <v>11</v>
      </c>
      <c r="C53" s="17">
        <v>103</v>
      </c>
      <c r="D53" s="17">
        <v>5</v>
      </c>
      <c r="E53" s="18" t="s">
        <v>827</v>
      </c>
      <c r="F53" s="18" t="s">
        <v>827</v>
      </c>
      <c r="G53" s="18" t="s">
        <v>827</v>
      </c>
      <c r="H53" s="18" t="s">
        <v>827</v>
      </c>
      <c r="I53" s="18" t="s">
        <v>827</v>
      </c>
      <c r="J53" s="124"/>
    </row>
    <row r="54" spans="1:10" ht="13.5" customHeight="1">
      <c r="A54" s="86" t="s">
        <v>18</v>
      </c>
      <c r="B54" s="87"/>
      <c r="C54" s="81"/>
      <c r="D54" s="80">
        <f>SUM(D53)</f>
        <v>5</v>
      </c>
      <c r="E54" s="121" t="s">
        <v>827</v>
      </c>
      <c r="F54" s="121" t="s">
        <v>827</v>
      </c>
      <c r="G54" s="121" t="s">
        <v>827</v>
      </c>
      <c r="H54" s="121" t="s">
        <v>827</v>
      </c>
      <c r="I54" s="121" t="s">
        <v>827</v>
      </c>
      <c r="J54" s="84" t="s">
        <v>827</v>
      </c>
    </row>
    <row r="55" ht="10.5">
      <c r="A55" s="1" t="s">
        <v>90</v>
      </c>
    </row>
    <row r="56" ht="9.75" customHeight="1"/>
    <row r="57" ht="14.25">
      <c r="A57" s="60" t="s">
        <v>39</v>
      </c>
    </row>
    <row r="58" ht="10.5">
      <c r="D58" s="49" t="s">
        <v>12</v>
      </c>
    </row>
    <row r="59" spans="1:4" ht="21.75" thickBot="1">
      <c r="A59" s="88" t="s">
        <v>34</v>
      </c>
      <c r="B59" s="89" t="s">
        <v>91</v>
      </c>
      <c r="C59" s="90" t="s">
        <v>92</v>
      </c>
      <c r="D59" s="91" t="s">
        <v>50</v>
      </c>
    </row>
    <row r="60" spans="1:4" ht="13.5" customHeight="1" thickTop="1">
      <c r="A60" s="92" t="s">
        <v>35</v>
      </c>
      <c r="B60" s="16">
        <v>1574</v>
      </c>
      <c r="C60" s="17">
        <v>1601</v>
      </c>
      <c r="D60" s="38">
        <f>C60-B60</f>
        <v>27</v>
      </c>
    </row>
    <row r="61" spans="1:4" ht="13.5" customHeight="1">
      <c r="A61" s="93" t="s">
        <v>36</v>
      </c>
      <c r="B61" s="27">
        <v>451</v>
      </c>
      <c r="C61" s="29">
        <v>452</v>
      </c>
      <c r="D61" s="30">
        <f>C61-B61</f>
        <v>1</v>
      </c>
    </row>
    <row r="62" spans="1:4" ht="13.5" customHeight="1">
      <c r="A62" s="94" t="s">
        <v>37</v>
      </c>
      <c r="B62" s="32">
        <v>1457</v>
      </c>
      <c r="C62" s="33">
        <v>1392</v>
      </c>
      <c r="D62" s="35">
        <f>C62-B62</f>
        <v>-65</v>
      </c>
    </row>
    <row r="63" spans="1:4" ht="13.5" customHeight="1">
      <c r="A63" s="95" t="s">
        <v>38</v>
      </c>
      <c r="B63" s="96">
        <f>SUM(B60:B62)</f>
        <v>3482</v>
      </c>
      <c r="C63" s="80">
        <f>SUM(C60:C62)</f>
        <v>3445</v>
      </c>
      <c r="D63" s="82">
        <f>C63-B63</f>
        <v>-37</v>
      </c>
    </row>
    <row r="64" spans="1:4" ht="10.5">
      <c r="A64" s="1" t="s">
        <v>58</v>
      </c>
      <c r="B64" s="97"/>
      <c r="C64" s="97"/>
      <c r="D64" s="97"/>
    </row>
    <row r="65" spans="1:4" ht="9.75" customHeight="1">
      <c r="A65" s="98"/>
      <c r="B65" s="97"/>
      <c r="C65" s="97"/>
      <c r="D65" s="97"/>
    </row>
    <row r="66" ht="14.25">
      <c r="A66" s="60" t="s">
        <v>57</v>
      </c>
    </row>
    <row r="67" ht="10.5" customHeight="1">
      <c r="A67" s="60"/>
    </row>
    <row r="68" spans="1:11" ht="21.75" thickBot="1">
      <c r="A68" s="88" t="s">
        <v>33</v>
      </c>
      <c r="B68" s="89" t="s">
        <v>91</v>
      </c>
      <c r="C68" s="90" t="s">
        <v>92</v>
      </c>
      <c r="D68" s="90" t="s">
        <v>50</v>
      </c>
      <c r="E68" s="99" t="s">
        <v>31</v>
      </c>
      <c r="F68" s="91" t="s">
        <v>32</v>
      </c>
      <c r="G68" s="700" t="s">
        <v>40</v>
      </c>
      <c r="H68" s="701"/>
      <c r="I68" s="89" t="s">
        <v>91</v>
      </c>
      <c r="J68" s="90" t="s">
        <v>92</v>
      </c>
      <c r="K68" s="91" t="s">
        <v>50</v>
      </c>
    </row>
    <row r="69" spans="1:11" ht="13.5" customHeight="1" thickTop="1">
      <c r="A69" s="92" t="s">
        <v>25</v>
      </c>
      <c r="B69" s="125">
        <v>9.36</v>
      </c>
      <c r="C69" s="40">
        <v>10.83</v>
      </c>
      <c r="D69" s="40">
        <f aca="true" t="shared" si="0" ref="D69:D74">C69-B69</f>
        <v>1.4700000000000006</v>
      </c>
      <c r="E69" s="101" t="s">
        <v>837</v>
      </c>
      <c r="F69" s="102" t="s">
        <v>838</v>
      </c>
      <c r="G69" s="717" t="s">
        <v>820</v>
      </c>
      <c r="H69" s="718"/>
      <c r="I69" s="126" t="s">
        <v>827</v>
      </c>
      <c r="J69" s="41" t="s">
        <v>827</v>
      </c>
      <c r="K69" s="127" t="s">
        <v>827</v>
      </c>
    </row>
    <row r="70" spans="1:11" ht="13.5" customHeight="1">
      <c r="A70" s="93" t="s">
        <v>26</v>
      </c>
      <c r="B70" s="128">
        <v>34.45</v>
      </c>
      <c r="C70" s="42">
        <v>35.82</v>
      </c>
      <c r="D70" s="42">
        <f t="shared" si="0"/>
        <v>1.3699999999999974</v>
      </c>
      <c r="E70" s="105" t="s">
        <v>838</v>
      </c>
      <c r="F70" s="106" t="s">
        <v>839</v>
      </c>
      <c r="G70" s="719" t="s">
        <v>840</v>
      </c>
      <c r="H70" s="720"/>
      <c r="I70" s="128" t="s">
        <v>827</v>
      </c>
      <c r="J70" s="43" t="s">
        <v>827</v>
      </c>
      <c r="K70" s="129" t="s">
        <v>827</v>
      </c>
    </row>
    <row r="71" spans="1:11" ht="13.5" customHeight="1">
      <c r="A71" s="93" t="s">
        <v>27</v>
      </c>
      <c r="B71" s="130">
        <v>6.9</v>
      </c>
      <c r="C71" s="43">
        <v>7.7</v>
      </c>
      <c r="D71" s="43">
        <f t="shared" si="0"/>
        <v>0.7999999999999998</v>
      </c>
      <c r="E71" s="108">
        <v>25</v>
      </c>
      <c r="F71" s="109">
        <v>35</v>
      </c>
      <c r="G71" s="719"/>
      <c r="H71" s="720"/>
      <c r="I71" s="128"/>
      <c r="J71" s="43"/>
      <c r="K71" s="129"/>
    </row>
    <row r="72" spans="1:11" ht="13.5" customHeight="1">
      <c r="A72" s="93" t="s">
        <v>28</v>
      </c>
      <c r="B72" s="131">
        <v>43.3</v>
      </c>
      <c r="C72" s="43">
        <v>51.7</v>
      </c>
      <c r="D72" s="43">
        <f t="shared" si="0"/>
        <v>8.400000000000006</v>
      </c>
      <c r="E72" s="108">
        <v>350</v>
      </c>
      <c r="F72" s="110"/>
      <c r="G72" s="719"/>
      <c r="H72" s="720"/>
      <c r="I72" s="128"/>
      <c r="J72" s="43"/>
      <c r="K72" s="129"/>
    </row>
    <row r="73" spans="1:11" ht="13.5" customHeight="1">
      <c r="A73" s="93" t="s">
        <v>29</v>
      </c>
      <c r="B73" s="132">
        <v>0.83</v>
      </c>
      <c r="C73" s="42">
        <v>0.86</v>
      </c>
      <c r="D73" s="42">
        <f t="shared" si="0"/>
        <v>0.030000000000000027</v>
      </c>
      <c r="E73" s="111"/>
      <c r="F73" s="112"/>
      <c r="G73" s="719"/>
      <c r="H73" s="720"/>
      <c r="I73" s="128"/>
      <c r="J73" s="43"/>
      <c r="K73" s="129"/>
    </row>
    <row r="74" spans="1:11" ht="13.5" customHeight="1">
      <c r="A74" s="113" t="s">
        <v>30</v>
      </c>
      <c r="B74" s="133">
        <v>72</v>
      </c>
      <c r="C74" s="44">
        <v>74.9</v>
      </c>
      <c r="D74" s="44">
        <f t="shared" si="0"/>
        <v>2.9000000000000057</v>
      </c>
      <c r="E74" s="115"/>
      <c r="F74" s="116"/>
      <c r="G74" s="721"/>
      <c r="H74" s="722"/>
      <c r="I74" s="117"/>
      <c r="J74" s="44"/>
      <c r="K74" s="118"/>
    </row>
    <row r="75" ht="10.5">
      <c r="A75" s="1" t="s">
        <v>95</v>
      </c>
    </row>
    <row r="76" ht="10.5">
      <c r="A76" s="1" t="s">
        <v>96</v>
      </c>
    </row>
    <row r="77" ht="10.5">
      <c r="A77" s="1" t="s">
        <v>97</v>
      </c>
    </row>
    <row r="78" ht="10.5" customHeight="1">
      <c r="A78" s="1" t="s">
        <v>98</v>
      </c>
    </row>
  </sheetData>
  <sheetProtection/>
  <mergeCells count="43">
    <mergeCell ref="A8:A9"/>
    <mergeCell ref="B8:B9"/>
    <mergeCell ref="C8:C9"/>
    <mergeCell ref="D8:D9"/>
    <mergeCell ref="E8:E9"/>
    <mergeCell ref="F8:F9"/>
    <mergeCell ref="G8:G9"/>
    <mergeCell ref="H8:H9"/>
    <mergeCell ref="A16:A17"/>
    <mergeCell ref="B16:B17"/>
    <mergeCell ref="C16:C17"/>
    <mergeCell ref="D16:D17"/>
    <mergeCell ref="E16:E17"/>
    <mergeCell ref="F16:F17"/>
    <mergeCell ref="G16:G17"/>
    <mergeCell ref="H16:H17"/>
    <mergeCell ref="I16:I17"/>
    <mergeCell ref="A31:A32"/>
    <mergeCell ref="B31:B32"/>
    <mergeCell ref="C31:C32"/>
    <mergeCell ref="D31:D32"/>
    <mergeCell ref="E31:E32"/>
    <mergeCell ref="F31:F32"/>
    <mergeCell ref="G31:G32"/>
    <mergeCell ref="H31:H32"/>
    <mergeCell ref="I31:I32"/>
    <mergeCell ref="I51:I52"/>
    <mergeCell ref="J51:J52"/>
    <mergeCell ref="G68:H68"/>
    <mergeCell ref="G69:H69"/>
    <mergeCell ref="A51:A52"/>
    <mergeCell ref="B51:B52"/>
    <mergeCell ref="C51:C52"/>
    <mergeCell ref="D51:D52"/>
    <mergeCell ref="E51:E52"/>
    <mergeCell ref="F51:F52"/>
    <mergeCell ref="G70:H70"/>
    <mergeCell ref="G71:H71"/>
    <mergeCell ref="G72:H72"/>
    <mergeCell ref="G73:H73"/>
    <mergeCell ref="G74:H74"/>
    <mergeCell ref="G51:G52"/>
    <mergeCell ref="H51:H52"/>
  </mergeCells>
  <printOptions/>
  <pageMargins left="0.4330708661417323" right="0.3937007874015748" top="0.71" bottom="0.3" header="0.45" footer="0.2"/>
  <pageSetup horizontalDpi="300" verticalDpi="300" orientation="portrait" paperSize="9" scale="81" r:id="rId1"/>
  <colBreaks count="1" manualBreakCount="1">
    <brk id="11" max="72" man="1"/>
  </colBreaks>
</worksheet>
</file>

<file path=xl/worksheets/sheet28.xml><?xml version="1.0" encoding="utf-8"?>
<worksheet xmlns="http://schemas.openxmlformats.org/spreadsheetml/2006/main" xmlns:r="http://schemas.openxmlformats.org/officeDocument/2006/relationships">
  <dimension ref="A1:M81"/>
  <sheetViews>
    <sheetView view="pageBreakPreview" zoomScale="130" zoomScaleSheetLayoutView="130" zoomScalePageLayoutView="0" workbookViewId="0" topLeftCell="A1">
      <selection activeCell="E15" sqref="E15"/>
    </sheetView>
  </sheetViews>
  <sheetFormatPr defaultColWidth="9.00390625" defaultRowHeight="13.5" customHeight="1"/>
  <cols>
    <col min="1" max="1" width="20.00390625" style="1" customWidth="1"/>
    <col min="2" max="11" width="9.625" style="1" customWidth="1"/>
    <col min="1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487</v>
      </c>
      <c r="B4" s="51"/>
      <c r="G4" s="52" t="s">
        <v>51</v>
      </c>
      <c r="H4" s="53" t="s">
        <v>52</v>
      </c>
      <c r="I4" s="54" t="s">
        <v>53</v>
      </c>
      <c r="J4" s="55" t="s">
        <v>54</v>
      </c>
    </row>
    <row r="5" spans="7:10" ht="13.5" customHeight="1" thickTop="1">
      <c r="G5" s="56">
        <v>1709</v>
      </c>
      <c r="H5" s="57">
        <v>660</v>
      </c>
      <c r="I5" s="58">
        <v>140</v>
      </c>
      <c r="J5" s="59">
        <v>2509</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488</v>
      </c>
      <c r="B10" s="3">
        <v>3442</v>
      </c>
      <c r="C10" s="4">
        <v>3215</v>
      </c>
      <c r="D10" s="4">
        <v>227</v>
      </c>
      <c r="E10" s="4">
        <v>221</v>
      </c>
      <c r="F10" s="389">
        <v>10</v>
      </c>
      <c r="G10" s="4">
        <v>2251</v>
      </c>
      <c r="H10" s="5" t="s">
        <v>489</v>
      </c>
    </row>
    <row r="11" spans="1:8" ht="13.5" customHeight="1">
      <c r="A11" s="11"/>
      <c r="B11" s="12"/>
      <c r="C11" s="13"/>
      <c r="D11" s="13"/>
      <c r="E11" s="13"/>
      <c r="F11" s="13"/>
      <c r="G11" s="13"/>
      <c r="H11" s="15"/>
    </row>
    <row r="12" spans="1:8" ht="13.5" customHeight="1">
      <c r="A12" s="63" t="s">
        <v>1</v>
      </c>
      <c r="B12" s="390">
        <f>+B10</f>
        <v>3442</v>
      </c>
      <c r="C12" s="391">
        <f>+C10</f>
        <v>3215</v>
      </c>
      <c r="D12" s="391">
        <f>+D10</f>
        <v>227</v>
      </c>
      <c r="E12" s="391">
        <f>+E10</f>
        <v>221</v>
      </c>
      <c r="F12" s="392"/>
      <c r="G12" s="391">
        <f>+G10</f>
        <v>2251</v>
      </c>
      <c r="H12" s="393"/>
    </row>
    <row r="13" spans="1:8" ht="13.5" customHeight="1">
      <c r="A13" s="68" t="s">
        <v>87</v>
      </c>
      <c r="B13" s="69"/>
      <c r="C13" s="69"/>
      <c r="D13" s="69"/>
      <c r="E13" s="69"/>
      <c r="F13" s="69"/>
      <c r="G13" s="69"/>
      <c r="H13" s="70"/>
    </row>
    <row r="14" ht="9.75" customHeight="1"/>
    <row r="15" ht="14.25">
      <c r="A15" s="60" t="s">
        <v>10</v>
      </c>
    </row>
    <row r="16" spans="9:12" ht="10.5">
      <c r="I16" s="49" t="s">
        <v>12</v>
      </c>
      <c r="K16" s="49"/>
      <c r="L16" s="49"/>
    </row>
    <row r="17" spans="1:9" ht="13.5" customHeight="1">
      <c r="A17" s="684" t="s">
        <v>0</v>
      </c>
      <c r="B17" s="694" t="s">
        <v>43</v>
      </c>
      <c r="C17" s="690" t="s">
        <v>44</v>
      </c>
      <c r="D17" s="690" t="s">
        <v>45</v>
      </c>
      <c r="E17" s="695" t="s">
        <v>46</v>
      </c>
      <c r="F17" s="690" t="s">
        <v>55</v>
      </c>
      <c r="G17" s="690" t="s">
        <v>11</v>
      </c>
      <c r="H17" s="695" t="s">
        <v>41</v>
      </c>
      <c r="I17" s="692" t="s">
        <v>8</v>
      </c>
    </row>
    <row r="18" spans="1:9" ht="13.5" customHeight="1" thickBot="1">
      <c r="A18" s="685"/>
      <c r="B18" s="687"/>
      <c r="C18" s="689"/>
      <c r="D18" s="689"/>
      <c r="E18" s="696"/>
      <c r="F18" s="691"/>
      <c r="G18" s="691"/>
      <c r="H18" s="697"/>
      <c r="I18" s="693"/>
    </row>
    <row r="19" spans="1:9" ht="13.5" customHeight="1" thickTop="1">
      <c r="A19" s="2" t="s">
        <v>490</v>
      </c>
      <c r="B19" s="16">
        <v>98</v>
      </c>
      <c r="C19" s="17">
        <v>88</v>
      </c>
      <c r="D19" s="17">
        <v>10</v>
      </c>
      <c r="E19" s="17">
        <v>271</v>
      </c>
      <c r="F19" s="17">
        <v>2</v>
      </c>
      <c r="G19" s="17">
        <v>528</v>
      </c>
      <c r="H19" s="17">
        <v>10</v>
      </c>
      <c r="I19" s="22" t="s">
        <v>261</v>
      </c>
    </row>
    <row r="20" spans="1:9" ht="13.5" customHeight="1">
      <c r="A20" s="6" t="s">
        <v>491</v>
      </c>
      <c r="B20" s="27">
        <v>596</v>
      </c>
      <c r="C20" s="29">
        <v>579</v>
      </c>
      <c r="D20" s="29">
        <v>17</v>
      </c>
      <c r="E20" s="29">
        <v>17</v>
      </c>
      <c r="F20" s="29">
        <v>130</v>
      </c>
      <c r="G20" s="29">
        <v>3441</v>
      </c>
      <c r="H20" s="29">
        <v>1748</v>
      </c>
      <c r="I20" s="30" t="s">
        <v>492</v>
      </c>
    </row>
    <row r="21" spans="1:9" ht="13.5" customHeight="1">
      <c r="A21" s="6" t="s">
        <v>493</v>
      </c>
      <c r="B21" s="27">
        <v>826</v>
      </c>
      <c r="C21" s="29">
        <v>788</v>
      </c>
      <c r="D21" s="29">
        <v>38</v>
      </c>
      <c r="E21" s="29">
        <v>38</v>
      </c>
      <c r="F21" s="29">
        <v>52</v>
      </c>
      <c r="G21" s="39" t="s">
        <v>69</v>
      </c>
      <c r="H21" s="39" t="s">
        <v>69</v>
      </c>
      <c r="I21" s="30"/>
    </row>
    <row r="22" spans="1:9" ht="13.5" customHeight="1">
      <c r="A22" s="6" t="s">
        <v>494</v>
      </c>
      <c r="B22" s="27">
        <v>56</v>
      </c>
      <c r="C22" s="29">
        <v>55</v>
      </c>
      <c r="D22" s="39">
        <v>0</v>
      </c>
      <c r="E22" s="39">
        <v>0</v>
      </c>
      <c r="F22" s="29">
        <v>20</v>
      </c>
      <c r="G22" s="39" t="s">
        <v>69</v>
      </c>
      <c r="H22" s="39" t="s">
        <v>69</v>
      </c>
      <c r="I22" s="30"/>
    </row>
    <row r="23" spans="1:9" ht="13.5" customHeight="1">
      <c r="A23" s="23" t="s">
        <v>495</v>
      </c>
      <c r="B23" s="175">
        <v>89</v>
      </c>
      <c r="C23" s="176">
        <v>89</v>
      </c>
      <c r="D23" s="39" t="s">
        <v>69</v>
      </c>
      <c r="E23" s="25" t="s">
        <v>69</v>
      </c>
      <c r="F23" s="176">
        <v>27</v>
      </c>
      <c r="G23" s="25" t="s">
        <v>69</v>
      </c>
      <c r="H23" s="25" t="s">
        <v>69</v>
      </c>
      <c r="I23" s="177"/>
    </row>
    <row r="24" spans="1:9" ht="13.5" customHeight="1">
      <c r="A24" s="11"/>
      <c r="B24" s="32"/>
      <c r="C24" s="33"/>
      <c r="D24" s="169"/>
      <c r="E24" s="169"/>
      <c r="F24" s="33"/>
      <c r="G24" s="169"/>
      <c r="H24" s="169"/>
      <c r="I24" s="35"/>
    </row>
    <row r="25" spans="1:9" ht="13.5" customHeight="1">
      <c r="A25" s="63" t="s">
        <v>15</v>
      </c>
      <c r="B25" s="78"/>
      <c r="C25" s="79"/>
      <c r="D25" s="79"/>
      <c r="E25" s="394">
        <f>SUM(E19:E24)</f>
        <v>326</v>
      </c>
      <c r="F25" s="81"/>
      <c r="G25" s="394">
        <f>SUM(G19:G24)</f>
        <v>3969</v>
      </c>
      <c r="H25" s="394">
        <f>SUM(H19:H24)</f>
        <v>1758</v>
      </c>
      <c r="I25" s="82"/>
    </row>
    <row r="26" ht="10.5">
      <c r="A26" s="1" t="s">
        <v>88</v>
      </c>
    </row>
    <row r="27" ht="10.5">
      <c r="A27" s="1" t="s">
        <v>89</v>
      </c>
    </row>
    <row r="28" ht="10.5">
      <c r="A28" s="1" t="s">
        <v>49</v>
      </c>
    </row>
    <row r="29" ht="10.5">
      <c r="A29" s="1" t="s">
        <v>48</v>
      </c>
    </row>
    <row r="30" ht="9.75" customHeight="1"/>
    <row r="31" ht="14.25">
      <c r="A31" s="60" t="s">
        <v>13</v>
      </c>
    </row>
    <row r="32" spans="9:10" ht="10.5">
      <c r="I32" s="49" t="s">
        <v>12</v>
      </c>
      <c r="J32" s="49"/>
    </row>
    <row r="33" spans="1:9" ht="13.5" customHeight="1">
      <c r="A33" s="684" t="s">
        <v>14</v>
      </c>
      <c r="B33" s="694" t="s">
        <v>43</v>
      </c>
      <c r="C33" s="690" t="s">
        <v>44</v>
      </c>
      <c r="D33" s="690" t="s">
        <v>45</v>
      </c>
      <c r="E33" s="695" t="s">
        <v>46</v>
      </c>
      <c r="F33" s="690" t="s">
        <v>55</v>
      </c>
      <c r="G33" s="690" t="s">
        <v>11</v>
      </c>
      <c r="H33" s="695" t="s">
        <v>42</v>
      </c>
      <c r="I33" s="692" t="s">
        <v>8</v>
      </c>
    </row>
    <row r="34" spans="1:9" ht="13.5" customHeight="1" thickBot="1">
      <c r="A34" s="685"/>
      <c r="B34" s="687"/>
      <c r="C34" s="689"/>
      <c r="D34" s="689"/>
      <c r="E34" s="696"/>
      <c r="F34" s="691"/>
      <c r="G34" s="691"/>
      <c r="H34" s="697"/>
      <c r="I34" s="693"/>
    </row>
    <row r="35" spans="1:9" ht="13.5" customHeight="1" thickTop="1">
      <c r="A35" s="36" t="s">
        <v>432</v>
      </c>
      <c r="B35" s="16">
        <v>1014</v>
      </c>
      <c r="C35" s="17">
        <v>872</v>
      </c>
      <c r="D35" s="17">
        <v>142</v>
      </c>
      <c r="E35" s="17">
        <v>142</v>
      </c>
      <c r="F35" s="17">
        <v>28</v>
      </c>
      <c r="G35" s="17">
        <v>2462</v>
      </c>
      <c r="H35" s="17">
        <v>116</v>
      </c>
      <c r="I35" s="38"/>
    </row>
    <row r="36" spans="1:9" ht="13.5" customHeight="1">
      <c r="A36" s="6" t="s">
        <v>496</v>
      </c>
      <c r="B36" s="27">
        <v>55</v>
      </c>
      <c r="C36" s="29">
        <v>36</v>
      </c>
      <c r="D36" s="29">
        <v>19</v>
      </c>
      <c r="E36" s="29">
        <v>19</v>
      </c>
      <c r="F36" s="39" t="s">
        <v>69</v>
      </c>
      <c r="G36" s="39" t="s">
        <v>69</v>
      </c>
      <c r="H36" s="39" t="s">
        <v>69</v>
      </c>
      <c r="I36" s="30"/>
    </row>
    <row r="37" spans="1:9" ht="13.5" customHeight="1">
      <c r="A37" s="6" t="s">
        <v>124</v>
      </c>
      <c r="B37" s="27">
        <v>75</v>
      </c>
      <c r="C37" s="29">
        <v>71</v>
      </c>
      <c r="D37" s="29">
        <v>3</v>
      </c>
      <c r="E37" s="29">
        <v>3</v>
      </c>
      <c r="F37" s="39" t="s">
        <v>69</v>
      </c>
      <c r="G37" s="39" t="s">
        <v>69</v>
      </c>
      <c r="H37" s="39" t="s">
        <v>69</v>
      </c>
      <c r="I37" s="30"/>
    </row>
    <row r="38" spans="1:9" ht="13.5" customHeight="1">
      <c r="A38" s="6" t="s">
        <v>272</v>
      </c>
      <c r="B38" s="27">
        <v>11738</v>
      </c>
      <c r="C38" s="29">
        <v>11624</v>
      </c>
      <c r="D38" s="29">
        <v>114</v>
      </c>
      <c r="E38" s="29">
        <v>114</v>
      </c>
      <c r="F38" s="29">
        <v>2690</v>
      </c>
      <c r="G38" s="39" t="s">
        <v>69</v>
      </c>
      <c r="H38" s="39" t="s">
        <v>69</v>
      </c>
      <c r="I38" s="30"/>
    </row>
    <row r="39" spans="1:9" ht="13.5" customHeight="1">
      <c r="A39" s="6" t="s">
        <v>429</v>
      </c>
      <c r="B39" s="27">
        <v>2347</v>
      </c>
      <c r="C39" s="29">
        <v>2238</v>
      </c>
      <c r="D39" s="29">
        <v>109</v>
      </c>
      <c r="E39" s="29">
        <v>109</v>
      </c>
      <c r="F39" s="29">
        <v>133</v>
      </c>
      <c r="G39" s="29">
        <v>1145</v>
      </c>
      <c r="H39" s="29">
        <v>43</v>
      </c>
      <c r="I39" s="30"/>
    </row>
    <row r="40" spans="1:9" ht="13.5" customHeight="1">
      <c r="A40" s="6" t="s">
        <v>375</v>
      </c>
      <c r="B40" s="27">
        <v>1773</v>
      </c>
      <c r="C40" s="29">
        <v>1701</v>
      </c>
      <c r="D40" s="29">
        <v>72</v>
      </c>
      <c r="E40" s="29">
        <v>72</v>
      </c>
      <c r="F40" s="29">
        <v>19</v>
      </c>
      <c r="G40" s="29">
        <v>2799</v>
      </c>
      <c r="H40" s="29">
        <v>76</v>
      </c>
      <c r="I40" s="30"/>
    </row>
    <row r="41" spans="1:9" ht="13.5" customHeight="1">
      <c r="A41" s="6" t="s">
        <v>497</v>
      </c>
      <c r="B41" s="27">
        <v>148</v>
      </c>
      <c r="C41" s="29">
        <v>107</v>
      </c>
      <c r="D41" s="29">
        <v>41</v>
      </c>
      <c r="E41" s="29">
        <v>41</v>
      </c>
      <c r="F41" s="39" t="s">
        <v>69</v>
      </c>
      <c r="G41" s="39" t="s">
        <v>69</v>
      </c>
      <c r="H41" s="39" t="s">
        <v>69</v>
      </c>
      <c r="I41" s="30"/>
    </row>
    <row r="42" spans="1:9" ht="13.5" customHeight="1">
      <c r="A42" s="6" t="s">
        <v>498</v>
      </c>
      <c r="B42" s="27">
        <v>782</v>
      </c>
      <c r="C42" s="29">
        <v>681</v>
      </c>
      <c r="D42" s="29">
        <v>101</v>
      </c>
      <c r="E42" s="29">
        <v>101</v>
      </c>
      <c r="F42" s="39" t="s">
        <v>69</v>
      </c>
      <c r="G42" s="29">
        <v>589</v>
      </c>
      <c r="H42" s="29">
        <v>21</v>
      </c>
      <c r="I42" s="30"/>
    </row>
    <row r="43" spans="1:9" ht="13.5" customHeight="1">
      <c r="A43" s="6" t="s">
        <v>499</v>
      </c>
      <c r="B43" s="27">
        <v>420</v>
      </c>
      <c r="C43" s="29">
        <v>397</v>
      </c>
      <c r="D43" s="29">
        <v>23</v>
      </c>
      <c r="E43" s="29">
        <v>23</v>
      </c>
      <c r="F43" s="39" t="s">
        <v>69</v>
      </c>
      <c r="G43" s="39" t="s">
        <v>69</v>
      </c>
      <c r="H43" s="39" t="s">
        <v>69</v>
      </c>
      <c r="I43" s="30"/>
    </row>
    <row r="44" spans="1:9" ht="13.5" customHeight="1">
      <c r="A44" s="6" t="s">
        <v>500</v>
      </c>
      <c r="B44" s="27">
        <v>161139</v>
      </c>
      <c r="C44" s="29">
        <v>155554</v>
      </c>
      <c r="D44" s="29">
        <v>5585</v>
      </c>
      <c r="E44" s="29">
        <v>5580</v>
      </c>
      <c r="F44" s="39" t="s">
        <v>69</v>
      </c>
      <c r="G44" s="39" t="s">
        <v>69</v>
      </c>
      <c r="H44" s="39" t="s">
        <v>69</v>
      </c>
      <c r="I44" s="30"/>
    </row>
    <row r="45" spans="1:9" ht="13.5" customHeight="1">
      <c r="A45" s="6" t="s">
        <v>501</v>
      </c>
      <c r="B45" s="27">
        <v>2</v>
      </c>
      <c r="C45" s="29">
        <v>1</v>
      </c>
      <c r="D45" s="29">
        <v>1</v>
      </c>
      <c r="E45" s="29">
        <v>1</v>
      </c>
      <c r="F45" s="39" t="s">
        <v>69</v>
      </c>
      <c r="G45" s="39" t="s">
        <v>69</v>
      </c>
      <c r="H45" s="39" t="s">
        <v>69</v>
      </c>
      <c r="I45" s="30"/>
    </row>
    <row r="46" spans="1:9" ht="13.5" customHeight="1">
      <c r="A46" s="6" t="s">
        <v>502</v>
      </c>
      <c r="B46" s="27">
        <v>2252</v>
      </c>
      <c r="C46" s="29">
        <v>2179</v>
      </c>
      <c r="D46" s="29">
        <v>72</v>
      </c>
      <c r="E46" s="29">
        <v>72</v>
      </c>
      <c r="F46" s="39" t="s">
        <v>69</v>
      </c>
      <c r="G46" s="39" t="s">
        <v>69</v>
      </c>
      <c r="H46" s="39" t="s">
        <v>69</v>
      </c>
      <c r="I46" s="30"/>
    </row>
    <row r="47" spans="1:9" ht="13.5" customHeight="1">
      <c r="A47" s="23" t="s">
        <v>503</v>
      </c>
      <c r="B47" s="175">
        <v>412</v>
      </c>
      <c r="C47" s="176">
        <v>384</v>
      </c>
      <c r="D47" s="176">
        <v>28</v>
      </c>
      <c r="E47" s="176">
        <v>28</v>
      </c>
      <c r="F47" s="176">
        <v>120</v>
      </c>
      <c r="G47" s="176">
        <v>463</v>
      </c>
      <c r="H47" s="176">
        <v>43</v>
      </c>
      <c r="I47" s="177"/>
    </row>
    <row r="48" spans="1:9" ht="13.5" customHeight="1">
      <c r="A48" s="11"/>
      <c r="B48" s="32"/>
      <c r="C48" s="33"/>
      <c r="D48" s="33"/>
      <c r="E48" s="33"/>
      <c r="F48" s="33"/>
      <c r="G48" s="33"/>
      <c r="H48" s="33"/>
      <c r="I48" s="35"/>
    </row>
    <row r="49" spans="1:9" ht="13.5" customHeight="1">
      <c r="A49" s="63" t="s">
        <v>16</v>
      </c>
      <c r="B49" s="78"/>
      <c r="C49" s="79"/>
      <c r="D49" s="79"/>
      <c r="E49" s="394">
        <f>SUM(E35:E48)</f>
        <v>6305</v>
      </c>
      <c r="F49" s="81"/>
      <c r="G49" s="394">
        <f>SUM(G35:G48)</f>
        <v>7458</v>
      </c>
      <c r="H49" s="394">
        <f>SUM(H35:H48)</f>
        <v>299</v>
      </c>
      <c r="I49" s="84"/>
    </row>
    <row r="50" ht="9.75" customHeight="1">
      <c r="A50" s="85"/>
    </row>
    <row r="51" ht="14.25">
      <c r="A51" s="60" t="s">
        <v>56</v>
      </c>
    </row>
    <row r="52" ht="10.5">
      <c r="J52" s="49" t="s">
        <v>12</v>
      </c>
    </row>
    <row r="53" spans="1:10" ht="13.5" customHeight="1">
      <c r="A53" s="698" t="s">
        <v>17</v>
      </c>
      <c r="B53" s="694" t="s">
        <v>19</v>
      </c>
      <c r="C53" s="690" t="s">
        <v>47</v>
      </c>
      <c r="D53" s="690" t="s">
        <v>20</v>
      </c>
      <c r="E53" s="690" t="s">
        <v>21</v>
      </c>
      <c r="F53" s="690" t="s">
        <v>22</v>
      </c>
      <c r="G53" s="695" t="s">
        <v>23</v>
      </c>
      <c r="H53" s="695" t="s">
        <v>24</v>
      </c>
      <c r="I53" s="695" t="s">
        <v>59</v>
      </c>
      <c r="J53" s="692" t="s">
        <v>8</v>
      </c>
    </row>
    <row r="54" spans="1:10" ht="13.5" customHeight="1" thickBot="1">
      <c r="A54" s="699"/>
      <c r="B54" s="687"/>
      <c r="C54" s="689"/>
      <c r="D54" s="689"/>
      <c r="E54" s="689"/>
      <c r="F54" s="689"/>
      <c r="G54" s="696"/>
      <c r="H54" s="696"/>
      <c r="I54" s="697"/>
      <c r="J54" s="693"/>
    </row>
    <row r="55" spans="1:10" ht="13.5" customHeight="1" thickTop="1">
      <c r="A55" s="2" t="s">
        <v>504</v>
      </c>
      <c r="B55" s="395">
        <v>0</v>
      </c>
      <c r="C55" s="17">
        <v>146</v>
      </c>
      <c r="D55" s="17">
        <v>5</v>
      </c>
      <c r="E55" s="37" t="s">
        <v>69</v>
      </c>
      <c r="F55" s="37" t="s">
        <v>69</v>
      </c>
      <c r="G55" s="37">
        <v>70</v>
      </c>
      <c r="H55" s="37" t="s">
        <v>69</v>
      </c>
      <c r="I55" s="37" t="s">
        <v>69</v>
      </c>
      <c r="J55" s="22"/>
    </row>
    <row r="56" spans="1:10" ht="13.5" customHeight="1">
      <c r="A56" s="11"/>
      <c r="B56" s="32"/>
      <c r="C56" s="33"/>
      <c r="D56" s="33"/>
      <c r="E56" s="33"/>
      <c r="F56" s="33"/>
      <c r="G56" s="33"/>
      <c r="H56" s="33"/>
      <c r="I56" s="33"/>
      <c r="J56" s="35"/>
    </row>
    <row r="57" spans="1:10" ht="13.5" customHeight="1">
      <c r="A57" s="86" t="s">
        <v>18</v>
      </c>
      <c r="B57" s="87"/>
      <c r="C57" s="81"/>
      <c r="D57" s="394">
        <f aca="true" t="shared" si="0" ref="D57:I57">+D55</f>
        <v>5</v>
      </c>
      <c r="E57" s="396" t="str">
        <f t="shared" si="0"/>
        <v>-</v>
      </c>
      <c r="F57" s="396" t="str">
        <f t="shared" si="0"/>
        <v>-</v>
      </c>
      <c r="G57" s="396">
        <f>+G55</f>
        <v>70</v>
      </c>
      <c r="H57" s="396" t="str">
        <f>+H55</f>
        <v>-</v>
      </c>
      <c r="I57" s="396" t="str">
        <f t="shared" si="0"/>
        <v>-</v>
      </c>
      <c r="J57" s="82"/>
    </row>
    <row r="58" ht="10.5">
      <c r="A58" s="1" t="s">
        <v>90</v>
      </c>
    </row>
    <row r="59" ht="9.75" customHeight="1"/>
    <row r="60" ht="14.25">
      <c r="A60" s="60" t="s">
        <v>39</v>
      </c>
    </row>
    <row r="61" ht="10.5">
      <c r="D61" s="49" t="s">
        <v>12</v>
      </c>
    </row>
    <row r="62" spans="1:4" ht="21.75" thickBot="1">
      <c r="A62" s="88" t="s">
        <v>34</v>
      </c>
      <c r="B62" s="89" t="s">
        <v>91</v>
      </c>
      <c r="C62" s="90" t="s">
        <v>92</v>
      </c>
      <c r="D62" s="91" t="s">
        <v>50</v>
      </c>
    </row>
    <row r="63" spans="1:4" ht="13.5" customHeight="1" thickTop="1">
      <c r="A63" s="92" t="s">
        <v>35</v>
      </c>
      <c r="B63" s="16">
        <v>612</v>
      </c>
      <c r="C63" s="17">
        <v>647</v>
      </c>
      <c r="D63" s="397">
        <f>+C63-B63</f>
        <v>35</v>
      </c>
    </row>
    <row r="64" spans="1:4" ht="13.5" customHeight="1">
      <c r="A64" s="93" t="s">
        <v>36</v>
      </c>
      <c r="B64" s="27">
        <v>105</v>
      </c>
      <c r="C64" s="29">
        <v>116</v>
      </c>
      <c r="D64" s="398">
        <f>+C64-B64</f>
        <v>11</v>
      </c>
    </row>
    <row r="65" spans="1:4" ht="13.5" customHeight="1">
      <c r="A65" s="94" t="s">
        <v>37</v>
      </c>
      <c r="B65" s="32">
        <v>992</v>
      </c>
      <c r="C65" s="33">
        <v>994</v>
      </c>
      <c r="D65" s="399">
        <f>+C65-B65</f>
        <v>2</v>
      </c>
    </row>
    <row r="66" spans="1:4" ht="13.5" customHeight="1">
      <c r="A66" s="95" t="s">
        <v>38</v>
      </c>
      <c r="B66" s="400">
        <f>SUM(B63:B65)</f>
        <v>1709</v>
      </c>
      <c r="C66" s="394">
        <f>SUM(C63:C65)</f>
        <v>1757</v>
      </c>
      <c r="D66" s="401">
        <f>SUM(D63:D65)</f>
        <v>48</v>
      </c>
    </row>
    <row r="67" spans="1:4" ht="10.5">
      <c r="A67" s="1" t="s">
        <v>58</v>
      </c>
      <c r="B67" s="97"/>
      <c r="C67" s="97"/>
      <c r="D67" s="97"/>
    </row>
    <row r="68" spans="1:4" ht="9.75" customHeight="1">
      <c r="A68" s="98"/>
      <c r="B68" s="97"/>
      <c r="C68" s="97"/>
      <c r="D68" s="97"/>
    </row>
    <row r="69" ht="14.25">
      <c r="A69" s="60" t="s">
        <v>57</v>
      </c>
    </row>
    <row r="70" ht="10.5" customHeight="1">
      <c r="A70" s="60"/>
    </row>
    <row r="71" spans="1:11" ht="21.75" thickBot="1">
      <c r="A71" s="88" t="s">
        <v>33</v>
      </c>
      <c r="B71" s="89" t="s">
        <v>91</v>
      </c>
      <c r="C71" s="90" t="s">
        <v>92</v>
      </c>
      <c r="D71" s="90" t="s">
        <v>50</v>
      </c>
      <c r="E71" s="99" t="s">
        <v>31</v>
      </c>
      <c r="F71" s="91" t="s">
        <v>32</v>
      </c>
      <c r="G71" s="700" t="s">
        <v>40</v>
      </c>
      <c r="H71" s="701"/>
      <c r="I71" s="89" t="s">
        <v>91</v>
      </c>
      <c r="J71" s="90" t="s">
        <v>92</v>
      </c>
      <c r="K71" s="91" t="s">
        <v>50</v>
      </c>
    </row>
    <row r="72" spans="1:11" ht="13.5" customHeight="1" thickTop="1">
      <c r="A72" s="92" t="s">
        <v>25</v>
      </c>
      <c r="B72" s="125">
        <v>9.57</v>
      </c>
      <c r="C72" s="40">
        <v>8.8</v>
      </c>
      <c r="D72" s="402">
        <f>+C72-B72</f>
        <v>-0.7699999999999996</v>
      </c>
      <c r="E72" s="101">
        <v>-15</v>
      </c>
      <c r="F72" s="102" t="s">
        <v>93</v>
      </c>
      <c r="G72" s="717" t="s">
        <v>490</v>
      </c>
      <c r="H72" s="718"/>
      <c r="I72" s="160" t="s">
        <v>69</v>
      </c>
      <c r="J72" s="41" t="s">
        <v>69</v>
      </c>
      <c r="K72" s="403" t="s">
        <v>69</v>
      </c>
    </row>
    <row r="73" spans="1:11" ht="13.5" customHeight="1">
      <c r="A73" s="93" t="s">
        <v>26</v>
      </c>
      <c r="B73" s="128">
        <v>23.31</v>
      </c>
      <c r="C73" s="42">
        <v>21.8</v>
      </c>
      <c r="D73" s="404">
        <f>+C73-B73</f>
        <v>-1.509999999999998</v>
      </c>
      <c r="E73" s="105">
        <v>-20</v>
      </c>
      <c r="F73" s="106" t="s">
        <v>94</v>
      </c>
      <c r="G73" s="719" t="s">
        <v>491</v>
      </c>
      <c r="H73" s="720"/>
      <c r="I73" s="131" t="s">
        <v>69</v>
      </c>
      <c r="J73" s="43" t="s">
        <v>69</v>
      </c>
      <c r="K73" s="405" t="s">
        <v>69</v>
      </c>
    </row>
    <row r="74" spans="1:11" ht="13.5" customHeight="1">
      <c r="A74" s="93" t="s">
        <v>27</v>
      </c>
      <c r="B74" s="130">
        <v>5.9</v>
      </c>
      <c r="C74" s="43">
        <v>7.1</v>
      </c>
      <c r="D74" s="406">
        <f>+C74-B74</f>
        <v>1.1999999999999993</v>
      </c>
      <c r="E74" s="108">
        <v>25</v>
      </c>
      <c r="F74" s="109">
        <v>35</v>
      </c>
      <c r="G74" s="719"/>
      <c r="H74" s="720"/>
      <c r="I74" s="128"/>
      <c r="J74" s="43"/>
      <c r="K74" s="407"/>
    </row>
    <row r="75" spans="1:11" ht="13.5" customHeight="1">
      <c r="A75" s="93" t="s">
        <v>28</v>
      </c>
      <c r="B75" s="131" t="s">
        <v>69</v>
      </c>
      <c r="C75" s="43">
        <v>18</v>
      </c>
      <c r="D75" s="406">
        <f>+C75</f>
        <v>18</v>
      </c>
      <c r="E75" s="108">
        <v>350</v>
      </c>
      <c r="F75" s="110"/>
      <c r="G75" s="719"/>
      <c r="H75" s="720"/>
      <c r="I75" s="128"/>
      <c r="J75" s="43"/>
      <c r="K75" s="407"/>
    </row>
    <row r="76" spans="1:11" ht="13.5" customHeight="1">
      <c r="A76" s="93" t="s">
        <v>29</v>
      </c>
      <c r="B76" s="132">
        <v>0.61</v>
      </c>
      <c r="C76" s="42">
        <v>0.65</v>
      </c>
      <c r="D76" s="404">
        <f>+C76-B76</f>
        <v>0.040000000000000036</v>
      </c>
      <c r="E76" s="111"/>
      <c r="F76" s="112"/>
      <c r="G76" s="719"/>
      <c r="H76" s="720"/>
      <c r="I76" s="128"/>
      <c r="J76" s="43"/>
      <c r="K76" s="407"/>
    </row>
    <row r="77" spans="1:11" ht="13.5" customHeight="1">
      <c r="A77" s="113" t="s">
        <v>30</v>
      </c>
      <c r="B77" s="133">
        <v>70.2</v>
      </c>
      <c r="C77" s="44">
        <v>74</v>
      </c>
      <c r="D77" s="408">
        <f>+C77-B77</f>
        <v>3.799999999999997</v>
      </c>
      <c r="E77" s="115"/>
      <c r="F77" s="116"/>
      <c r="G77" s="721"/>
      <c r="H77" s="722"/>
      <c r="I77" s="117"/>
      <c r="J77" s="44"/>
      <c r="K77" s="409"/>
    </row>
    <row r="78" ht="10.5">
      <c r="A78" s="1" t="s">
        <v>95</v>
      </c>
    </row>
    <row r="79" ht="10.5">
      <c r="A79" s="1" t="s">
        <v>96</v>
      </c>
    </row>
    <row r="80" ht="10.5">
      <c r="A80" s="1" t="s">
        <v>97</v>
      </c>
    </row>
    <row r="81" ht="10.5" customHeight="1">
      <c r="A81" s="1" t="s">
        <v>98</v>
      </c>
    </row>
  </sheetData>
  <sheetProtection/>
  <mergeCells count="43">
    <mergeCell ref="G73:H73"/>
    <mergeCell ref="G74:H74"/>
    <mergeCell ref="G75:H75"/>
    <mergeCell ref="G76:H76"/>
    <mergeCell ref="G77:H77"/>
    <mergeCell ref="G53:G54"/>
    <mergeCell ref="H53:H54"/>
    <mergeCell ref="I53:I54"/>
    <mergeCell ref="J53:J54"/>
    <mergeCell ref="G71:H71"/>
    <mergeCell ref="G72:H72"/>
    <mergeCell ref="A53:A54"/>
    <mergeCell ref="B53:B54"/>
    <mergeCell ref="C53:C54"/>
    <mergeCell ref="D53:D54"/>
    <mergeCell ref="E53:E54"/>
    <mergeCell ref="F53:F54"/>
    <mergeCell ref="I17:I18"/>
    <mergeCell ref="A33:A34"/>
    <mergeCell ref="B33:B34"/>
    <mergeCell ref="C33:C34"/>
    <mergeCell ref="D33:D34"/>
    <mergeCell ref="E33:E34"/>
    <mergeCell ref="F33:F34"/>
    <mergeCell ref="G33:G34"/>
    <mergeCell ref="H33:H34"/>
    <mergeCell ref="I33:I34"/>
    <mergeCell ref="G8:G9"/>
    <mergeCell ref="H8:H9"/>
    <mergeCell ref="A17:A18"/>
    <mergeCell ref="B17:B18"/>
    <mergeCell ref="C17:C18"/>
    <mergeCell ref="D17:D18"/>
    <mergeCell ref="E17:E18"/>
    <mergeCell ref="F17:F18"/>
    <mergeCell ref="G17:G18"/>
    <mergeCell ref="H17:H18"/>
    <mergeCell ref="A8:A9"/>
    <mergeCell ref="B8:B9"/>
    <mergeCell ref="C8:C9"/>
    <mergeCell ref="D8:D9"/>
    <mergeCell ref="E8:E9"/>
    <mergeCell ref="F8:F9"/>
  </mergeCells>
  <printOptions/>
  <pageMargins left="0.7874015748031497" right="0.5905511811023623" top="0.7874015748031497" bottom="0.5905511811023623" header="0.5905511811023623" footer="0.1968503937007874"/>
  <pageSetup horizontalDpi="600" verticalDpi="600" orientation="portrait" paperSize="9" scale="75" r:id="rId1"/>
  <colBreaks count="1" manualBreakCount="1">
    <brk id="11" max="72" man="1"/>
  </colBreaks>
</worksheet>
</file>

<file path=xl/worksheets/sheet29.xml><?xml version="1.0" encoding="utf-8"?>
<worksheet xmlns="http://schemas.openxmlformats.org/spreadsheetml/2006/main" xmlns:r="http://schemas.openxmlformats.org/officeDocument/2006/relationships">
  <dimension ref="A1:M83"/>
  <sheetViews>
    <sheetView view="pageBreakPreview" zoomScaleSheetLayoutView="100" zoomScalePageLayoutView="0" workbookViewId="0" topLeftCell="A1">
      <selection activeCell="I12" sqref="I12"/>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841</v>
      </c>
      <c r="B4" s="51"/>
      <c r="G4" s="52" t="s">
        <v>51</v>
      </c>
      <c r="H4" s="53" t="s">
        <v>52</v>
      </c>
      <c r="I4" s="54" t="s">
        <v>53</v>
      </c>
      <c r="J4" s="55" t="s">
        <v>54</v>
      </c>
    </row>
    <row r="5" spans="7:10" ht="13.5" customHeight="1" thickTop="1">
      <c r="G5" s="56">
        <v>3102</v>
      </c>
      <c r="H5" s="57">
        <v>655</v>
      </c>
      <c r="I5" s="58">
        <v>178</v>
      </c>
      <c r="J5" s="59">
        <f>G5+H5+I5</f>
        <v>3935</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6292</v>
      </c>
      <c r="C10" s="4">
        <v>6001</v>
      </c>
      <c r="D10" s="4">
        <v>291</v>
      </c>
      <c r="E10" s="4">
        <v>264</v>
      </c>
      <c r="F10" s="4">
        <v>578</v>
      </c>
      <c r="G10" s="4">
        <v>7032</v>
      </c>
      <c r="H10" s="5" t="s">
        <v>842</v>
      </c>
    </row>
    <row r="11" spans="1:8" ht="13.5" customHeight="1">
      <c r="A11" s="6"/>
      <c r="B11" s="7"/>
      <c r="C11" s="8"/>
      <c r="D11" s="8"/>
      <c r="E11" s="8"/>
      <c r="F11" s="8"/>
      <c r="G11" s="8"/>
      <c r="H11" s="9"/>
    </row>
    <row r="12" spans="1:8" ht="13.5" customHeight="1">
      <c r="A12" s="6"/>
      <c r="B12" s="7"/>
      <c r="C12" s="8"/>
      <c r="D12" s="8"/>
      <c r="E12" s="8"/>
      <c r="F12" s="8"/>
      <c r="G12" s="8"/>
      <c r="H12" s="9"/>
    </row>
    <row r="13" spans="1:8" ht="13.5" customHeight="1">
      <c r="A13" s="11"/>
      <c r="B13" s="12"/>
      <c r="C13" s="13"/>
      <c r="D13" s="13"/>
      <c r="E13" s="13"/>
      <c r="F13" s="13"/>
      <c r="G13" s="13"/>
      <c r="H13" s="15"/>
    </row>
    <row r="14" spans="1:8" ht="13.5" customHeight="1">
      <c r="A14" s="63" t="s">
        <v>1</v>
      </c>
      <c r="B14" s="64">
        <f>SUM(B10:B13)</f>
        <v>6292</v>
      </c>
      <c r="C14" s="65">
        <f>SUM(C10:C13)</f>
        <v>6001</v>
      </c>
      <c r="D14" s="65">
        <f>SUM(D10:D13)</f>
        <v>291</v>
      </c>
      <c r="E14" s="65">
        <f>SUM(E10:E13)</f>
        <v>264</v>
      </c>
      <c r="F14" s="66"/>
      <c r="G14" s="65">
        <f>SUM(G10:G13)</f>
        <v>7032</v>
      </c>
      <c r="H14" s="67"/>
    </row>
    <row r="15" spans="1:8" ht="13.5" customHeight="1">
      <c r="A15" s="68" t="s">
        <v>87</v>
      </c>
      <c r="B15" s="69"/>
      <c r="C15" s="69"/>
      <c r="D15" s="69"/>
      <c r="E15" s="69"/>
      <c r="F15" s="69"/>
      <c r="G15" s="69"/>
      <c r="H15" s="70"/>
    </row>
    <row r="16" ht="9.75" customHeight="1"/>
    <row r="17" ht="14.25">
      <c r="A17" s="60" t="s">
        <v>10</v>
      </c>
    </row>
    <row r="18" spans="9:12" ht="10.5">
      <c r="I18" s="49" t="s">
        <v>12</v>
      </c>
      <c r="K18" s="49"/>
      <c r="L18" s="49"/>
    </row>
    <row r="19" spans="1:9" ht="13.5" customHeight="1">
      <c r="A19" s="684" t="s">
        <v>0</v>
      </c>
      <c r="B19" s="694" t="s">
        <v>43</v>
      </c>
      <c r="C19" s="690" t="s">
        <v>44</v>
      </c>
      <c r="D19" s="690" t="s">
        <v>45</v>
      </c>
      <c r="E19" s="695" t="s">
        <v>46</v>
      </c>
      <c r="F19" s="690" t="s">
        <v>55</v>
      </c>
      <c r="G19" s="690" t="s">
        <v>11</v>
      </c>
      <c r="H19" s="695" t="s">
        <v>41</v>
      </c>
      <c r="I19" s="692" t="s">
        <v>8</v>
      </c>
    </row>
    <row r="20" spans="1:9" ht="13.5" customHeight="1" thickBot="1">
      <c r="A20" s="685"/>
      <c r="B20" s="687"/>
      <c r="C20" s="689"/>
      <c r="D20" s="689"/>
      <c r="E20" s="696"/>
      <c r="F20" s="691"/>
      <c r="G20" s="691"/>
      <c r="H20" s="697"/>
      <c r="I20" s="693"/>
    </row>
    <row r="21" spans="1:9" ht="13.5" customHeight="1" thickTop="1">
      <c r="A21" s="2" t="s">
        <v>414</v>
      </c>
      <c r="B21" s="16">
        <v>1356</v>
      </c>
      <c r="C21" s="17">
        <v>1293</v>
      </c>
      <c r="D21" s="17">
        <v>63</v>
      </c>
      <c r="E21" s="17">
        <v>63</v>
      </c>
      <c r="F21" s="17">
        <v>83</v>
      </c>
      <c r="G21" s="18" t="s">
        <v>762</v>
      </c>
      <c r="H21" s="18" t="s">
        <v>762</v>
      </c>
      <c r="I21" s="22" t="s">
        <v>843</v>
      </c>
    </row>
    <row r="22" spans="1:9" ht="13.5" customHeight="1">
      <c r="A22" s="6" t="s">
        <v>416</v>
      </c>
      <c r="B22" s="27">
        <v>121</v>
      </c>
      <c r="C22" s="29">
        <v>121</v>
      </c>
      <c r="D22" s="29">
        <v>0</v>
      </c>
      <c r="E22" s="29">
        <v>0</v>
      </c>
      <c r="F22" s="29">
        <v>33</v>
      </c>
      <c r="G22" s="31" t="s">
        <v>762</v>
      </c>
      <c r="H22" s="31" t="s">
        <v>762</v>
      </c>
      <c r="I22" s="30"/>
    </row>
    <row r="23" spans="1:9" ht="13.5" customHeight="1">
      <c r="A23" s="6" t="s">
        <v>708</v>
      </c>
      <c r="B23" s="27">
        <v>94</v>
      </c>
      <c r="C23" s="29">
        <v>92</v>
      </c>
      <c r="D23" s="29">
        <v>2</v>
      </c>
      <c r="E23" s="29">
        <v>2</v>
      </c>
      <c r="F23" s="29">
        <v>26</v>
      </c>
      <c r="G23" s="31" t="s">
        <v>762</v>
      </c>
      <c r="H23" s="31" t="s">
        <v>762</v>
      </c>
      <c r="I23" s="30"/>
    </row>
    <row r="24" spans="1:9" ht="13.5" customHeight="1">
      <c r="A24" s="6" t="s">
        <v>66</v>
      </c>
      <c r="B24" s="147">
        <v>164</v>
      </c>
      <c r="C24" s="28">
        <v>135</v>
      </c>
      <c r="D24" s="28">
        <v>29</v>
      </c>
      <c r="E24" s="29">
        <v>416</v>
      </c>
      <c r="F24" s="29">
        <v>2</v>
      </c>
      <c r="G24" s="29">
        <v>788</v>
      </c>
      <c r="H24" s="28">
        <v>28</v>
      </c>
      <c r="I24" s="30" t="s">
        <v>261</v>
      </c>
    </row>
    <row r="25" spans="1:9" ht="13.5" customHeight="1">
      <c r="A25" s="11" t="s">
        <v>313</v>
      </c>
      <c r="B25" s="32">
        <v>1303</v>
      </c>
      <c r="C25" s="33">
        <v>1298</v>
      </c>
      <c r="D25" s="33">
        <v>5</v>
      </c>
      <c r="E25" s="33">
        <v>5</v>
      </c>
      <c r="F25" s="33">
        <v>250</v>
      </c>
      <c r="G25" s="33">
        <v>8432</v>
      </c>
      <c r="H25" s="33">
        <v>5228</v>
      </c>
      <c r="I25" s="35"/>
    </row>
    <row r="26" spans="1:9" ht="13.5" customHeight="1">
      <c r="A26" s="63" t="s">
        <v>15</v>
      </c>
      <c r="B26" s="78"/>
      <c r="C26" s="79"/>
      <c r="D26" s="79"/>
      <c r="E26" s="80">
        <f>SUM(E21:E25)</f>
        <v>486</v>
      </c>
      <c r="F26" s="81"/>
      <c r="G26" s="80">
        <f>SUM(G21:G25)</f>
        <v>9220</v>
      </c>
      <c r="H26" s="80">
        <f>SUM(H21:H25)</f>
        <v>5256</v>
      </c>
      <c r="I26" s="82"/>
    </row>
    <row r="27" ht="10.5">
      <c r="A27" s="1" t="s">
        <v>88</v>
      </c>
    </row>
    <row r="28" ht="10.5">
      <c r="A28" s="1" t="s">
        <v>89</v>
      </c>
    </row>
    <row r="29" ht="10.5">
      <c r="A29" s="1" t="s">
        <v>49</v>
      </c>
    </row>
    <row r="30" ht="10.5">
      <c r="A30" s="1" t="s">
        <v>48</v>
      </c>
    </row>
    <row r="31" ht="9.75" customHeight="1"/>
    <row r="32" ht="14.25">
      <c r="A32" s="60" t="s">
        <v>13</v>
      </c>
    </row>
    <row r="33" spans="9:10" ht="10.5">
      <c r="I33" s="49" t="s">
        <v>12</v>
      </c>
      <c r="J33" s="49"/>
    </row>
    <row r="34" spans="1:9" ht="13.5" customHeight="1">
      <c r="A34" s="684" t="s">
        <v>14</v>
      </c>
      <c r="B34" s="694" t="s">
        <v>43</v>
      </c>
      <c r="C34" s="690" t="s">
        <v>44</v>
      </c>
      <c r="D34" s="690" t="s">
        <v>45</v>
      </c>
      <c r="E34" s="695" t="s">
        <v>46</v>
      </c>
      <c r="F34" s="690" t="s">
        <v>55</v>
      </c>
      <c r="G34" s="690" t="s">
        <v>11</v>
      </c>
      <c r="H34" s="695" t="s">
        <v>42</v>
      </c>
      <c r="I34" s="692" t="s">
        <v>8</v>
      </c>
    </row>
    <row r="35" spans="1:9" ht="13.5" customHeight="1" thickBot="1">
      <c r="A35" s="685"/>
      <c r="B35" s="687"/>
      <c r="C35" s="689"/>
      <c r="D35" s="689"/>
      <c r="E35" s="696"/>
      <c r="F35" s="691"/>
      <c r="G35" s="691"/>
      <c r="H35" s="697"/>
      <c r="I35" s="693"/>
    </row>
    <row r="36" spans="1:9" ht="13.5" customHeight="1" thickTop="1">
      <c r="A36" s="2" t="s">
        <v>432</v>
      </c>
      <c r="B36" s="16">
        <v>1014</v>
      </c>
      <c r="C36" s="17">
        <v>872</v>
      </c>
      <c r="D36" s="17">
        <f>B36-C36</f>
        <v>142</v>
      </c>
      <c r="E36" s="17">
        <v>142</v>
      </c>
      <c r="F36" s="17">
        <v>28</v>
      </c>
      <c r="G36" s="17">
        <v>2462</v>
      </c>
      <c r="H36" s="17">
        <v>96</v>
      </c>
      <c r="I36" s="38"/>
    </row>
    <row r="37" spans="1:9" ht="13.5" customHeight="1">
      <c r="A37" s="23" t="s">
        <v>124</v>
      </c>
      <c r="B37" s="175">
        <v>75</v>
      </c>
      <c r="C37" s="176">
        <v>71</v>
      </c>
      <c r="D37" s="176">
        <v>3</v>
      </c>
      <c r="E37" s="176">
        <v>3</v>
      </c>
      <c r="F37" s="189" t="s">
        <v>762</v>
      </c>
      <c r="G37" s="189" t="s">
        <v>762</v>
      </c>
      <c r="H37" s="189" t="s">
        <v>762</v>
      </c>
      <c r="I37" s="177"/>
    </row>
    <row r="38" spans="1:9" ht="13.5" customHeight="1">
      <c r="A38" s="6" t="s">
        <v>844</v>
      </c>
      <c r="B38" s="27">
        <v>112</v>
      </c>
      <c r="C38" s="29">
        <v>105</v>
      </c>
      <c r="D38" s="29">
        <f aca="true" t="shared" si="0" ref="D38:D48">B38-C38</f>
        <v>7</v>
      </c>
      <c r="E38" s="29">
        <v>7</v>
      </c>
      <c r="F38" s="31" t="s">
        <v>762</v>
      </c>
      <c r="G38" s="29">
        <v>327</v>
      </c>
      <c r="H38" s="29">
        <v>234</v>
      </c>
      <c r="I38" s="30"/>
    </row>
    <row r="39" spans="1:9" ht="13.5" customHeight="1">
      <c r="A39" s="6" t="s">
        <v>272</v>
      </c>
      <c r="B39" s="27">
        <v>11738</v>
      </c>
      <c r="C39" s="29">
        <v>11624</v>
      </c>
      <c r="D39" s="29">
        <f t="shared" si="0"/>
        <v>114</v>
      </c>
      <c r="E39" s="29">
        <v>114</v>
      </c>
      <c r="F39" s="29">
        <v>2690</v>
      </c>
      <c r="G39" s="31" t="s">
        <v>762</v>
      </c>
      <c r="H39" s="31" t="s">
        <v>762</v>
      </c>
      <c r="I39" s="30"/>
    </row>
    <row r="40" spans="1:9" ht="13.5" customHeight="1">
      <c r="A40" s="6" t="s">
        <v>429</v>
      </c>
      <c r="B40" s="27">
        <v>2347</v>
      </c>
      <c r="C40" s="29">
        <v>2238</v>
      </c>
      <c r="D40" s="29">
        <f t="shared" si="0"/>
        <v>109</v>
      </c>
      <c r="E40" s="29">
        <v>109</v>
      </c>
      <c r="F40" s="29">
        <v>133</v>
      </c>
      <c r="G40" s="29">
        <v>1145</v>
      </c>
      <c r="H40" s="29">
        <v>68</v>
      </c>
      <c r="I40" s="30"/>
    </row>
    <row r="41" spans="1:9" ht="13.5" customHeight="1">
      <c r="A41" s="6" t="s">
        <v>375</v>
      </c>
      <c r="B41" s="27">
        <v>1773</v>
      </c>
      <c r="C41" s="29">
        <v>1701</v>
      </c>
      <c r="D41" s="29">
        <f t="shared" si="0"/>
        <v>72</v>
      </c>
      <c r="E41" s="29">
        <v>72</v>
      </c>
      <c r="F41" s="29">
        <v>19</v>
      </c>
      <c r="G41" s="29">
        <v>2799</v>
      </c>
      <c r="H41" s="29">
        <v>165</v>
      </c>
      <c r="I41" s="30"/>
    </row>
    <row r="42" spans="1:9" ht="13.5" customHeight="1">
      <c r="A42" s="6" t="s">
        <v>497</v>
      </c>
      <c r="B42" s="27">
        <v>148</v>
      </c>
      <c r="C42" s="29">
        <v>107</v>
      </c>
      <c r="D42" s="29">
        <f t="shared" si="0"/>
        <v>41</v>
      </c>
      <c r="E42" s="29">
        <v>41</v>
      </c>
      <c r="F42" s="31" t="s">
        <v>762</v>
      </c>
      <c r="G42" s="31" t="s">
        <v>762</v>
      </c>
      <c r="H42" s="31" t="s">
        <v>762</v>
      </c>
      <c r="I42" s="30"/>
    </row>
    <row r="43" spans="1:9" ht="13.5" customHeight="1">
      <c r="A43" s="6" t="s">
        <v>498</v>
      </c>
      <c r="B43" s="27">
        <v>782</v>
      </c>
      <c r="C43" s="29">
        <v>681</v>
      </c>
      <c r="D43" s="29">
        <f t="shared" si="0"/>
        <v>101</v>
      </c>
      <c r="E43" s="29">
        <v>101</v>
      </c>
      <c r="F43" s="31" t="s">
        <v>762</v>
      </c>
      <c r="G43" s="29">
        <v>589</v>
      </c>
      <c r="H43" s="29">
        <v>45</v>
      </c>
      <c r="I43" s="30"/>
    </row>
    <row r="44" spans="1:9" ht="13.5" customHeight="1">
      <c r="A44" s="6" t="s">
        <v>845</v>
      </c>
      <c r="B44" s="27">
        <v>2</v>
      </c>
      <c r="C44" s="29">
        <v>1</v>
      </c>
      <c r="D44" s="29">
        <f t="shared" si="0"/>
        <v>1</v>
      </c>
      <c r="E44" s="29">
        <v>1</v>
      </c>
      <c r="F44" s="31" t="s">
        <v>762</v>
      </c>
      <c r="G44" s="31" t="s">
        <v>762</v>
      </c>
      <c r="H44" s="31" t="s">
        <v>762</v>
      </c>
      <c r="I44" s="30"/>
    </row>
    <row r="45" spans="1:9" ht="13.5" customHeight="1">
      <c r="A45" s="6" t="s">
        <v>846</v>
      </c>
      <c r="B45" s="27">
        <v>2252</v>
      </c>
      <c r="C45" s="29">
        <v>2179</v>
      </c>
      <c r="D45" s="29">
        <v>72</v>
      </c>
      <c r="E45" s="29">
        <v>72</v>
      </c>
      <c r="F45" s="31" t="s">
        <v>762</v>
      </c>
      <c r="G45" s="31" t="s">
        <v>762</v>
      </c>
      <c r="H45" s="31" t="s">
        <v>762</v>
      </c>
      <c r="I45" s="30"/>
    </row>
    <row r="46" spans="1:9" ht="13.5" customHeight="1">
      <c r="A46" s="6" t="s">
        <v>503</v>
      </c>
      <c r="B46" s="27">
        <v>412</v>
      </c>
      <c r="C46" s="29">
        <v>384</v>
      </c>
      <c r="D46" s="29">
        <f t="shared" si="0"/>
        <v>28</v>
      </c>
      <c r="E46" s="29">
        <v>28</v>
      </c>
      <c r="F46" s="28">
        <v>120</v>
      </c>
      <c r="G46" s="29">
        <v>463</v>
      </c>
      <c r="H46" s="28">
        <v>54</v>
      </c>
      <c r="I46" s="30"/>
    </row>
    <row r="47" spans="1:9" ht="13.5" customHeight="1">
      <c r="A47" s="6" t="s">
        <v>400</v>
      </c>
      <c r="B47" s="27">
        <v>420</v>
      </c>
      <c r="C47" s="29">
        <v>397</v>
      </c>
      <c r="D47" s="29">
        <f>B47-C47</f>
        <v>23</v>
      </c>
      <c r="E47" s="29">
        <v>23</v>
      </c>
      <c r="F47" s="31" t="s">
        <v>762</v>
      </c>
      <c r="G47" s="31" t="s">
        <v>762</v>
      </c>
      <c r="H47" s="31" t="s">
        <v>762</v>
      </c>
      <c r="I47" s="30"/>
    </row>
    <row r="48" spans="1:9" ht="13.5" customHeight="1">
      <c r="A48" s="11" t="s">
        <v>304</v>
      </c>
      <c r="B48" s="32">
        <v>161139</v>
      </c>
      <c r="C48" s="33">
        <v>155554</v>
      </c>
      <c r="D48" s="33">
        <f t="shared" si="0"/>
        <v>5585</v>
      </c>
      <c r="E48" s="33">
        <v>5580</v>
      </c>
      <c r="F48" s="34" t="s">
        <v>762</v>
      </c>
      <c r="G48" s="34" t="s">
        <v>762</v>
      </c>
      <c r="H48" s="34" t="s">
        <v>762</v>
      </c>
      <c r="I48" s="35"/>
    </row>
    <row r="49" spans="1:9" ht="13.5" customHeight="1">
      <c r="A49" s="63" t="s">
        <v>16</v>
      </c>
      <c r="B49" s="78"/>
      <c r="C49" s="79"/>
      <c r="D49" s="79"/>
      <c r="E49" s="80">
        <f>SUM(E36:E48)</f>
        <v>6293</v>
      </c>
      <c r="F49" s="81"/>
      <c r="G49" s="80">
        <f>SUM(G36:G48)</f>
        <v>7785</v>
      </c>
      <c r="H49" s="80">
        <f>SUM(H36:H48)</f>
        <v>662</v>
      </c>
      <c r="I49" s="84"/>
    </row>
    <row r="50" ht="9.75" customHeight="1">
      <c r="A50" s="85"/>
    </row>
    <row r="51" ht="14.25">
      <c r="A51" s="60" t="s">
        <v>56</v>
      </c>
    </row>
    <row r="52" ht="10.5">
      <c r="J52" s="49" t="s">
        <v>12</v>
      </c>
    </row>
    <row r="53" spans="1:10" ht="13.5" customHeight="1">
      <c r="A53" s="698" t="s">
        <v>17</v>
      </c>
      <c r="B53" s="694" t="s">
        <v>19</v>
      </c>
      <c r="C53" s="690" t="s">
        <v>47</v>
      </c>
      <c r="D53" s="690" t="s">
        <v>20</v>
      </c>
      <c r="E53" s="690" t="s">
        <v>21</v>
      </c>
      <c r="F53" s="690" t="s">
        <v>22</v>
      </c>
      <c r="G53" s="695" t="s">
        <v>23</v>
      </c>
      <c r="H53" s="695" t="s">
        <v>24</v>
      </c>
      <c r="I53" s="695" t="s">
        <v>59</v>
      </c>
      <c r="J53" s="692" t="s">
        <v>8</v>
      </c>
    </row>
    <row r="54" spans="1:10" ht="13.5" customHeight="1" thickBot="1">
      <c r="A54" s="699"/>
      <c r="B54" s="687"/>
      <c r="C54" s="689"/>
      <c r="D54" s="689"/>
      <c r="E54" s="689"/>
      <c r="F54" s="689"/>
      <c r="G54" s="696"/>
      <c r="H54" s="696"/>
      <c r="I54" s="697"/>
      <c r="J54" s="693"/>
    </row>
    <row r="55" spans="1:10" ht="13.5" customHeight="1" thickTop="1">
      <c r="A55" s="2" t="s">
        <v>847</v>
      </c>
      <c r="B55" s="16">
        <v>0</v>
      </c>
      <c r="C55" s="17">
        <v>179</v>
      </c>
      <c r="D55" s="17">
        <v>5</v>
      </c>
      <c r="E55" s="18" t="s">
        <v>762</v>
      </c>
      <c r="F55" s="18" t="s">
        <v>762</v>
      </c>
      <c r="G55" s="17">
        <v>1780</v>
      </c>
      <c r="H55" s="18" t="s">
        <v>762</v>
      </c>
      <c r="I55" s="17">
        <v>155</v>
      </c>
      <c r="J55" s="22"/>
    </row>
    <row r="56" spans="1:10" ht="13.5" customHeight="1">
      <c r="A56" s="6" t="s">
        <v>848</v>
      </c>
      <c r="B56" s="27">
        <v>-5</v>
      </c>
      <c r="C56" s="29">
        <v>52</v>
      </c>
      <c r="D56" s="29">
        <v>7</v>
      </c>
      <c r="E56" s="31" t="s">
        <v>762</v>
      </c>
      <c r="F56" s="31" t="s">
        <v>762</v>
      </c>
      <c r="G56" s="31" t="s">
        <v>762</v>
      </c>
      <c r="H56" s="31" t="s">
        <v>762</v>
      </c>
      <c r="I56" s="31" t="s">
        <v>762</v>
      </c>
      <c r="J56" s="30"/>
    </row>
    <row r="57" spans="1:10" ht="13.5" customHeight="1">
      <c r="A57" s="6"/>
      <c r="B57" s="27"/>
      <c r="C57" s="29"/>
      <c r="D57" s="29"/>
      <c r="E57" s="29"/>
      <c r="F57" s="29"/>
      <c r="G57" s="29"/>
      <c r="H57" s="29"/>
      <c r="I57" s="29"/>
      <c r="J57" s="30"/>
    </row>
    <row r="58" spans="1:10" ht="13.5" customHeight="1">
      <c r="A58" s="11"/>
      <c r="B58" s="32"/>
      <c r="C58" s="33"/>
      <c r="D58" s="33"/>
      <c r="E58" s="33"/>
      <c r="F58" s="33"/>
      <c r="G58" s="33"/>
      <c r="H58" s="33"/>
      <c r="I58" s="33"/>
      <c r="J58" s="35"/>
    </row>
    <row r="59" spans="1:10" ht="13.5" customHeight="1">
      <c r="A59" s="86" t="s">
        <v>18</v>
      </c>
      <c r="B59" s="87"/>
      <c r="C59" s="81"/>
      <c r="D59" s="80">
        <f>SUM(D55:D58)</f>
        <v>12</v>
      </c>
      <c r="E59" s="121" t="s">
        <v>762</v>
      </c>
      <c r="F59" s="121" t="s">
        <v>762</v>
      </c>
      <c r="G59" s="121" t="s">
        <v>762</v>
      </c>
      <c r="H59" s="121" t="s">
        <v>762</v>
      </c>
      <c r="I59" s="121" t="s">
        <v>762</v>
      </c>
      <c r="J59" s="82"/>
    </row>
    <row r="60" ht="10.5">
      <c r="A60" s="1" t="s">
        <v>90</v>
      </c>
    </row>
    <row r="61" ht="9.75" customHeight="1"/>
    <row r="62" ht="14.25">
      <c r="A62" s="60" t="s">
        <v>39</v>
      </c>
    </row>
    <row r="63" ht="10.5">
      <c r="D63" s="49" t="s">
        <v>12</v>
      </c>
    </row>
    <row r="64" spans="1:4" ht="21.75" thickBot="1">
      <c r="A64" s="88" t="s">
        <v>34</v>
      </c>
      <c r="B64" s="89" t="s">
        <v>91</v>
      </c>
      <c r="C64" s="90" t="s">
        <v>92</v>
      </c>
      <c r="D64" s="91" t="s">
        <v>50</v>
      </c>
    </row>
    <row r="65" spans="1:4" ht="13.5" customHeight="1" thickTop="1">
      <c r="A65" s="92" t="s">
        <v>35</v>
      </c>
      <c r="B65" s="16">
        <v>1205</v>
      </c>
      <c r="C65" s="17">
        <v>759</v>
      </c>
      <c r="D65" s="38">
        <f>C65-B65</f>
        <v>-446</v>
      </c>
    </row>
    <row r="66" spans="1:4" ht="13.5" customHeight="1">
      <c r="A66" s="93" t="s">
        <v>36</v>
      </c>
      <c r="B66" s="27">
        <v>164</v>
      </c>
      <c r="C66" s="29">
        <v>164</v>
      </c>
      <c r="D66" s="30">
        <f>C66-B66</f>
        <v>0</v>
      </c>
    </row>
    <row r="67" spans="1:4" ht="13.5" customHeight="1">
      <c r="A67" s="94" t="s">
        <v>37</v>
      </c>
      <c r="B67" s="32">
        <v>273</v>
      </c>
      <c r="C67" s="33">
        <v>457</v>
      </c>
      <c r="D67" s="35">
        <f>C67-B67</f>
        <v>184</v>
      </c>
    </row>
    <row r="68" spans="1:4" ht="13.5" customHeight="1">
      <c r="A68" s="95" t="s">
        <v>38</v>
      </c>
      <c r="B68" s="96">
        <f>SUM(B65:B67)</f>
        <v>1642</v>
      </c>
      <c r="C68" s="80">
        <f>SUM(C65:C67)</f>
        <v>1380</v>
      </c>
      <c r="D68" s="82">
        <f>SUM(D65:D67)</f>
        <v>-262</v>
      </c>
    </row>
    <row r="69" spans="1:4" ht="10.5">
      <c r="A69" s="1" t="s">
        <v>58</v>
      </c>
      <c r="B69" s="97"/>
      <c r="C69" s="97"/>
      <c r="D69" s="97"/>
    </row>
    <row r="70" spans="1:4" ht="9.75" customHeight="1">
      <c r="A70" s="98"/>
      <c r="B70" s="97"/>
      <c r="C70" s="97"/>
      <c r="D70" s="97"/>
    </row>
    <row r="71" ht="14.25">
      <c r="A71" s="60" t="s">
        <v>57</v>
      </c>
    </row>
    <row r="72" ht="10.5" customHeight="1">
      <c r="A72" s="60"/>
    </row>
    <row r="73" spans="1:11" ht="21.75" thickBot="1">
      <c r="A73" s="88" t="s">
        <v>33</v>
      </c>
      <c r="B73" s="89" t="s">
        <v>91</v>
      </c>
      <c r="C73" s="90" t="s">
        <v>92</v>
      </c>
      <c r="D73" s="90" t="s">
        <v>50</v>
      </c>
      <c r="E73" s="99" t="s">
        <v>31</v>
      </c>
      <c r="F73" s="91" t="s">
        <v>32</v>
      </c>
      <c r="G73" s="700" t="s">
        <v>40</v>
      </c>
      <c r="H73" s="701"/>
      <c r="I73" s="89" t="s">
        <v>91</v>
      </c>
      <c r="J73" s="90" t="s">
        <v>92</v>
      </c>
      <c r="K73" s="91" t="s">
        <v>50</v>
      </c>
    </row>
    <row r="74" spans="1:11" ht="13.5" customHeight="1" thickTop="1">
      <c r="A74" s="92" t="s">
        <v>25</v>
      </c>
      <c r="B74" s="125">
        <v>8.91</v>
      </c>
      <c r="C74" s="40">
        <v>6.69</v>
      </c>
      <c r="D74" s="40">
        <f aca="true" t="shared" si="1" ref="D74:D79">C74-B74</f>
        <v>-2.2199999999999998</v>
      </c>
      <c r="E74" s="101">
        <v>-15</v>
      </c>
      <c r="F74" s="102" t="s">
        <v>768</v>
      </c>
      <c r="G74" s="717" t="s">
        <v>66</v>
      </c>
      <c r="H74" s="718"/>
      <c r="I74" s="126" t="s">
        <v>762</v>
      </c>
      <c r="J74" s="318" t="s">
        <v>762</v>
      </c>
      <c r="K74" s="127" t="s">
        <v>762</v>
      </c>
    </row>
    <row r="75" spans="1:11" ht="13.5" customHeight="1">
      <c r="A75" s="93" t="s">
        <v>26</v>
      </c>
      <c r="B75" s="128">
        <v>18.47</v>
      </c>
      <c r="C75" s="42">
        <v>18.98</v>
      </c>
      <c r="D75" s="42">
        <f t="shared" si="1"/>
        <v>0.5100000000000016</v>
      </c>
      <c r="E75" s="105">
        <v>-20</v>
      </c>
      <c r="F75" s="106" t="s">
        <v>769</v>
      </c>
      <c r="G75" s="719" t="s">
        <v>313</v>
      </c>
      <c r="H75" s="720"/>
      <c r="I75" s="128" t="s">
        <v>762</v>
      </c>
      <c r="J75" s="42" t="s">
        <v>762</v>
      </c>
      <c r="K75" s="129" t="s">
        <v>762</v>
      </c>
    </row>
    <row r="76" spans="1:11" ht="13.5" customHeight="1">
      <c r="A76" s="93" t="s">
        <v>27</v>
      </c>
      <c r="B76" s="130">
        <v>12.9</v>
      </c>
      <c r="C76" s="43">
        <v>13.8</v>
      </c>
      <c r="D76" s="43">
        <f t="shared" si="1"/>
        <v>0.9000000000000004</v>
      </c>
      <c r="E76" s="108">
        <v>25</v>
      </c>
      <c r="F76" s="109">
        <v>35</v>
      </c>
      <c r="G76" s="719"/>
      <c r="H76" s="720"/>
      <c r="I76" s="128"/>
      <c r="J76" s="43"/>
      <c r="K76" s="129"/>
    </row>
    <row r="77" spans="1:11" ht="13.5" customHeight="1">
      <c r="A77" s="93" t="s">
        <v>28</v>
      </c>
      <c r="B77" s="131">
        <v>148.3</v>
      </c>
      <c r="C77" s="43">
        <v>137.7</v>
      </c>
      <c r="D77" s="43">
        <f t="shared" si="1"/>
        <v>-10.600000000000023</v>
      </c>
      <c r="E77" s="108">
        <v>350</v>
      </c>
      <c r="F77" s="110"/>
      <c r="G77" s="719"/>
      <c r="H77" s="720"/>
      <c r="I77" s="128"/>
      <c r="J77" s="43"/>
      <c r="K77" s="129"/>
    </row>
    <row r="78" spans="1:11" ht="13.5" customHeight="1">
      <c r="A78" s="93" t="s">
        <v>29</v>
      </c>
      <c r="B78" s="132">
        <v>0.79</v>
      </c>
      <c r="C78" s="42">
        <v>0.8</v>
      </c>
      <c r="D78" s="42">
        <f t="shared" si="1"/>
        <v>0.010000000000000009</v>
      </c>
      <c r="E78" s="111"/>
      <c r="F78" s="112"/>
      <c r="G78" s="719"/>
      <c r="H78" s="720"/>
      <c r="I78" s="128"/>
      <c r="J78" s="43"/>
      <c r="K78" s="129"/>
    </row>
    <row r="79" spans="1:11" ht="13.5" customHeight="1">
      <c r="A79" s="113" t="s">
        <v>30</v>
      </c>
      <c r="B79" s="133">
        <v>81.7</v>
      </c>
      <c r="C79" s="44">
        <v>84.5</v>
      </c>
      <c r="D79" s="44">
        <f t="shared" si="1"/>
        <v>2.799999999999997</v>
      </c>
      <c r="E79" s="115"/>
      <c r="F79" s="116"/>
      <c r="G79" s="721"/>
      <c r="H79" s="722"/>
      <c r="I79" s="117"/>
      <c r="J79" s="44"/>
      <c r="K79" s="118"/>
    </row>
    <row r="80" ht="10.5">
      <c r="A80" s="1" t="s">
        <v>95</v>
      </c>
    </row>
    <row r="81" ht="10.5">
      <c r="A81" s="1" t="s">
        <v>96</v>
      </c>
    </row>
    <row r="82" ht="10.5">
      <c r="A82" s="1" t="s">
        <v>97</v>
      </c>
    </row>
    <row r="83" ht="10.5" customHeight="1">
      <c r="A83" s="1" t="s">
        <v>98</v>
      </c>
    </row>
  </sheetData>
  <sheetProtection/>
  <mergeCells count="43">
    <mergeCell ref="A8:A9"/>
    <mergeCell ref="B8:B9"/>
    <mergeCell ref="C8:C9"/>
    <mergeCell ref="D8:D9"/>
    <mergeCell ref="E8:E9"/>
    <mergeCell ref="F8:F9"/>
    <mergeCell ref="G8:G9"/>
    <mergeCell ref="H8:H9"/>
    <mergeCell ref="A19:A20"/>
    <mergeCell ref="B19:B20"/>
    <mergeCell ref="C19:C20"/>
    <mergeCell ref="D19:D20"/>
    <mergeCell ref="E19:E20"/>
    <mergeCell ref="F19:F20"/>
    <mergeCell ref="G19:G20"/>
    <mergeCell ref="H19:H20"/>
    <mergeCell ref="I19:I20"/>
    <mergeCell ref="A34:A35"/>
    <mergeCell ref="B34:B35"/>
    <mergeCell ref="C34:C35"/>
    <mergeCell ref="D34:D35"/>
    <mergeCell ref="E34:E35"/>
    <mergeCell ref="F34:F35"/>
    <mergeCell ref="G34:G35"/>
    <mergeCell ref="H34:H35"/>
    <mergeCell ref="I34:I35"/>
    <mergeCell ref="I53:I54"/>
    <mergeCell ref="J53:J54"/>
    <mergeCell ref="G73:H73"/>
    <mergeCell ref="G74:H74"/>
    <mergeCell ref="A53:A54"/>
    <mergeCell ref="B53:B54"/>
    <mergeCell ref="C53:C54"/>
    <mergeCell ref="D53:D54"/>
    <mergeCell ref="E53:E54"/>
    <mergeCell ref="F53:F54"/>
    <mergeCell ref="G75:H75"/>
    <mergeCell ref="G76:H76"/>
    <mergeCell ref="G77:H77"/>
    <mergeCell ref="G78:H78"/>
    <mergeCell ref="G79:H79"/>
    <mergeCell ref="G53:G54"/>
    <mergeCell ref="H53:H54"/>
  </mergeCells>
  <printOptions/>
  <pageMargins left="0.4330708661417323" right="0.3937007874015748" top="0.71" bottom="0.3" header="0.45" footer="0.2"/>
  <pageSetup horizontalDpi="300" verticalDpi="300" orientation="portrait" paperSize="9" scale="75" r:id="rId1"/>
  <colBreaks count="1" manualBreakCount="1">
    <brk id="11" max="72" man="1"/>
  </colBreaks>
</worksheet>
</file>

<file path=xl/worksheets/sheet3.xml><?xml version="1.0" encoding="utf-8"?>
<worksheet xmlns="http://schemas.openxmlformats.org/spreadsheetml/2006/main" xmlns:r="http://schemas.openxmlformats.org/officeDocument/2006/relationships">
  <dimension ref="A1:M100"/>
  <sheetViews>
    <sheetView view="pageBreakPreview" zoomScale="130" zoomScaleNormal="130" zoomScaleSheetLayoutView="130" zoomScalePageLayoutView="0" workbookViewId="0" topLeftCell="A97">
      <selection activeCell="D6" sqref="D6"/>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450</v>
      </c>
      <c r="B4" s="51"/>
      <c r="G4" s="52" t="s">
        <v>51</v>
      </c>
      <c r="H4" s="53" t="s">
        <v>52</v>
      </c>
      <c r="I4" s="54" t="s">
        <v>53</v>
      </c>
      <c r="J4" s="55" t="s">
        <v>54</v>
      </c>
    </row>
    <row r="5" spans="7:10" ht="13.5" customHeight="1" thickTop="1">
      <c r="G5" s="56">
        <v>16386</v>
      </c>
      <c r="H5" s="57">
        <v>13635</v>
      </c>
      <c r="I5" s="58">
        <v>1393</v>
      </c>
      <c r="J5" s="59">
        <v>31414</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26.75" thickTop="1">
      <c r="A10" s="2" t="s">
        <v>9</v>
      </c>
      <c r="B10" s="3">
        <v>53117</v>
      </c>
      <c r="C10" s="4">
        <v>49850</v>
      </c>
      <c r="D10" s="4">
        <f>53117-49850</f>
        <v>3267</v>
      </c>
      <c r="E10" s="4">
        <v>2949</v>
      </c>
      <c r="F10" s="4">
        <v>1679</v>
      </c>
      <c r="G10" s="4">
        <v>55675</v>
      </c>
      <c r="H10" s="315" t="s">
        <v>451</v>
      </c>
    </row>
    <row r="11" spans="1:8" ht="13.5" customHeight="1">
      <c r="A11" s="6" t="s">
        <v>452</v>
      </c>
      <c r="B11" s="7">
        <v>383</v>
      </c>
      <c r="C11" s="8">
        <v>383</v>
      </c>
      <c r="D11" s="8">
        <f>383-383</f>
        <v>0</v>
      </c>
      <c r="E11" s="8">
        <v>0</v>
      </c>
      <c r="F11" s="166" t="s">
        <v>241</v>
      </c>
      <c r="G11" s="166" t="s">
        <v>241</v>
      </c>
      <c r="H11" s="9"/>
    </row>
    <row r="12" spans="1:8" ht="13.5" customHeight="1">
      <c r="A12" s="6"/>
      <c r="B12" s="7"/>
      <c r="C12" s="8"/>
      <c r="D12" s="8"/>
      <c r="E12" s="8"/>
      <c r="F12" s="8"/>
      <c r="G12" s="8"/>
      <c r="H12" s="9"/>
    </row>
    <row r="13" spans="1:8" ht="13.5" customHeight="1">
      <c r="A13" s="11"/>
      <c r="B13" s="12"/>
      <c r="C13" s="13"/>
      <c r="D13" s="13"/>
      <c r="E13" s="13"/>
      <c r="F13" s="13"/>
      <c r="G13" s="13"/>
      <c r="H13" s="15"/>
    </row>
    <row r="14" spans="1:8" ht="13.5" customHeight="1">
      <c r="A14" s="63" t="s">
        <v>1</v>
      </c>
      <c r="B14" s="64">
        <f>53117+383</f>
        <v>53500</v>
      </c>
      <c r="C14" s="65">
        <f>49850+383</f>
        <v>50233</v>
      </c>
      <c r="D14" s="65">
        <v>3267</v>
      </c>
      <c r="E14" s="65">
        <v>2949</v>
      </c>
      <c r="F14" s="66"/>
      <c r="G14" s="375">
        <v>55675</v>
      </c>
      <c r="H14" s="67"/>
    </row>
    <row r="15" spans="1:8" ht="13.5" customHeight="1">
      <c r="A15" s="68" t="s">
        <v>87</v>
      </c>
      <c r="B15" s="69"/>
      <c r="C15" s="69"/>
      <c r="D15" s="69"/>
      <c r="E15" s="69"/>
      <c r="F15" s="69"/>
      <c r="G15" s="69"/>
      <c r="H15" s="70"/>
    </row>
    <row r="16" ht="9.75" customHeight="1"/>
    <row r="17" ht="14.25">
      <c r="A17" s="60" t="s">
        <v>10</v>
      </c>
    </row>
    <row r="18" spans="9:12" ht="10.5">
      <c r="I18" s="49" t="s">
        <v>12</v>
      </c>
      <c r="K18" s="49"/>
      <c r="L18" s="49"/>
    </row>
    <row r="19" spans="1:9" ht="13.5" customHeight="1">
      <c r="A19" s="684" t="s">
        <v>0</v>
      </c>
      <c r="B19" s="694" t="s">
        <v>43</v>
      </c>
      <c r="C19" s="690" t="s">
        <v>44</v>
      </c>
      <c r="D19" s="690" t="s">
        <v>45</v>
      </c>
      <c r="E19" s="695" t="s">
        <v>46</v>
      </c>
      <c r="F19" s="690" t="s">
        <v>55</v>
      </c>
      <c r="G19" s="690" t="s">
        <v>11</v>
      </c>
      <c r="H19" s="695" t="s">
        <v>41</v>
      </c>
      <c r="I19" s="692" t="s">
        <v>8</v>
      </c>
    </row>
    <row r="20" spans="1:9" ht="13.5" customHeight="1" thickBot="1">
      <c r="A20" s="685"/>
      <c r="B20" s="687"/>
      <c r="C20" s="689"/>
      <c r="D20" s="689"/>
      <c r="E20" s="696"/>
      <c r="F20" s="691"/>
      <c r="G20" s="691"/>
      <c r="H20" s="697"/>
      <c r="I20" s="693"/>
    </row>
    <row r="21" spans="1:9" ht="13.5" customHeight="1" thickTop="1">
      <c r="A21" s="2" t="s">
        <v>66</v>
      </c>
      <c r="B21" s="16">
        <v>1384</v>
      </c>
      <c r="C21" s="17">
        <v>1109</v>
      </c>
      <c r="D21" s="17">
        <f>1384-1109</f>
        <v>275</v>
      </c>
      <c r="E21" s="17">
        <v>1102</v>
      </c>
      <c r="F21" s="17">
        <v>14</v>
      </c>
      <c r="G21" s="17">
        <v>4524</v>
      </c>
      <c r="H21" s="37" t="s">
        <v>241</v>
      </c>
      <c r="I21" s="22" t="s">
        <v>453</v>
      </c>
    </row>
    <row r="22" spans="1:9" ht="13.5" customHeight="1">
      <c r="A22" s="2" t="s">
        <v>111</v>
      </c>
      <c r="B22" s="19">
        <v>4499</v>
      </c>
      <c r="C22" s="20">
        <v>4462</v>
      </c>
      <c r="D22" s="20">
        <v>35</v>
      </c>
      <c r="E22" s="20">
        <v>35</v>
      </c>
      <c r="F22" s="20">
        <v>1559</v>
      </c>
      <c r="G22" s="20">
        <v>29054</v>
      </c>
      <c r="H22" s="20">
        <v>18798</v>
      </c>
      <c r="I22" s="22"/>
    </row>
    <row r="23" spans="1:9" ht="13.5" customHeight="1">
      <c r="A23" s="2" t="s">
        <v>454</v>
      </c>
      <c r="B23" s="19">
        <v>53</v>
      </c>
      <c r="C23" s="20">
        <v>48</v>
      </c>
      <c r="D23" s="20">
        <f>53-48</f>
        <v>5</v>
      </c>
      <c r="E23" s="20">
        <v>5</v>
      </c>
      <c r="F23" s="168" t="s">
        <v>455</v>
      </c>
      <c r="G23" s="168" t="s">
        <v>455</v>
      </c>
      <c r="H23" s="168" t="s">
        <v>455</v>
      </c>
      <c r="I23" s="22"/>
    </row>
    <row r="24" spans="1:9" ht="13.5" customHeight="1">
      <c r="A24" s="2" t="s">
        <v>220</v>
      </c>
      <c r="B24" s="19">
        <v>949</v>
      </c>
      <c r="C24" s="20">
        <v>885</v>
      </c>
      <c r="D24" s="20">
        <v>63</v>
      </c>
      <c r="E24" s="20">
        <v>63</v>
      </c>
      <c r="F24" s="20">
        <v>171</v>
      </c>
      <c r="G24" s="20">
        <v>4187</v>
      </c>
      <c r="H24" s="20">
        <v>2299</v>
      </c>
      <c r="I24" s="22"/>
    </row>
    <row r="25" spans="1:9" ht="13.5" customHeight="1">
      <c r="A25" s="2" t="s">
        <v>112</v>
      </c>
      <c r="B25" s="19">
        <v>858</v>
      </c>
      <c r="C25" s="20">
        <v>798</v>
      </c>
      <c r="D25" s="20">
        <v>61</v>
      </c>
      <c r="E25" s="20">
        <v>61</v>
      </c>
      <c r="F25" s="20">
        <v>589</v>
      </c>
      <c r="G25" s="20">
        <v>5524</v>
      </c>
      <c r="H25" s="20">
        <v>4867</v>
      </c>
      <c r="I25" s="22"/>
    </row>
    <row r="26" spans="1:9" ht="13.5" customHeight="1">
      <c r="A26" s="2" t="s">
        <v>456</v>
      </c>
      <c r="B26" s="19">
        <v>115</v>
      </c>
      <c r="C26" s="20">
        <v>79</v>
      </c>
      <c r="D26" s="20">
        <v>36</v>
      </c>
      <c r="E26" s="20">
        <v>36</v>
      </c>
      <c r="F26" s="20">
        <v>125</v>
      </c>
      <c r="G26" s="20">
        <v>57</v>
      </c>
      <c r="H26" s="20">
        <v>39</v>
      </c>
      <c r="I26" s="22"/>
    </row>
    <row r="27" spans="1:9" ht="13.5" customHeight="1">
      <c r="A27" s="6" t="s">
        <v>457</v>
      </c>
      <c r="B27" s="27">
        <v>140</v>
      </c>
      <c r="C27" s="29">
        <v>71</v>
      </c>
      <c r="D27" s="29">
        <v>69</v>
      </c>
      <c r="E27" s="29">
        <v>69</v>
      </c>
      <c r="F27" s="29">
        <v>132</v>
      </c>
      <c r="G27" s="168" t="s">
        <v>455</v>
      </c>
      <c r="H27" s="168" t="s">
        <v>455</v>
      </c>
      <c r="I27" s="30"/>
    </row>
    <row r="28" spans="1:9" ht="13.5" customHeight="1">
      <c r="A28" s="6" t="s">
        <v>458</v>
      </c>
      <c r="B28" s="27">
        <v>9407</v>
      </c>
      <c r="C28" s="29">
        <v>8814</v>
      </c>
      <c r="D28" s="29">
        <v>593</v>
      </c>
      <c r="E28" s="29">
        <v>593</v>
      </c>
      <c r="F28" s="29">
        <v>520</v>
      </c>
      <c r="G28" s="168" t="s">
        <v>455</v>
      </c>
      <c r="H28" s="168" t="s">
        <v>455</v>
      </c>
      <c r="I28" s="30"/>
    </row>
    <row r="29" spans="1:9" ht="13.5" customHeight="1">
      <c r="A29" s="6" t="s">
        <v>459</v>
      </c>
      <c r="B29" s="27">
        <v>764</v>
      </c>
      <c r="C29" s="29">
        <v>604</v>
      </c>
      <c r="D29" s="29">
        <v>160</v>
      </c>
      <c r="E29" s="29">
        <v>160</v>
      </c>
      <c r="F29" s="29">
        <v>70</v>
      </c>
      <c r="G29" s="29">
        <v>102</v>
      </c>
      <c r="H29" s="29">
        <v>14</v>
      </c>
      <c r="I29" s="30"/>
    </row>
    <row r="30" spans="1:9" ht="13.5" customHeight="1">
      <c r="A30" s="6" t="s">
        <v>460</v>
      </c>
      <c r="B30" s="27">
        <v>857</v>
      </c>
      <c r="C30" s="29">
        <v>752</v>
      </c>
      <c r="D30" s="29">
        <v>105</v>
      </c>
      <c r="E30" s="29">
        <v>105</v>
      </c>
      <c r="F30" s="29">
        <v>75</v>
      </c>
      <c r="G30" s="168" t="s">
        <v>455</v>
      </c>
      <c r="H30" s="168" t="s">
        <v>455</v>
      </c>
      <c r="I30" s="30"/>
    </row>
    <row r="31" spans="1:9" ht="13.5" customHeight="1">
      <c r="A31" s="6" t="s">
        <v>461</v>
      </c>
      <c r="B31" s="27">
        <v>7586</v>
      </c>
      <c r="C31" s="29">
        <v>7304</v>
      </c>
      <c r="D31" s="29">
        <v>282</v>
      </c>
      <c r="E31" s="29">
        <v>282</v>
      </c>
      <c r="F31" s="29">
        <v>978</v>
      </c>
      <c r="G31" s="168" t="s">
        <v>455</v>
      </c>
      <c r="H31" s="168" t="s">
        <v>455</v>
      </c>
      <c r="I31" s="30"/>
    </row>
    <row r="32" spans="1:9" ht="13.5" customHeight="1">
      <c r="A32" s="6" t="s">
        <v>462</v>
      </c>
      <c r="B32" s="27">
        <v>32</v>
      </c>
      <c r="C32" s="29">
        <v>25</v>
      </c>
      <c r="D32" s="29">
        <v>7</v>
      </c>
      <c r="E32" s="29">
        <v>7</v>
      </c>
      <c r="F32" s="168" t="s">
        <v>455</v>
      </c>
      <c r="G32" s="168" t="s">
        <v>455</v>
      </c>
      <c r="H32" s="168" t="s">
        <v>455</v>
      </c>
      <c r="I32" s="30"/>
    </row>
    <row r="33" spans="1:9" ht="13.5" customHeight="1">
      <c r="A33" s="11" t="s">
        <v>271</v>
      </c>
      <c r="B33" s="32">
        <v>874</v>
      </c>
      <c r="C33" s="33">
        <v>839</v>
      </c>
      <c r="D33" s="33">
        <v>35</v>
      </c>
      <c r="E33" s="33">
        <v>35</v>
      </c>
      <c r="F33" s="33">
        <v>205</v>
      </c>
      <c r="G33" s="168" t="s">
        <v>455</v>
      </c>
      <c r="H33" s="168" t="s">
        <v>455</v>
      </c>
      <c r="I33" s="35"/>
    </row>
    <row r="34" spans="1:9" ht="13.5" customHeight="1">
      <c r="A34" s="63" t="s">
        <v>15</v>
      </c>
      <c r="B34" s="78"/>
      <c r="C34" s="79"/>
      <c r="D34" s="79"/>
      <c r="E34" s="80">
        <v>2553</v>
      </c>
      <c r="F34" s="81"/>
      <c r="G34" s="80">
        <v>43448</v>
      </c>
      <c r="H34" s="80">
        <v>26017</v>
      </c>
      <c r="I34" s="82"/>
    </row>
    <row r="35" ht="10.5">
      <c r="A35" s="1" t="s">
        <v>88</v>
      </c>
    </row>
    <row r="36" ht="10.5">
      <c r="A36" s="1" t="s">
        <v>89</v>
      </c>
    </row>
    <row r="37" ht="10.5">
      <c r="A37" s="1" t="s">
        <v>49</v>
      </c>
    </row>
    <row r="38" ht="10.5">
      <c r="A38" s="1" t="s">
        <v>48</v>
      </c>
    </row>
    <row r="39" ht="9.75" customHeight="1"/>
    <row r="40" ht="14.25">
      <c r="A40" s="60" t="s">
        <v>13</v>
      </c>
    </row>
    <row r="41" spans="9:10" ht="10.5">
      <c r="I41" s="49" t="s">
        <v>12</v>
      </c>
      <c r="J41" s="49"/>
    </row>
    <row r="42" spans="1:9" ht="13.5" customHeight="1">
      <c r="A42" s="684" t="s">
        <v>14</v>
      </c>
      <c r="B42" s="694" t="s">
        <v>43</v>
      </c>
      <c r="C42" s="690" t="s">
        <v>44</v>
      </c>
      <c r="D42" s="690" t="s">
        <v>45</v>
      </c>
      <c r="E42" s="695" t="s">
        <v>46</v>
      </c>
      <c r="F42" s="690" t="s">
        <v>55</v>
      </c>
      <c r="G42" s="690" t="s">
        <v>11</v>
      </c>
      <c r="H42" s="695" t="s">
        <v>42</v>
      </c>
      <c r="I42" s="692" t="s">
        <v>8</v>
      </c>
    </row>
    <row r="43" spans="1:9" ht="13.5" customHeight="1" thickBot="1">
      <c r="A43" s="685"/>
      <c r="B43" s="687"/>
      <c r="C43" s="689"/>
      <c r="D43" s="689"/>
      <c r="E43" s="696"/>
      <c r="F43" s="691"/>
      <c r="G43" s="691"/>
      <c r="H43" s="697"/>
      <c r="I43" s="693"/>
    </row>
    <row r="44" spans="1:9" ht="13.5" customHeight="1" thickTop="1">
      <c r="A44" s="2" t="s">
        <v>463</v>
      </c>
      <c r="B44" s="16">
        <v>184</v>
      </c>
      <c r="C44" s="17">
        <v>184</v>
      </c>
      <c r="D44" s="17">
        <v>0</v>
      </c>
      <c r="E44" s="17">
        <v>0</v>
      </c>
      <c r="F44" s="168" t="s">
        <v>455</v>
      </c>
      <c r="G44" s="17">
        <v>352</v>
      </c>
      <c r="H44" s="17">
        <v>123</v>
      </c>
      <c r="I44" s="38" t="s">
        <v>9</v>
      </c>
    </row>
    <row r="45" spans="1:9" ht="13.5" customHeight="1">
      <c r="A45" s="2" t="s">
        <v>463</v>
      </c>
      <c r="B45" s="27">
        <v>129</v>
      </c>
      <c r="C45" s="29">
        <v>129</v>
      </c>
      <c r="D45" s="29">
        <v>0</v>
      </c>
      <c r="E45" s="29">
        <v>0</v>
      </c>
      <c r="F45" s="168" t="s">
        <v>455</v>
      </c>
      <c r="G45" s="168" t="s">
        <v>455</v>
      </c>
      <c r="H45" s="168" t="s">
        <v>455</v>
      </c>
      <c r="I45" s="30" t="s">
        <v>338</v>
      </c>
    </row>
    <row r="46" spans="1:9" ht="13.5" customHeight="1">
      <c r="A46" s="6" t="s">
        <v>464</v>
      </c>
      <c r="B46" s="27">
        <v>740</v>
      </c>
      <c r="C46" s="29">
        <v>726</v>
      </c>
      <c r="D46" s="29">
        <v>15</v>
      </c>
      <c r="E46" s="29">
        <v>637</v>
      </c>
      <c r="F46" s="168" t="s">
        <v>455</v>
      </c>
      <c r="G46" s="168" t="s">
        <v>455</v>
      </c>
      <c r="H46" s="168" t="s">
        <v>455</v>
      </c>
      <c r="I46" s="30" t="s">
        <v>261</v>
      </c>
    </row>
    <row r="47" spans="1:9" ht="13.5" customHeight="1">
      <c r="A47" s="6" t="s">
        <v>465</v>
      </c>
      <c r="B47" s="27">
        <v>75</v>
      </c>
      <c r="C47" s="29">
        <v>71</v>
      </c>
      <c r="D47" s="29">
        <v>3</v>
      </c>
      <c r="E47" s="29">
        <v>3</v>
      </c>
      <c r="F47" s="168" t="s">
        <v>455</v>
      </c>
      <c r="G47" s="168" t="s">
        <v>455</v>
      </c>
      <c r="H47" s="168" t="s">
        <v>455</v>
      </c>
      <c r="I47" s="30"/>
    </row>
    <row r="48" spans="1:9" ht="13.5" customHeight="1">
      <c r="A48" s="23" t="s">
        <v>466</v>
      </c>
      <c r="B48" s="175">
        <v>420</v>
      </c>
      <c r="C48" s="176">
        <v>397</v>
      </c>
      <c r="D48" s="176">
        <v>23</v>
      </c>
      <c r="E48" s="176">
        <v>23</v>
      </c>
      <c r="F48" s="168" t="s">
        <v>455</v>
      </c>
      <c r="G48" s="168" t="s">
        <v>455</v>
      </c>
      <c r="H48" s="168" t="s">
        <v>455</v>
      </c>
      <c r="I48" s="177" t="s">
        <v>9</v>
      </c>
    </row>
    <row r="49" spans="1:9" ht="13.5" customHeight="1">
      <c r="A49" s="11" t="s">
        <v>466</v>
      </c>
      <c r="B49" s="32">
        <v>161139</v>
      </c>
      <c r="C49" s="33">
        <v>155554</v>
      </c>
      <c r="D49" s="33">
        <v>5585</v>
      </c>
      <c r="E49" s="33">
        <v>5580</v>
      </c>
      <c r="F49" s="168" t="s">
        <v>455</v>
      </c>
      <c r="G49" s="168" t="s">
        <v>455</v>
      </c>
      <c r="H49" s="168" t="s">
        <v>455</v>
      </c>
      <c r="I49" s="35" t="s">
        <v>321</v>
      </c>
    </row>
    <row r="50" spans="1:9" ht="13.5" customHeight="1">
      <c r="A50" s="63" t="s">
        <v>16</v>
      </c>
      <c r="B50" s="78"/>
      <c r="C50" s="79"/>
      <c r="D50" s="79"/>
      <c r="E50" s="80">
        <v>6243</v>
      </c>
      <c r="F50" s="81"/>
      <c r="G50" s="80"/>
      <c r="H50" s="80"/>
      <c r="I50" s="84"/>
    </row>
    <row r="51" ht="9.75" customHeight="1">
      <c r="A51" s="85"/>
    </row>
    <row r="52" ht="14.25">
      <c r="A52" s="60" t="s">
        <v>56</v>
      </c>
    </row>
    <row r="53" ht="10.5">
      <c r="J53" s="49" t="s">
        <v>12</v>
      </c>
    </row>
    <row r="54" spans="1:10" ht="13.5" customHeight="1">
      <c r="A54" s="698" t="s">
        <v>17</v>
      </c>
      <c r="B54" s="694" t="s">
        <v>19</v>
      </c>
      <c r="C54" s="690" t="s">
        <v>47</v>
      </c>
      <c r="D54" s="690" t="s">
        <v>20</v>
      </c>
      <c r="E54" s="690" t="s">
        <v>21</v>
      </c>
      <c r="F54" s="690" t="s">
        <v>22</v>
      </c>
      <c r="G54" s="695" t="s">
        <v>23</v>
      </c>
      <c r="H54" s="695" t="s">
        <v>24</v>
      </c>
      <c r="I54" s="695" t="s">
        <v>59</v>
      </c>
      <c r="J54" s="692" t="s">
        <v>8</v>
      </c>
    </row>
    <row r="55" spans="1:10" ht="13.5" customHeight="1" thickBot="1">
      <c r="A55" s="699"/>
      <c r="B55" s="687"/>
      <c r="C55" s="689"/>
      <c r="D55" s="689"/>
      <c r="E55" s="689"/>
      <c r="F55" s="689"/>
      <c r="G55" s="696"/>
      <c r="H55" s="696"/>
      <c r="I55" s="697"/>
      <c r="J55" s="693"/>
    </row>
    <row r="56" spans="1:10" ht="13.5" customHeight="1" thickTop="1">
      <c r="A56" s="2" t="s">
        <v>467</v>
      </c>
      <c r="B56" s="376">
        <v>0</v>
      </c>
      <c r="C56" s="17">
        <v>10</v>
      </c>
      <c r="D56" s="17">
        <v>8</v>
      </c>
      <c r="E56" s="168" t="s">
        <v>455</v>
      </c>
      <c r="F56" s="17">
        <v>362</v>
      </c>
      <c r="G56" s="17">
        <v>1514</v>
      </c>
      <c r="H56" s="17">
        <v>520</v>
      </c>
      <c r="I56" s="168" t="s">
        <v>455</v>
      </c>
      <c r="J56" s="22"/>
    </row>
    <row r="57" spans="1:10" ht="13.5" customHeight="1">
      <c r="A57" s="2" t="s">
        <v>468</v>
      </c>
      <c r="B57" s="19">
        <v>21</v>
      </c>
      <c r="C57" s="377">
        <v>37</v>
      </c>
      <c r="D57" s="20">
        <v>5</v>
      </c>
      <c r="E57" s="168" t="s">
        <v>455</v>
      </c>
      <c r="F57" s="168" t="s">
        <v>455</v>
      </c>
      <c r="G57" s="168" t="s">
        <v>455</v>
      </c>
      <c r="H57" s="168" t="s">
        <v>455</v>
      </c>
      <c r="I57" s="168" t="s">
        <v>455</v>
      </c>
      <c r="J57" s="22"/>
    </row>
    <row r="58" spans="1:10" ht="13.5" customHeight="1">
      <c r="A58" s="2" t="s">
        <v>469</v>
      </c>
      <c r="B58" s="19">
        <v>14</v>
      </c>
      <c r="C58" s="20">
        <v>532</v>
      </c>
      <c r="D58" s="20">
        <v>110</v>
      </c>
      <c r="E58" s="20">
        <v>10</v>
      </c>
      <c r="F58" s="168" t="s">
        <v>455</v>
      </c>
      <c r="G58" s="168" t="s">
        <v>455</v>
      </c>
      <c r="H58" s="168" t="s">
        <v>455</v>
      </c>
      <c r="I58" s="168" t="s">
        <v>455</v>
      </c>
      <c r="J58" s="22"/>
    </row>
    <row r="59" spans="1:10" ht="13.5" customHeight="1">
      <c r="A59" s="2" t="s">
        <v>470</v>
      </c>
      <c r="B59" s="19">
        <v>0</v>
      </c>
      <c r="C59" s="20">
        <v>1</v>
      </c>
      <c r="D59" s="20">
        <v>1</v>
      </c>
      <c r="E59" s="168" t="s">
        <v>455</v>
      </c>
      <c r="F59" s="168" t="s">
        <v>455</v>
      </c>
      <c r="G59" s="168" t="s">
        <v>455</v>
      </c>
      <c r="H59" s="168" t="s">
        <v>455</v>
      </c>
      <c r="I59" s="168" t="s">
        <v>455</v>
      </c>
      <c r="J59" s="22"/>
    </row>
    <row r="60" spans="1:10" ht="13.5" customHeight="1">
      <c r="A60" s="2" t="s">
        <v>471</v>
      </c>
      <c r="B60" s="19">
        <v>2</v>
      </c>
      <c r="C60" s="20">
        <v>193</v>
      </c>
      <c r="D60" s="20">
        <v>69</v>
      </c>
      <c r="E60" s="168" t="s">
        <v>455</v>
      </c>
      <c r="F60" s="168" t="s">
        <v>455</v>
      </c>
      <c r="G60" s="168" t="s">
        <v>455</v>
      </c>
      <c r="H60" s="168" t="s">
        <v>455</v>
      </c>
      <c r="I60" s="168" t="s">
        <v>455</v>
      </c>
      <c r="J60" s="22"/>
    </row>
    <row r="61" spans="1:10" ht="13.5" customHeight="1">
      <c r="A61" s="2" t="s">
        <v>472</v>
      </c>
      <c r="B61" s="19">
        <v>3</v>
      </c>
      <c r="C61" s="20">
        <v>140</v>
      </c>
      <c r="D61" s="20">
        <v>29</v>
      </c>
      <c r="E61" s="168" t="s">
        <v>455</v>
      </c>
      <c r="F61" s="20">
        <v>10</v>
      </c>
      <c r="G61" s="168" t="s">
        <v>455</v>
      </c>
      <c r="H61" s="168" t="s">
        <v>455</v>
      </c>
      <c r="I61" s="168" t="s">
        <v>455</v>
      </c>
      <c r="J61" s="22"/>
    </row>
    <row r="62" spans="1:10" ht="13.5" customHeight="1">
      <c r="A62" s="2" t="s">
        <v>473</v>
      </c>
      <c r="B62" s="19">
        <v>4</v>
      </c>
      <c r="C62" s="20">
        <v>510</v>
      </c>
      <c r="D62" s="20">
        <v>5</v>
      </c>
      <c r="E62" s="168" t="s">
        <v>455</v>
      </c>
      <c r="F62" s="168" t="s">
        <v>455</v>
      </c>
      <c r="G62" s="168" t="s">
        <v>455</v>
      </c>
      <c r="H62" s="168" t="s">
        <v>455</v>
      </c>
      <c r="I62" s="168" t="s">
        <v>455</v>
      </c>
      <c r="J62" s="22"/>
    </row>
    <row r="63" spans="1:10" ht="13.5" customHeight="1">
      <c r="A63" s="2" t="s">
        <v>474</v>
      </c>
      <c r="B63" s="19">
        <v>-11</v>
      </c>
      <c r="C63" s="20">
        <v>204</v>
      </c>
      <c r="D63" s="20">
        <v>40</v>
      </c>
      <c r="E63" s="20">
        <v>1</v>
      </c>
      <c r="F63" s="168" t="s">
        <v>455</v>
      </c>
      <c r="G63" s="168" t="s">
        <v>455</v>
      </c>
      <c r="H63" s="168" t="s">
        <v>455</v>
      </c>
      <c r="I63" s="168" t="s">
        <v>455</v>
      </c>
      <c r="J63" s="22"/>
    </row>
    <row r="64" spans="1:10" ht="13.5" customHeight="1">
      <c r="A64" s="2" t="s">
        <v>475</v>
      </c>
      <c r="B64" s="19">
        <v>2</v>
      </c>
      <c r="C64" s="20">
        <v>35</v>
      </c>
      <c r="D64" s="20">
        <v>20</v>
      </c>
      <c r="E64" s="168" t="s">
        <v>455</v>
      </c>
      <c r="F64" s="168" t="s">
        <v>455</v>
      </c>
      <c r="G64" s="168" t="s">
        <v>455</v>
      </c>
      <c r="H64" s="168" t="s">
        <v>455</v>
      </c>
      <c r="I64" s="168" t="s">
        <v>455</v>
      </c>
      <c r="J64" s="22"/>
    </row>
    <row r="65" spans="1:10" ht="13.5" customHeight="1">
      <c r="A65" s="2" t="s">
        <v>476</v>
      </c>
      <c r="B65" s="19">
        <v>-1</v>
      </c>
      <c r="C65" s="20">
        <v>29</v>
      </c>
      <c r="D65" s="20">
        <v>30</v>
      </c>
      <c r="E65" s="168" t="s">
        <v>455</v>
      </c>
      <c r="F65" s="168" t="s">
        <v>455</v>
      </c>
      <c r="G65" s="168" t="s">
        <v>455</v>
      </c>
      <c r="H65" s="168" t="s">
        <v>455</v>
      </c>
      <c r="I65" s="168" t="s">
        <v>455</v>
      </c>
      <c r="J65" s="22"/>
    </row>
    <row r="66" spans="1:10" ht="13.5" customHeight="1">
      <c r="A66" s="2" t="s">
        <v>477</v>
      </c>
      <c r="B66" s="19">
        <v>0</v>
      </c>
      <c r="C66" s="20">
        <v>28</v>
      </c>
      <c r="D66" s="20">
        <v>4</v>
      </c>
      <c r="E66" s="168" t="s">
        <v>455</v>
      </c>
      <c r="F66" s="168" t="s">
        <v>455</v>
      </c>
      <c r="G66" s="168" t="s">
        <v>455</v>
      </c>
      <c r="H66" s="168" t="s">
        <v>455</v>
      </c>
      <c r="I66" s="168" t="s">
        <v>455</v>
      </c>
      <c r="J66" s="22"/>
    </row>
    <row r="67" spans="1:10" ht="13.5" customHeight="1">
      <c r="A67" s="2" t="s">
        <v>478</v>
      </c>
      <c r="B67" s="19">
        <v>1</v>
      </c>
      <c r="C67" s="20">
        <v>11</v>
      </c>
      <c r="D67" s="20">
        <v>9</v>
      </c>
      <c r="E67" s="168" t="s">
        <v>455</v>
      </c>
      <c r="F67" s="168" t="s">
        <v>455</v>
      </c>
      <c r="G67" s="168" t="s">
        <v>455</v>
      </c>
      <c r="H67" s="168" t="s">
        <v>455</v>
      </c>
      <c r="I67" s="168" t="s">
        <v>455</v>
      </c>
      <c r="J67" s="22"/>
    </row>
    <row r="68" spans="1:10" ht="13.5" customHeight="1">
      <c r="A68" s="2" t="s">
        <v>479</v>
      </c>
      <c r="B68" s="19">
        <v>-6</v>
      </c>
      <c r="C68" s="20">
        <v>23</v>
      </c>
      <c r="D68" s="20">
        <v>33</v>
      </c>
      <c r="E68" s="168" t="s">
        <v>455</v>
      </c>
      <c r="F68" s="168" t="s">
        <v>455</v>
      </c>
      <c r="G68" s="168" t="s">
        <v>455</v>
      </c>
      <c r="H68" s="168" t="s">
        <v>455</v>
      </c>
      <c r="I68" s="168" t="s">
        <v>455</v>
      </c>
      <c r="J68" s="22"/>
    </row>
    <row r="69" spans="1:10" ht="13.5" customHeight="1">
      <c r="A69" s="2" t="s">
        <v>480</v>
      </c>
      <c r="B69" s="19">
        <v>61</v>
      </c>
      <c r="C69" s="20">
        <v>180</v>
      </c>
      <c r="D69" s="20">
        <v>101</v>
      </c>
      <c r="E69" s="168" t="s">
        <v>455</v>
      </c>
      <c r="F69" s="168" t="s">
        <v>455</v>
      </c>
      <c r="G69" s="168" t="s">
        <v>455</v>
      </c>
      <c r="H69" s="168" t="s">
        <v>455</v>
      </c>
      <c r="I69" s="168" t="s">
        <v>455</v>
      </c>
      <c r="J69" s="22"/>
    </row>
    <row r="70" spans="1:10" ht="13.5" customHeight="1">
      <c r="A70" s="2" t="s">
        <v>481</v>
      </c>
      <c r="B70" s="19">
        <v>-9</v>
      </c>
      <c r="C70" s="20">
        <v>51</v>
      </c>
      <c r="D70" s="20">
        <v>34</v>
      </c>
      <c r="E70" s="168" t="s">
        <v>455</v>
      </c>
      <c r="F70" s="168" t="s">
        <v>455</v>
      </c>
      <c r="G70" s="168" t="s">
        <v>455</v>
      </c>
      <c r="H70" s="168" t="s">
        <v>455</v>
      </c>
      <c r="I70" s="168" t="s">
        <v>455</v>
      </c>
      <c r="J70" s="22"/>
    </row>
    <row r="71" spans="1:10" ht="13.5" customHeight="1">
      <c r="A71" s="2" t="s">
        <v>482</v>
      </c>
      <c r="B71" s="378" t="s">
        <v>455</v>
      </c>
      <c r="C71" s="20">
        <v>118</v>
      </c>
      <c r="D71" s="20">
        <v>6</v>
      </c>
      <c r="E71" s="20">
        <v>24</v>
      </c>
      <c r="F71" s="168" t="s">
        <v>455</v>
      </c>
      <c r="G71" s="168" t="s">
        <v>455</v>
      </c>
      <c r="H71" s="168" t="s">
        <v>455</v>
      </c>
      <c r="I71" s="168" t="s">
        <v>455</v>
      </c>
      <c r="J71" s="22"/>
    </row>
    <row r="72" spans="1:10" ht="13.5" customHeight="1">
      <c r="A72" s="6" t="s">
        <v>483</v>
      </c>
      <c r="B72" s="27">
        <v>-2</v>
      </c>
      <c r="C72" s="29">
        <v>41</v>
      </c>
      <c r="D72" s="29">
        <v>20</v>
      </c>
      <c r="E72" s="168" t="s">
        <v>455</v>
      </c>
      <c r="F72" s="168" t="s">
        <v>455</v>
      </c>
      <c r="G72" s="168" t="s">
        <v>455</v>
      </c>
      <c r="H72" s="168" t="s">
        <v>455</v>
      </c>
      <c r="I72" s="168" t="s">
        <v>455</v>
      </c>
      <c r="J72" s="30"/>
    </row>
    <row r="73" spans="1:10" ht="13.5" customHeight="1">
      <c r="A73" s="6" t="s">
        <v>484</v>
      </c>
      <c r="B73" s="27">
        <v>-2</v>
      </c>
      <c r="C73" s="29">
        <v>130</v>
      </c>
      <c r="D73" s="29">
        <v>46</v>
      </c>
      <c r="E73" s="168" t="s">
        <v>455</v>
      </c>
      <c r="F73" s="168" t="s">
        <v>455</v>
      </c>
      <c r="G73" s="168" t="s">
        <v>455</v>
      </c>
      <c r="H73" s="168" t="s">
        <v>455</v>
      </c>
      <c r="I73" s="168" t="s">
        <v>455</v>
      </c>
      <c r="J73" s="30"/>
    </row>
    <row r="74" spans="1:10" ht="13.5" customHeight="1">
      <c r="A74" s="11" t="s">
        <v>485</v>
      </c>
      <c r="B74" s="32">
        <v>0</v>
      </c>
      <c r="C74" s="33">
        <v>57</v>
      </c>
      <c r="D74" s="33">
        <v>20</v>
      </c>
      <c r="E74" s="33">
        <v>1</v>
      </c>
      <c r="F74" s="168" t="s">
        <v>455</v>
      </c>
      <c r="G74" s="168" t="s">
        <v>455</v>
      </c>
      <c r="H74" s="168" t="s">
        <v>455</v>
      </c>
      <c r="I74" s="168" t="s">
        <v>455</v>
      </c>
      <c r="J74" s="35"/>
    </row>
    <row r="75" spans="1:10" ht="13.5" customHeight="1">
      <c r="A75" s="86" t="s">
        <v>18</v>
      </c>
      <c r="B75" s="87"/>
      <c r="C75" s="81"/>
      <c r="D75" s="80">
        <v>590</v>
      </c>
      <c r="E75" s="80">
        <v>36</v>
      </c>
      <c r="F75" s="80">
        <v>372</v>
      </c>
      <c r="G75" s="80">
        <v>1514</v>
      </c>
      <c r="H75" s="80">
        <v>520</v>
      </c>
      <c r="I75" s="180" t="s">
        <v>455</v>
      </c>
      <c r="J75" s="82"/>
    </row>
    <row r="76" ht="10.5">
      <c r="A76" s="1" t="s">
        <v>90</v>
      </c>
    </row>
    <row r="77" ht="9.75" customHeight="1"/>
    <row r="78" ht="14.25">
      <c r="A78" s="60" t="s">
        <v>39</v>
      </c>
    </row>
    <row r="79" ht="10.5">
      <c r="D79" s="49" t="s">
        <v>12</v>
      </c>
    </row>
    <row r="80" spans="1:4" ht="21.75" thickBot="1">
      <c r="A80" s="88" t="s">
        <v>34</v>
      </c>
      <c r="B80" s="89" t="s">
        <v>91</v>
      </c>
      <c r="C80" s="90" t="s">
        <v>92</v>
      </c>
      <c r="D80" s="91" t="s">
        <v>50</v>
      </c>
    </row>
    <row r="81" spans="1:4" ht="13.5" customHeight="1" thickTop="1">
      <c r="A81" s="92" t="s">
        <v>35</v>
      </c>
      <c r="B81" s="16">
        <v>5938</v>
      </c>
      <c r="C81" s="17">
        <v>6538</v>
      </c>
      <c r="D81" s="38">
        <v>600</v>
      </c>
    </row>
    <row r="82" spans="1:4" ht="13.5" customHeight="1">
      <c r="A82" s="93" t="s">
        <v>36</v>
      </c>
      <c r="B82" s="27">
        <v>3235</v>
      </c>
      <c r="C82" s="29">
        <v>2818</v>
      </c>
      <c r="D82" s="30">
        <v>-417</v>
      </c>
    </row>
    <row r="83" spans="1:4" ht="13.5" customHeight="1">
      <c r="A83" s="94" t="s">
        <v>37</v>
      </c>
      <c r="B83" s="32">
        <v>13525</v>
      </c>
      <c r="C83" s="33">
        <v>13819</v>
      </c>
      <c r="D83" s="35">
        <v>294</v>
      </c>
    </row>
    <row r="84" spans="1:4" ht="13.5" customHeight="1">
      <c r="A84" s="95" t="s">
        <v>38</v>
      </c>
      <c r="B84" s="96">
        <v>22698</v>
      </c>
      <c r="C84" s="80">
        <v>23175</v>
      </c>
      <c r="D84" s="82">
        <v>477</v>
      </c>
    </row>
    <row r="85" spans="1:4" ht="10.5">
      <c r="A85" s="1" t="s">
        <v>58</v>
      </c>
      <c r="B85" s="97"/>
      <c r="C85" s="97"/>
      <c r="D85" s="97"/>
    </row>
    <row r="86" spans="1:4" ht="9.75" customHeight="1">
      <c r="A86" s="98"/>
      <c r="B86" s="97"/>
      <c r="C86" s="97"/>
      <c r="D86" s="97"/>
    </row>
    <row r="87" ht="14.25">
      <c r="A87" s="60" t="s">
        <v>57</v>
      </c>
    </row>
    <row r="88" ht="10.5" customHeight="1">
      <c r="A88" s="60"/>
    </row>
    <row r="89" spans="1:11" ht="21.75" thickBot="1">
      <c r="A89" s="88" t="s">
        <v>33</v>
      </c>
      <c r="B89" s="89" t="s">
        <v>91</v>
      </c>
      <c r="C89" s="90" t="s">
        <v>92</v>
      </c>
      <c r="D89" s="90" t="s">
        <v>50</v>
      </c>
      <c r="E89" s="99" t="s">
        <v>31</v>
      </c>
      <c r="F89" s="91" t="s">
        <v>32</v>
      </c>
      <c r="G89" s="700" t="s">
        <v>40</v>
      </c>
      <c r="H89" s="701"/>
      <c r="I89" s="89" t="s">
        <v>91</v>
      </c>
      <c r="J89" s="90" t="s">
        <v>92</v>
      </c>
      <c r="K89" s="91" t="s">
        <v>50</v>
      </c>
    </row>
    <row r="90" spans="1:11" ht="13.5" customHeight="1" thickTop="1">
      <c r="A90" s="92" t="s">
        <v>25</v>
      </c>
      <c r="B90" s="125">
        <v>8.93</v>
      </c>
      <c r="C90" s="40">
        <v>9.38</v>
      </c>
      <c r="D90" s="40">
        <v>0.45</v>
      </c>
      <c r="E90" s="101">
        <v>-11.74</v>
      </c>
      <c r="F90" s="102" t="s">
        <v>93</v>
      </c>
      <c r="G90" s="717" t="s">
        <v>66</v>
      </c>
      <c r="H90" s="718"/>
      <c r="I90" s="379" t="s">
        <v>241</v>
      </c>
      <c r="J90" s="380" t="s">
        <v>241</v>
      </c>
      <c r="K90" s="381" t="s">
        <v>241</v>
      </c>
    </row>
    <row r="91" spans="1:11" ht="13.5" customHeight="1">
      <c r="A91" s="93" t="s">
        <v>26</v>
      </c>
      <c r="B91" s="128">
        <v>17.71</v>
      </c>
      <c r="C91" s="42">
        <v>17.51</v>
      </c>
      <c r="D91" s="42">
        <v>-0.2</v>
      </c>
      <c r="E91" s="105">
        <v>-16.74</v>
      </c>
      <c r="F91" s="106" t="s">
        <v>94</v>
      </c>
      <c r="G91" s="719" t="s">
        <v>111</v>
      </c>
      <c r="H91" s="720"/>
      <c r="I91" s="197" t="s">
        <v>241</v>
      </c>
      <c r="J91" s="202" t="s">
        <v>241</v>
      </c>
      <c r="K91" s="382" t="s">
        <v>241</v>
      </c>
    </row>
    <row r="92" spans="1:11" ht="13.5" customHeight="1">
      <c r="A92" s="93" t="s">
        <v>27</v>
      </c>
      <c r="B92" s="130">
        <v>12</v>
      </c>
      <c r="C92" s="43">
        <v>12.4</v>
      </c>
      <c r="D92" s="43">
        <v>0.4</v>
      </c>
      <c r="E92" s="108">
        <v>25</v>
      </c>
      <c r="F92" s="109">
        <v>35</v>
      </c>
      <c r="G92" s="719" t="s">
        <v>486</v>
      </c>
      <c r="H92" s="720"/>
      <c r="I92" s="197" t="s">
        <v>241</v>
      </c>
      <c r="J92" s="202" t="s">
        <v>241</v>
      </c>
      <c r="K92" s="382" t="s">
        <v>241</v>
      </c>
    </row>
    <row r="93" spans="1:11" ht="13.5" customHeight="1">
      <c r="A93" s="93" t="s">
        <v>28</v>
      </c>
      <c r="B93" s="131">
        <v>25.3</v>
      </c>
      <c r="C93" s="43">
        <v>17.8</v>
      </c>
      <c r="D93" s="43">
        <v>-7.5</v>
      </c>
      <c r="E93" s="108">
        <v>350</v>
      </c>
      <c r="F93" s="110"/>
      <c r="G93" s="719" t="s">
        <v>220</v>
      </c>
      <c r="H93" s="720"/>
      <c r="I93" s="197" t="s">
        <v>241</v>
      </c>
      <c r="J93" s="202" t="s">
        <v>241</v>
      </c>
      <c r="K93" s="382" t="s">
        <v>241</v>
      </c>
    </row>
    <row r="94" spans="1:11" ht="13.5" customHeight="1">
      <c r="A94" s="93" t="s">
        <v>29</v>
      </c>
      <c r="B94" s="132">
        <v>0.56</v>
      </c>
      <c r="C94" s="42">
        <v>0.56</v>
      </c>
      <c r="D94" s="43">
        <v>0</v>
      </c>
      <c r="E94" s="111"/>
      <c r="F94" s="112"/>
      <c r="G94" s="719" t="s">
        <v>112</v>
      </c>
      <c r="H94" s="720"/>
      <c r="I94" s="197" t="s">
        <v>241</v>
      </c>
      <c r="J94" s="202" t="s">
        <v>241</v>
      </c>
      <c r="K94" s="382" t="s">
        <v>241</v>
      </c>
    </row>
    <row r="95" spans="1:11" ht="13.5" customHeight="1">
      <c r="A95" s="113" t="s">
        <v>30</v>
      </c>
      <c r="B95" s="133">
        <v>79.8</v>
      </c>
      <c r="C95" s="44">
        <v>77.8</v>
      </c>
      <c r="D95" s="44">
        <v>-2</v>
      </c>
      <c r="E95" s="115"/>
      <c r="F95" s="116"/>
      <c r="G95" s="719" t="s">
        <v>456</v>
      </c>
      <c r="H95" s="720"/>
      <c r="I95" s="197" t="s">
        <v>241</v>
      </c>
      <c r="J95" s="202" t="s">
        <v>241</v>
      </c>
      <c r="K95" s="382" t="s">
        <v>241</v>
      </c>
    </row>
    <row r="96" spans="1:11" ht="13.5" customHeight="1">
      <c r="A96" s="383"/>
      <c r="B96" s="384"/>
      <c r="C96" s="384"/>
      <c r="D96" s="384"/>
      <c r="E96" s="385"/>
      <c r="F96" s="386"/>
      <c r="G96" s="721" t="s">
        <v>457</v>
      </c>
      <c r="H96" s="722"/>
      <c r="I96" s="387" t="s">
        <v>241</v>
      </c>
      <c r="J96" s="210" t="s">
        <v>241</v>
      </c>
      <c r="K96" s="388" t="s">
        <v>241</v>
      </c>
    </row>
    <row r="97" ht="10.5">
      <c r="A97" s="1" t="s">
        <v>95</v>
      </c>
    </row>
    <row r="98" ht="10.5">
      <c r="A98" s="1" t="s">
        <v>96</v>
      </c>
    </row>
    <row r="99" ht="10.5">
      <c r="A99" s="1" t="s">
        <v>97</v>
      </c>
    </row>
    <row r="100" ht="10.5" customHeight="1">
      <c r="A100" s="1" t="s">
        <v>98</v>
      </c>
    </row>
  </sheetData>
  <sheetProtection/>
  <mergeCells count="44">
    <mergeCell ref="G91:H91"/>
    <mergeCell ref="G92:H92"/>
    <mergeCell ref="G93:H93"/>
    <mergeCell ref="G94:H94"/>
    <mergeCell ref="G95:H95"/>
    <mergeCell ref="G96:H96"/>
    <mergeCell ref="G54:G55"/>
    <mergeCell ref="H54:H55"/>
    <mergeCell ref="I54:I55"/>
    <mergeCell ref="J54:J55"/>
    <mergeCell ref="G89:H89"/>
    <mergeCell ref="G90:H90"/>
    <mergeCell ref="A54:A55"/>
    <mergeCell ref="B54:B55"/>
    <mergeCell ref="C54:C55"/>
    <mergeCell ref="D54:D55"/>
    <mergeCell ref="E54:E55"/>
    <mergeCell ref="F54:F55"/>
    <mergeCell ref="I19:I20"/>
    <mergeCell ref="A42:A43"/>
    <mergeCell ref="B42:B43"/>
    <mergeCell ref="C42:C43"/>
    <mergeCell ref="D42:D43"/>
    <mergeCell ref="E42:E43"/>
    <mergeCell ref="F42:F43"/>
    <mergeCell ref="G42:G43"/>
    <mergeCell ref="H42:H43"/>
    <mergeCell ref="I42:I43"/>
    <mergeCell ref="G8:G9"/>
    <mergeCell ref="H8:H9"/>
    <mergeCell ref="A19:A20"/>
    <mergeCell ref="B19:B20"/>
    <mergeCell ref="C19:C20"/>
    <mergeCell ref="D19:D20"/>
    <mergeCell ref="E19:E20"/>
    <mergeCell ref="F19:F20"/>
    <mergeCell ref="G19:G20"/>
    <mergeCell ref="H19:H20"/>
    <mergeCell ref="A8:A9"/>
    <mergeCell ref="B8:B9"/>
    <mergeCell ref="C8:C9"/>
    <mergeCell ref="D8:D9"/>
    <mergeCell ref="E8:E9"/>
    <mergeCell ref="F8:F9"/>
  </mergeCells>
  <printOptions/>
  <pageMargins left="0.4330708661417323" right="0.3937007874015748" top="0.71" bottom="0.3" header="0.45" footer="0.2"/>
  <pageSetup horizontalDpi="600" verticalDpi="600" orientation="portrait" paperSize="9" scale="88" r:id="rId1"/>
  <rowBreaks count="1" manualBreakCount="1">
    <brk id="51" max="10" man="1"/>
  </rowBreaks>
  <colBreaks count="1" manualBreakCount="1">
    <brk id="11" max="72" man="1"/>
  </colBreaks>
</worksheet>
</file>

<file path=xl/worksheets/sheet30.xml><?xml version="1.0" encoding="utf-8"?>
<worksheet xmlns="http://schemas.openxmlformats.org/spreadsheetml/2006/main" xmlns:r="http://schemas.openxmlformats.org/officeDocument/2006/relationships">
  <dimension ref="A1:M100"/>
  <sheetViews>
    <sheetView view="pageBreakPreview" zoomScale="130" zoomScaleSheetLayoutView="130" zoomScalePageLayoutView="0" workbookViewId="0" topLeftCell="A1">
      <selection activeCell="D7" sqref="D7"/>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849</v>
      </c>
      <c r="B4" s="51"/>
      <c r="G4" s="52" t="s">
        <v>51</v>
      </c>
      <c r="H4" s="53" t="s">
        <v>52</v>
      </c>
      <c r="I4" s="54" t="s">
        <v>53</v>
      </c>
      <c r="J4" s="55" t="s">
        <v>54</v>
      </c>
    </row>
    <row r="5" spans="7:10" ht="13.5" customHeight="1" thickTop="1">
      <c r="G5" s="56">
        <v>4129</v>
      </c>
      <c r="H5" s="462">
        <v>5036</v>
      </c>
      <c r="I5" s="58">
        <v>490</v>
      </c>
      <c r="J5" s="59">
        <f>G5+H5+I5</f>
        <v>9655</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8.75" customHeight="1" thickTop="1">
      <c r="A10" s="609" t="s">
        <v>9</v>
      </c>
      <c r="B10" s="3">
        <v>14973</v>
      </c>
      <c r="C10" s="4">
        <v>14384</v>
      </c>
      <c r="D10" s="231">
        <v>588</v>
      </c>
      <c r="E10" s="231">
        <v>510</v>
      </c>
      <c r="F10" s="231">
        <v>1221</v>
      </c>
      <c r="G10" s="231">
        <v>15857</v>
      </c>
      <c r="H10" s="315" t="s">
        <v>850</v>
      </c>
    </row>
    <row r="11" spans="1:8" ht="18.75" customHeight="1">
      <c r="A11" s="612" t="s">
        <v>851</v>
      </c>
      <c r="B11" s="7">
        <v>73</v>
      </c>
      <c r="C11" s="8">
        <v>69</v>
      </c>
      <c r="D11" s="231">
        <f>B11-C11</f>
        <v>4</v>
      </c>
      <c r="E11" s="268">
        <v>4</v>
      </c>
      <c r="F11" s="657" t="s">
        <v>677</v>
      </c>
      <c r="G11" s="657" t="s">
        <v>677</v>
      </c>
      <c r="H11" s="623"/>
    </row>
    <row r="12" spans="1:8" ht="18.75" customHeight="1">
      <c r="A12" s="612" t="s">
        <v>852</v>
      </c>
      <c r="B12" s="7">
        <v>20</v>
      </c>
      <c r="C12" s="8">
        <v>2</v>
      </c>
      <c r="D12" s="4">
        <f>B12-C12</f>
        <v>18</v>
      </c>
      <c r="E12" s="8">
        <v>18</v>
      </c>
      <c r="F12" s="10" t="s">
        <v>677</v>
      </c>
      <c r="G12" s="10" t="s">
        <v>677</v>
      </c>
      <c r="H12" s="623"/>
    </row>
    <row r="13" spans="1:8" ht="18.75" customHeight="1">
      <c r="A13" s="617" t="s">
        <v>853</v>
      </c>
      <c r="B13" s="658">
        <v>79</v>
      </c>
      <c r="C13" s="659">
        <v>43</v>
      </c>
      <c r="D13" s="4">
        <f>B13-C13</f>
        <v>36</v>
      </c>
      <c r="E13" s="659">
        <v>0</v>
      </c>
      <c r="F13" s="659">
        <v>77</v>
      </c>
      <c r="G13" s="10" t="s">
        <v>677</v>
      </c>
      <c r="H13" s="660" t="s">
        <v>854</v>
      </c>
    </row>
    <row r="14" spans="1:8" ht="18.75" customHeight="1">
      <c r="A14" s="613" t="s">
        <v>855</v>
      </c>
      <c r="B14" s="12">
        <v>161</v>
      </c>
      <c r="C14" s="13">
        <v>155</v>
      </c>
      <c r="D14" s="4">
        <f>B14-C14</f>
        <v>6</v>
      </c>
      <c r="E14" s="13">
        <v>6</v>
      </c>
      <c r="F14" s="13">
        <v>42</v>
      </c>
      <c r="G14" s="13">
        <v>836</v>
      </c>
      <c r="H14" s="15"/>
    </row>
    <row r="15" spans="1:8" ht="18.75" customHeight="1">
      <c r="A15" s="63" t="s">
        <v>1</v>
      </c>
      <c r="B15" s="475">
        <v>15347</v>
      </c>
      <c r="C15" s="476">
        <v>14695</v>
      </c>
      <c r="D15" s="65">
        <v>652</v>
      </c>
      <c r="E15" s="65">
        <v>538</v>
      </c>
      <c r="F15" s="66"/>
      <c r="G15" s="476">
        <v>16693</v>
      </c>
      <c r="H15" s="67"/>
    </row>
    <row r="16" spans="1:8" ht="13.5" customHeight="1">
      <c r="A16" s="68" t="s">
        <v>87</v>
      </c>
      <c r="B16" s="69"/>
      <c r="C16" s="69"/>
      <c r="D16" s="69"/>
      <c r="E16" s="69"/>
      <c r="F16" s="69"/>
      <c r="G16" s="69"/>
      <c r="H16" s="70"/>
    </row>
    <row r="17" ht="9.75" customHeight="1"/>
    <row r="18" ht="14.25">
      <c r="A18" s="60" t="s">
        <v>10</v>
      </c>
    </row>
    <row r="19" spans="9:12" ht="10.5">
      <c r="I19" s="49" t="s">
        <v>12</v>
      </c>
      <c r="K19" s="49"/>
      <c r="L19" s="49"/>
    </row>
    <row r="20" spans="1:9" ht="13.5" customHeight="1">
      <c r="A20" s="684" t="s">
        <v>0</v>
      </c>
      <c r="B20" s="694" t="s">
        <v>43</v>
      </c>
      <c r="C20" s="690" t="s">
        <v>44</v>
      </c>
      <c r="D20" s="690" t="s">
        <v>45</v>
      </c>
      <c r="E20" s="695" t="s">
        <v>46</v>
      </c>
      <c r="F20" s="690" t="s">
        <v>55</v>
      </c>
      <c r="G20" s="690" t="s">
        <v>11</v>
      </c>
      <c r="H20" s="695" t="s">
        <v>41</v>
      </c>
      <c r="I20" s="692" t="s">
        <v>8</v>
      </c>
    </row>
    <row r="21" spans="1:9" ht="13.5" customHeight="1" thickBot="1">
      <c r="A21" s="685"/>
      <c r="B21" s="687"/>
      <c r="C21" s="689"/>
      <c r="D21" s="689"/>
      <c r="E21" s="696"/>
      <c r="F21" s="691"/>
      <c r="G21" s="691"/>
      <c r="H21" s="697"/>
      <c r="I21" s="693"/>
    </row>
    <row r="22" spans="1:9" ht="18.75" customHeight="1" thickTop="1">
      <c r="A22" s="609" t="s">
        <v>113</v>
      </c>
      <c r="B22" s="16">
        <v>2478</v>
      </c>
      <c r="C22" s="17">
        <v>2426</v>
      </c>
      <c r="D22" s="17">
        <f>B22-C22</f>
        <v>52</v>
      </c>
      <c r="E22" s="17">
        <f>D22</f>
        <v>52</v>
      </c>
      <c r="F22" s="17">
        <v>138</v>
      </c>
      <c r="G22" s="18" t="s">
        <v>677</v>
      </c>
      <c r="H22" s="18" t="s">
        <v>677</v>
      </c>
      <c r="I22" s="624"/>
    </row>
    <row r="23" spans="1:9" ht="18.75" customHeight="1">
      <c r="A23" s="609" t="s">
        <v>856</v>
      </c>
      <c r="B23" s="19">
        <v>138</v>
      </c>
      <c r="C23" s="20">
        <v>131</v>
      </c>
      <c r="D23" s="29">
        <f aca="true" t="shared" si="0" ref="D23:D33">B23-C23</f>
        <v>7</v>
      </c>
      <c r="E23" s="29">
        <f aca="true" t="shared" si="1" ref="E23:E30">D23</f>
        <v>7</v>
      </c>
      <c r="F23" s="20">
        <v>42</v>
      </c>
      <c r="G23" s="31" t="s">
        <v>677</v>
      </c>
      <c r="H23" s="31" t="s">
        <v>677</v>
      </c>
      <c r="I23" s="624"/>
    </row>
    <row r="24" spans="1:9" ht="18.75" customHeight="1">
      <c r="A24" s="609" t="s">
        <v>219</v>
      </c>
      <c r="B24" s="19">
        <v>265</v>
      </c>
      <c r="C24" s="241">
        <v>259</v>
      </c>
      <c r="D24" s="28">
        <f t="shared" si="0"/>
        <v>6</v>
      </c>
      <c r="E24" s="28">
        <f t="shared" si="1"/>
        <v>6</v>
      </c>
      <c r="F24" s="20">
        <v>78</v>
      </c>
      <c r="G24" s="31" t="s">
        <v>677</v>
      </c>
      <c r="H24" s="31" t="s">
        <v>677</v>
      </c>
      <c r="I24" s="624"/>
    </row>
    <row r="25" spans="1:9" ht="18.75" customHeight="1">
      <c r="A25" s="609" t="s">
        <v>310</v>
      </c>
      <c r="B25" s="19">
        <v>244</v>
      </c>
      <c r="C25" s="241">
        <v>244</v>
      </c>
      <c r="D25" s="468">
        <v>0</v>
      </c>
      <c r="E25" s="468">
        <v>0</v>
      </c>
      <c r="F25" s="20">
        <v>34</v>
      </c>
      <c r="G25" s="31" t="s">
        <v>677</v>
      </c>
      <c r="H25" s="31" t="s">
        <v>677</v>
      </c>
      <c r="I25" s="624"/>
    </row>
    <row r="26" spans="1:9" ht="18.75" customHeight="1">
      <c r="A26" s="609" t="s">
        <v>216</v>
      </c>
      <c r="B26" s="19">
        <v>163</v>
      </c>
      <c r="C26" s="241">
        <v>162</v>
      </c>
      <c r="D26" s="28">
        <f>B26-C26</f>
        <v>1</v>
      </c>
      <c r="E26" s="28">
        <v>431</v>
      </c>
      <c r="F26" s="20">
        <v>102</v>
      </c>
      <c r="G26" s="20">
        <v>1865</v>
      </c>
      <c r="H26" s="20">
        <v>1216</v>
      </c>
      <c r="I26" s="624" t="s">
        <v>110</v>
      </c>
    </row>
    <row r="27" spans="1:9" ht="18.75" customHeight="1">
      <c r="A27" s="609" t="s">
        <v>857</v>
      </c>
      <c r="B27" s="19">
        <v>30</v>
      </c>
      <c r="C27" s="241">
        <v>26</v>
      </c>
      <c r="D27" s="28">
        <f>B27-C27</f>
        <v>4</v>
      </c>
      <c r="E27" s="28">
        <f t="shared" si="1"/>
        <v>4</v>
      </c>
      <c r="F27" s="20">
        <v>1</v>
      </c>
      <c r="G27" s="31" t="s">
        <v>677</v>
      </c>
      <c r="H27" s="31" t="s">
        <v>677</v>
      </c>
      <c r="I27" s="624"/>
    </row>
    <row r="28" spans="1:9" ht="18.75" customHeight="1">
      <c r="A28" s="609" t="s">
        <v>858</v>
      </c>
      <c r="B28" s="19">
        <v>23</v>
      </c>
      <c r="C28" s="241">
        <v>19</v>
      </c>
      <c r="D28" s="28">
        <f t="shared" si="0"/>
        <v>4</v>
      </c>
      <c r="E28" s="28">
        <f t="shared" si="1"/>
        <v>4</v>
      </c>
      <c r="F28" s="20">
        <v>1</v>
      </c>
      <c r="G28" s="20">
        <v>51</v>
      </c>
      <c r="H28" s="20">
        <v>34</v>
      </c>
      <c r="I28" s="624"/>
    </row>
    <row r="29" spans="1:9" ht="18.75" customHeight="1">
      <c r="A29" s="609" t="s">
        <v>859</v>
      </c>
      <c r="B29" s="19">
        <v>10</v>
      </c>
      <c r="C29" s="241">
        <v>8</v>
      </c>
      <c r="D29" s="28">
        <f t="shared" si="0"/>
        <v>2</v>
      </c>
      <c r="E29" s="28">
        <f t="shared" si="1"/>
        <v>2</v>
      </c>
      <c r="F29" s="20">
        <v>1</v>
      </c>
      <c r="G29" s="20">
        <v>7</v>
      </c>
      <c r="H29" s="20">
        <v>5</v>
      </c>
      <c r="I29" s="624"/>
    </row>
    <row r="30" spans="1:9" ht="18.75" customHeight="1">
      <c r="A30" s="609" t="s">
        <v>860</v>
      </c>
      <c r="B30" s="19">
        <v>79</v>
      </c>
      <c r="C30" s="241">
        <v>79</v>
      </c>
      <c r="D30" s="28">
        <f t="shared" si="0"/>
        <v>0</v>
      </c>
      <c r="E30" s="28">
        <f t="shared" si="1"/>
        <v>0</v>
      </c>
      <c r="F30" s="20">
        <v>46</v>
      </c>
      <c r="G30" s="20">
        <v>818</v>
      </c>
      <c r="H30" s="20">
        <v>550</v>
      </c>
      <c r="I30" s="624"/>
    </row>
    <row r="31" spans="1:9" ht="18.75" customHeight="1">
      <c r="A31" s="609" t="s">
        <v>861</v>
      </c>
      <c r="B31" s="19">
        <v>167</v>
      </c>
      <c r="C31" s="241">
        <v>166</v>
      </c>
      <c r="D31" s="28">
        <v>0</v>
      </c>
      <c r="E31" s="28">
        <v>0</v>
      </c>
      <c r="F31" s="20">
        <v>121</v>
      </c>
      <c r="G31" s="20">
        <v>1065</v>
      </c>
      <c r="H31" s="20">
        <v>716</v>
      </c>
      <c r="I31" s="661" t="s">
        <v>862</v>
      </c>
    </row>
    <row r="32" spans="1:9" ht="18.75" customHeight="1">
      <c r="A32" s="609" t="s">
        <v>112</v>
      </c>
      <c r="B32" s="19">
        <v>2129</v>
      </c>
      <c r="C32" s="241">
        <v>2107</v>
      </c>
      <c r="D32" s="28">
        <v>23</v>
      </c>
      <c r="E32" s="28">
        <v>3</v>
      </c>
      <c r="F32" s="20">
        <v>252</v>
      </c>
      <c r="G32" s="20">
        <v>5220</v>
      </c>
      <c r="H32" s="20">
        <v>2516</v>
      </c>
      <c r="I32" s="661" t="s">
        <v>863</v>
      </c>
    </row>
    <row r="33" spans="1:9" ht="18.75" customHeight="1">
      <c r="A33" s="609" t="s">
        <v>313</v>
      </c>
      <c r="B33" s="19">
        <v>865</v>
      </c>
      <c r="C33" s="241">
        <v>848</v>
      </c>
      <c r="D33" s="28">
        <f t="shared" si="0"/>
        <v>17</v>
      </c>
      <c r="E33" s="28">
        <v>0</v>
      </c>
      <c r="F33" s="20">
        <v>94</v>
      </c>
      <c r="G33" s="20">
        <v>917</v>
      </c>
      <c r="H33" s="20">
        <v>0</v>
      </c>
      <c r="I33" s="624"/>
    </row>
    <row r="34" spans="1:9" ht="18.75" customHeight="1">
      <c r="A34" s="609" t="s">
        <v>864</v>
      </c>
      <c r="B34" s="19">
        <v>114</v>
      </c>
      <c r="C34" s="241">
        <v>112</v>
      </c>
      <c r="D34" s="28">
        <v>1</v>
      </c>
      <c r="E34" s="28">
        <v>1</v>
      </c>
      <c r="F34" s="20">
        <v>12</v>
      </c>
      <c r="G34" s="20">
        <v>171</v>
      </c>
      <c r="H34" s="20">
        <v>164</v>
      </c>
      <c r="I34" s="624"/>
    </row>
    <row r="35" spans="1:9" ht="18.75" customHeight="1">
      <c r="A35" s="609" t="s">
        <v>865</v>
      </c>
      <c r="B35" s="19">
        <v>118</v>
      </c>
      <c r="C35" s="241">
        <v>118</v>
      </c>
      <c r="D35" s="468">
        <v>0</v>
      </c>
      <c r="E35" s="468">
        <v>0</v>
      </c>
      <c r="F35" s="20">
        <v>84</v>
      </c>
      <c r="G35" s="31" t="s">
        <v>677</v>
      </c>
      <c r="H35" s="31" t="s">
        <v>677</v>
      </c>
      <c r="I35" s="661" t="s">
        <v>866</v>
      </c>
    </row>
    <row r="36" spans="1:9" ht="18.75" customHeight="1">
      <c r="A36" s="63" t="s">
        <v>15</v>
      </c>
      <c r="B36" s="78"/>
      <c r="C36" s="79"/>
      <c r="D36" s="79"/>
      <c r="E36" s="80">
        <f>SUM(E22:E35)</f>
        <v>510</v>
      </c>
      <c r="F36" s="81"/>
      <c r="G36" s="80">
        <f>SUM(G22:G35)</f>
        <v>10114</v>
      </c>
      <c r="H36" s="80">
        <f>SUM(H22:H35)</f>
        <v>5201</v>
      </c>
      <c r="I36" s="82"/>
    </row>
    <row r="37" ht="10.5">
      <c r="A37" s="1" t="s">
        <v>88</v>
      </c>
    </row>
    <row r="38" ht="10.5">
      <c r="A38" s="1" t="s">
        <v>89</v>
      </c>
    </row>
    <row r="39" ht="10.5">
      <c r="A39" s="1" t="s">
        <v>49</v>
      </c>
    </row>
    <row r="40" ht="10.5">
      <c r="A40" s="1" t="s">
        <v>48</v>
      </c>
    </row>
    <row r="41" ht="9.75" customHeight="1"/>
    <row r="42" ht="14.25">
      <c r="A42" s="60" t="s">
        <v>13</v>
      </c>
    </row>
    <row r="43" spans="9:10" ht="10.5">
      <c r="I43" s="49" t="s">
        <v>12</v>
      </c>
      <c r="J43" s="49"/>
    </row>
    <row r="44" spans="1:9" ht="13.5" customHeight="1">
      <c r="A44" s="684" t="s">
        <v>14</v>
      </c>
      <c r="B44" s="694" t="s">
        <v>43</v>
      </c>
      <c r="C44" s="690" t="s">
        <v>44</v>
      </c>
      <c r="D44" s="690" t="s">
        <v>45</v>
      </c>
      <c r="E44" s="695" t="s">
        <v>46</v>
      </c>
      <c r="F44" s="690" t="s">
        <v>55</v>
      </c>
      <c r="G44" s="690" t="s">
        <v>11</v>
      </c>
      <c r="H44" s="695" t="s">
        <v>42</v>
      </c>
      <c r="I44" s="692" t="s">
        <v>8</v>
      </c>
    </row>
    <row r="45" spans="1:9" ht="13.5" customHeight="1" thickBot="1">
      <c r="A45" s="685"/>
      <c r="B45" s="687"/>
      <c r="C45" s="689"/>
      <c r="D45" s="689"/>
      <c r="E45" s="696"/>
      <c r="F45" s="691"/>
      <c r="G45" s="691"/>
      <c r="H45" s="697"/>
      <c r="I45" s="693"/>
    </row>
    <row r="46" spans="1:9" ht="18" customHeight="1" thickTop="1">
      <c r="A46" s="609" t="s">
        <v>432</v>
      </c>
      <c r="B46" s="16">
        <v>1014</v>
      </c>
      <c r="C46" s="17">
        <v>872</v>
      </c>
      <c r="D46" s="139">
        <f>B46-C46</f>
        <v>142</v>
      </c>
      <c r="E46" s="139">
        <f>D46</f>
        <v>142</v>
      </c>
      <c r="F46" s="139">
        <v>28</v>
      </c>
      <c r="G46" s="17">
        <v>2462</v>
      </c>
      <c r="H46" s="17">
        <v>411</v>
      </c>
      <c r="I46" s="662"/>
    </row>
    <row r="47" spans="1:9" ht="18" customHeight="1">
      <c r="A47" s="612" t="s">
        <v>696</v>
      </c>
      <c r="B47" s="27">
        <v>11</v>
      </c>
      <c r="C47" s="29">
        <v>8</v>
      </c>
      <c r="D47" s="28">
        <f aca="true" t="shared" si="2" ref="D47:D59">B47-C47</f>
        <v>3</v>
      </c>
      <c r="E47" s="28">
        <f aca="true" t="shared" si="3" ref="E47:E59">D47</f>
        <v>3</v>
      </c>
      <c r="F47" s="149" t="s">
        <v>677</v>
      </c>
      <c r="G47" s="31" t="s">
        <v>677</v>
      </c>
      <c r="H47" s="31" t="s">
        <v>677</v>
      </c>
      <c r="I47" s="626"/>
    </row>
    <row r="48" spans="1:9" ht="18" customHeight="1">
      <c r="A48" s="612" t="s">
        <v>867</v>
      </c>
      <c r="B48" s="27">
        <v>246</v>
      </c>
      <c r="C48" s="29">
        <v>242</v>
      </c>
      <c r="D48" s="28">
        <f t="shared" si="2"/>
        <v>4</v>
      </c>
      <c r="E48" s="28">
        <f t="shared" si="3"/>
        <v>4</v>
      </c>
      <c r="F48" s="149" t="s">
        <v>677</v>
      </c>
      <c r="G48" s="29">
        <v>106</v>
      </c>
      <c r="H48" s="29">
        <v>53</v>
      </c>
      <c r="I48" s="626"/>
    </row>
    <row r="49" spans="1:9" ht="18" customHeight="1">
      <c r="A49" s="612" t="s">
        <v>124</v>
      </c>
      <c r="B49" s="27">
        <v>75</v>
      </c>
      <c r="C49" s="29">
        <v>71</v>
      </c>
      <c r="D49" s="28">
        <v>3</v>
      </c>
      <c r="E49" s="28">
        <f t="shared" si="3"/>
        <v>3</v>
      </c>
      <c r="F49" s="149" t="s">
        <v>677</v>
      </c>
      <c r="G49" s="31" t="s">
        <v>677</v>
      </c>
      <c r="H49" s="31" t="s">
        <v>677</v>
      </c>
      <c r="I49" s="626"/>
    </row>
    <row r="50" spans="1:9" ht="18" customHeight="1">
      <c r="A50" s="612" t="s">
        <v>868</v>
      </c>
      <c r="B50" s="27">
        <v>1</v>
      </c>
      <c r="C50" s="29">
        <v>0</v>
      </c>
      <c r="D50" s="28">
        <v>0</v>
      </c>
      <c r="E50" s="28">
        <f t="shared" si="3"/>
        <v>0</v>
      </c>
      <c r="F50" s="149" t="s">
        <v>677</v>
      </c>
      <c r="G50" s="31" t="s">
        <v>677</v>
      </c>
      <c r="H50" s="31" t="s">
        <v>677</v>
      </c>
      <c r="I50" s="626"/>
    </row>
    <row r="51" spans="1:9" ht="18" customHeight="1">
      <c r="A51" s="612" t="s">
        <v>869</v>
      </c>
      <c r="B51" s="27">
        <v>4</v>
      </c>
      <c r="C51" s="29">
        <v>3</v>
      </c>
      <c r="D51" s="28">
        <f t="shared" si="2"/>
        <v>1</v>
      </c>
      <c r="E51" s="28">
        <f t="shared" si="3"/>
        <v>1</v>
      </c>
      <c r="F51" s="149" t="s">
        <v>677</v>
      </c>
      <c r="G51" s="31" t="s">
        <v>677</v>
      </c>
      <c r="H51" s="31" t="s">
        <v>677</v>
      </c>
      <c r="I51" s="626"/>
    </row>
    <row r="52" spans="1:9" ht="18" customHeight="1">
      <c r="A52" s="612" t="s">
        <v>272</v>
      </c>
      <c r="B52" s="27">
        <v>11738</v>
      </c>
      <c r="C52" s="29">
        <v>11624</v>
      </c>
      <c r="D52" s="28">
        <f t="shared" si="2"/>
        <v>114</v>
      </c>
      <c r="E52" s="28">
        <f t="shared" si="3"/>
        <v>114</v>
      </c>
      <c r="F52" s="28">
        <v>2690</v>
      </c>
      <c r="G52" s="31" t="s">
        <v>677</v>
      </c>
      <c r="H52" s="31" t="s">
        <v>677</v>
      </c>
      <c r="I52" s="663" t="s">
        <v>870</v>
      </c>
    </row>
    <row r="53" spans="1:9" ht="18" customHeight="1">
      <c r="A53" s="612" t="s">
        <v>697</v>
      </c>
      <c r="B53" s="27">
        <v>680</v>
      </c>
      <c r="C53" s="29">
        <v>666</v>
      </c>
      <c r="D53" s="28">
        <f t="shared" si="2"/>
        <v>14</v>
      </c>
      <c r="E53" s="28">
        <f t="shared" si="3"/>
        <v>14</v>
      </c>
      <c r="F53" s="28">
        <v>14</v>
      </c>
      <c r="G53" s="29">
        <v>123</v>
      </c>
      <c r="H53" s="29">
        <v>74</v>
      </c>
      <c r="I53" s="663" t="s">
        <v>871</v>
      </c>
    </row>
    <row r="54" spans="1:9" ht="18" customHeight="1">
      <c r="A54" s="612" t="s">
        <v>375</v>
      </c>
      <c r="B54" s="27">
        <v>1773</v>
      </c>
      <c r="C54" s="29">
        <v>1701</v>
      </c>
      <c r="D54" s="28">
        <f t="shared" si="2"/>
        <v>72</v>
      </c>
      <c r="E54" s="28">
        <f t="shared" si="3"/>
        <v>72</v>
      </c>
      <c r="F54" s="28">
        <v>19</v>
      </c>
      <c r="G54" s="29">
        <v>2799</v>
      </c>
      <c r="H54" s="29">
        <v>211</v>
      </c>
      <c r="I54" s="663" t="s">
        <v>872</v>
      </c>
    </row>
    <row r="55" spans="1:9" ht="18" customHeight="1">
      <c r="A55" s="612" t="s">
        <v>873</v>
      </c>
      <c r="B55" s="27">
        <v>874</v>
      </c>
      <c r="C55" s="29">
        <v>863</v>
      </c>
      <c r="D55" s="28">
        <f t="shared" si="2"/>
        <v>11</v>
      </c>
      <c r="E55" s="28">
        <f t="shared" si="3"/>
        <v>11</v>
      </c>
      <c r="F55" s="149" t="s">
        <v>677</v>
      </c>
      <c r="G55" s="29">
        <v>829</v>
      </c>
      <c r="H55" s="29">
        <v>330</v>
      </c>
      <c r="I55" s="626"/>
    </row>
    <row r="56" spans="1:9" ht="18" customHeight="1">
      <c r="A56" s="617" t="s">
        <v>874</v>
      </c>
      <c r="B56" s="175">
        <v>420</v>
      </c>
      <c r="C56" s="176">
        <v>397</v>
      </c>
      <c r="D56" s="29">
        <f t="shared" si="2"/>
        <v>23</v>
      </c>
      <c r="E56" s="29">
        <f t="shared" si="3"/>
        <v>23</v>
      </c>
      <c r="F56" s="31" t="s">
        <v>677</v>
      </c>
      <c r="G56" s="31" t="s">
        <v>677</v>
      </c>
      <c r="H56" s="31" t="s">
        <v>677</v>
      </c>
      <c r="I56" s="664"/>
    </row>
    <row r="57" spans="1:9" ht="18" customHeight="1">
      <c r="A57" s="617" t="s">
        <v>875</v>
      </c>
      <c r="B57" s="175">
        <v>4520</v>
      </c>
      <c r="C57" s="176">
        <v>4472</v>
      </c>
      <c r="D57" s="29">
        <f t="shared" si="2"/>
        <v>48</v>
      </c>
      <c r="E57" s="29">
        <f t="shared" si="3"/>
        <v>48</v>
      </c>
      <c r="F57" s="320">
        <v>660</v>
      </c>
      <c r="G57" s="31" t="s">
        <v>677</v>
      </c>
      <c r="H57" s="31" t="s">
        <v>677</v>
      </c>
      <c r="I57" s="665" t="s">
        <v>876</v>
      </c>
    </row>
    <row r="58" spans="1:9" ht="18" customHeight="1">
      <c r="A58" s="617" t="s">
        <v>877</v>
      </c>
      <c r="B58" s="175">
        <v>161139</v>
      </c>
      <c r="C58" s="176">
        <v>155554</v>
      </c>
      <c r="D58" s="29">
        <f t="shared" si="2"/>
        <v>5585</v>
      </c>
      <c r="E58" s="29">
        <v>5580</v>
      </c>
      <c r="F58" s="31" t="s">
        <v>677</v>
      </c>
      <c r="G58" s="31" t="s">
        <v>677</v>
      </c>
      <c r="H58" s="31" t="s">
        <v>677</v>
      </c>
      <c r="I58" s="664"/>
    </row>
    <row r="59" spans="1:9" ht="18" customHeight="1">
      <c r="A59" s="613" t="s">
        <v>878</v>
      </c>
      <c r="B59" s="32">
        <v>263</v>
      </c>
      <c r="C59" s="33">
        <v>256</v>
      </c>
      <c r="D59" s="33">
        <f t="shared" si="2"/>
        <v>7</v>
      </c>
      <c r="E59" s="33">
        <f t="shared" si="3"/>
        <v>7</v>
      </c>
      <c r="F59" s="31" t="s">
        <v>677</v>
      </c>
      <c r="G59" s="33">
        <v>41</v>
      </c>
      <c r="H59" s="33">
        <v>23</v>
      </c>
      <c r="I59" s="317" t="s">
        <v>879</v>
      </c>
    </row>
    <row r="60" spans="1:9" ht="18" customHeight="1">
      <c r="A60" s="63" t="s">
        <v>16</v>
      </c>
      <c r="B60" s="78"/>
      <c r="C60" s="79"/>
      <c r="D60" s="79"/>
      <c r="E60" s="80">
        <f>SUM(E46:E59)</f>
        <v>6022</v>
      </c>
      <c r="F60" s="81"/>
      <c r="G60" s="80">
        <f>SUM(G46:G59)</f>
        <v>6360</v>
      </c>
      <c r="H60" s="80">
        <f>SUM(H46:H59)</f>
        <v>1102</v>
      </c>
      <c r="I60" s="84"/>
    </row>
    <row r="61" ht="9.75" customHeight="1">
      <c r="A61" s="85"/>
    </row>
    <row r="62" ht="14.25">
      <c r="A62" s="60" t="s">
        <v>56</v>
      </c>
    </row>
    <row r="63" ht="10.5">
      <c r="J63" s="49" t="s">
        <v>12</v>
      </c>
    </row>
    <row r="64" spans="1:10" ht="13.5" customHeight="1">
      <c r="A64" s="698" t="s">
        <v>17</v>
      </c>
      <c r="B64" s="694" t="s">
        <v>19</v>
      </c>
      <c r="C64" s="690" t="s">
        <v>47</v>
      </c>
      <c r="D64" s="690" t="s">
        <v>20</v>
      </c>
      <c r="E64" s="690" t="s">
        <v>21</v>
      </c>
      <c r="F64" s="690" t="s">
        <v>22</v>
      </c>
      <c r="G64" s="695" t="s">
        <v>23</v>
      </c>
      <c r="H64" s="695" t="s">
        <v>24</v>
      </c>
      <c r="I64" s="695" t="s">
        <v>59</v>
      </c>
      <c r="J64" s="692" t="s">
        <v>8</v>
      </c>
    </row>
    <row r="65" spans="1:10" ht="13.5" customHeight="1" thickBot="1">
      <c r="A65" s="699"/>
      <c r="B65" s="687"/>
      <c r="C65" s="689"/>
      <c r="D65" s="689"/>
      <c r="E65" s="689"/>
      <c r="F65" s="689"/>
      <c r="G65" s="696"/>
      <c r="H65" s="696"/>
      <c r="I65" s="697"/>
      <c r="J65" s="693"/>
    </row>
    <row r="66" spans="1:10" ht="13.5" customHeight="1" thickTop="1">
      <c r="A66" s="609" t="s">
        <v>880</v>
      </c>
      <c r="B66" s="395" t="s">
        <v>757</v>
      </c>
      <c r="C66" s="17">
        <v>43</v>
      </c>
      <c r="D66" s="17">
        <v>5</v>
      </c>
      <c r="E66" s="18" t="s">
        <v>677</v>
      </c>
      <c r="F66" s="18" t="s">
        <v>677</v>
      </c>
      <c r="G66" s="17">
        <v>313</v>
      </c>
      <c r="H66" s="18" t="s">
        <v>677</v>
      </c>
      <c r="I66" s="17">
        <v>307</v>
      </c>
      <c r="J66" s="22"/>
    </row>
    <row r="67" spans="1:10" ht="13.5" customHeight="1">
      <c r="A67" s="609" t="s">
        <v>881</v>
      </c>
      <c r="B67" s="19">
        <v>-1</v>
      </c>
      <c r="C67" s="20">
        <v>0</v>
      </c>
      <c r="D67" s="20">
        <v>2</v>
      </c>
      <c r="E67" s="31" t="s">
        <v>677</v>
      </c>
      <c r="F67" s="31" t="s">
        <v>677</v>
      </c>
      <c r="G67" s="31" t="s">
        <v>677</v>
      </c>
      <c r="H67" s="31" t="s">
        <v>677</v>
      </c>
      <c r="I67" s="31" t="s">
        <v>677</v>
      </c>
      <c r="J67" s="22"/>
    </row>
    <row r="68" spans="1:10" ht="13.5" customHeight="1">
      <c r="A68" s="609" t="s">
        <v>882</v>
      </c>
      <c r="B68" s="19">
        <v>5</v>
      </c>
      <c r="C68" s="20">
        <v>84</v>
      </c>
      <c r="D68" s="20">
        <v>80</v>
      </c>
      <c r="E68" s="31" t="s">
        <v>677</v>
      </c>
      <c r="F68" s="31" t="s">
        <v>677</v>
      </c>
      <c r="G68" s="31" t="s">
        <v>677</v>
      </c>
      <c r="H68" s="31" t="s">
        <v>677</v>
      </c>
      <c r="I68" s="31" t="s">
        <v>677</v>
      </c>
      <c r="J68" s="22"/>
    </row>
    <row r="69" spans="1:10" ht="13.5" customHeight="1">
      <c r="A69" s="609" t="s">
        <v>883</v>
      </c>
      <c r="B69" s="19">
        <v>-4</v>
      </c>
      <c r="C69" s="20">
        <v>495</v>
      </c>
      <c r="D69" s="241">
        <v>380</v>
      </c>
      <c r="E69" s="31" t="s">
        <v>677</v>
      </c>
      <c r="F69" s="29">
        <v>132</v>
      </c>
      <c r="G69" s="31" t="s">
        <v>677</v>
      </c>
      <c r="H69" s="31" t="s">
        <v>677</v>
      </c>
      <c r="I69" s="31" t="s">
        <v>677</v>
      </c>
      <c r="J69" s="22"/>
    </row>
    <row r="70" spans="1:10" ht="13.5" customHeight="1">
      <c r="A70" s="612" t="s">
        <v>884</v>
      </c>
      <c r="B70" s="147">
        <v>-99</v>
      </c>
      <c r="C70" s="28">
        <v>-63</v>
      </c>
      <c r="D70" s="29">
        <v>1</v>
      </c>
      <c r="E70" s="169">
        <v>12</v>
      </c>
      <c r="F70" s="33">
        <v>25</v>
      </c>
      <c r="G70" s="31" t="s">
        <v>677</v>
      </c>
      <c r="H70" s="31" t="s">
        <v>677</v>
      </c>
      <c r="I70" s="31" t="s">
        <v>677</v>
      </c>
      <c r="J70" s="30"/>
    </row>
    <row r="71" spans="1:10" ht="13.5" customHeight="1">
      <c r="A71" s="86" t="s">
        <v>18</v>
      </c>
      <c r="B71" s="87"/>
      <c r="C71" s="81"/>
      <c r="D71" s="80">
        <f>SUM(D66:D70)</f>
        <v>468</v>
      </c>
      <c r="E71" s="80">
        <f>SUM(E66:E70)</f>
        <v>12</v>
      </c>
      <c r="F71" s="80">
        <f>SUM(F66:F70)</f>
        <v>157</v>
      </c>
      <c r="G71" s="80">
        <f>SUM(G66:G70)</f>
        <v>313</v>
      </c>
      <c r="H71" s="121" t="s">
        <v>677</v>
      </c>
      <c r="I71" s="80">
        <f>SUM(I66:I70)</f>
        <v>307</v>
      </c>
      <c r="J71" s="82"/>
    </row>
    <row r="72" ht="10.5">
      <c r="A72" s="1" t="s">
        <v>90</v>
      </c>
    </row>
    <row r="73" ht="9.75" customHeight="1"/>
    <row r="74" ht="14.25">
      <c r="A74" s="60" t="s">
        <v>39</v>
      </c>
    </row>
    <row r="75" ht="10.5">
      <c r="D75" s="49" t="s">
        <v>12</v>
      </c>
    </row>
    <row r="76" spans="1:4" ht="21.75" thickBot="1">
      <c r="A76" s="88" t="s">
        <v>34</v>
      </c>
      <c r="B76" s="89" t="s">
        <v>91</v>
      </c>
      <c r="C76" s="90" t="s">
        <v>92</v>
      </c>
      <c r="D76" s="91" t="s">
        <v>50</v>
      </c>
    </row>
    <row r="77" spans="1:4" ht="13.5" customHeight="1" thickTop="1">
      <c r="A77" s="92" t="s">
        <v>35</v>
      </c>
      <c r="B77" s="16">
        <v>1018</v>
      </c>
      <c r="C77" s="17">
        <v>921</v>
      </c>
      <c r="D77" s="38">
        <f>C77-B77</f>
        <v>-97</v>
      </c>
    </row>
    <row r="78" spans="1:4" ht="13.5" customHeight="1">
      <c r="A78" s="93" t="s">
        <v>36</v>
      </c>
      <c r="B78" s="27">
        <v>849</v>
      </c>
      <c r="C78" s="29">
        <v>693</v>
      </c>
      <c r="D78" s="30">
        <f>C78-B78</f>
        <v>-156</v>
      </c>
    </row>
    <row r="79" spans="1:4" ht="13.5" customHeight="1">
      <c r="A79" s="94" t="s">
        <v>37</v>
      </c>
      <c r="B79" s="32">
        <v>4411</v>
      </c>
      <c r="C79" s="33">
        <f>5380-921-693</f>
        <v>3766</v>
      </c>
      <c r="D79" s="35">
        <f>C79-B79</f>
        <v>-645</v>
      </c>
    </row>
    <row r="80" spans="1:4" ht="13.5" customHeight="1">
      <c r="A80" s="95" t="s">
        <v>38</v>
      </c>
      <c r="B80" s="666">
        <f>SUM(B77:B79)</f>
        <v>6278</v>
      </c>
      <c r="C80" s="80">
        <f>SUM(C77:C79)</f>
        <v>5380</v>
      </c>
      <c r="D80" s="82">
        <f>SUM(D77:D79)</f>
        <v>-898</v>
      </c>
    </row>
    <row r="81" spans="1:4" ht="10.5">
      <c r="A81" s="1" t="s">
        <v>58</v>
      </c>
      <c r="B81" s="97"/>
      <c r="C81" s="97"/>
      <c r="D81" s="97"/>
    </row>
    <row r="82" spans="1:4" ht="9.75" customHeight="1">
      <c r="A82" s="98"/>
      <c r="B82" s="97"/>
      <c r="C82" s="97"/>
      <c r="D82" s="97"/>
    </row>
    <row r="83" ht="14.25">
      <c r="A83" s="60" t="s">
        <v>57</v>
      </c>
    </row>
    <row r="84" ht="10.5" customHeight="1">
      <c r="A84" s="60"/>
    </row>
    <row r="85" spans="1:11" ht="21.75" thickBot="1">
      <c r="A85" s="88" t="s">
        <v>33</v>
      </c>
      <c r="B85" s="89" t="s">
        <v>91</v>
      </c>
      <c r="C85" s="90" t="s">
        <v>92</v>
      </c>
      <c r="D85" s="90" t="s">
        <v>50</v>
      </c>
      <c r="E85" s="99" t="s">
        <v>31</v>
      </c>
      <c r="F85" s="91" t="s">
        <v>32</v>
      </c>
      <c r="G85" s="700" t="s">
        <v>40</v>
      </c>
      <c r="H85" s="701"/>
      <c r="I85" s="89" t="s">
        <v>91</v>
      </c>
      <c r="J85" s="90" t="s">
        <v>92</v>
      </c>
      <c r="K85" s="91" t="s">
        <v>50</v>
      </c>
    </row>
    <row r="86" spans="1:11" ht="13.5" customHeight="1" thickTop="1">
      <c r="A86" s="92" t="s">
        <v>25</v>
      </c>
      <c r="B86" s="125">
        <v>5.54</v>
      </c>
      <c r="C86" s="40">
        <v>5.57</v>
      </c>
      <c r="D86" s="318">
        <f aca="true" t="shared" si="4" ref="D86:D91">C86-B86</f>
        <v>0.03000000000000025</v>
      </c>
      <c r="E86" s="101">
        <v>-13.39</v>
      </c>
      <c r="F86" s="102" t="s">
        <v>93</v>
      </c>
      <c r="G86" s="805" t="s">
        <v>216</v>
      </c>
      <c r="H86" s="806"/>
      <c r="I86" s="606" t="s">
        <v>677</v>
      </c>
      <c r="J86" s="318" t="s">
        <v>677</v>
      </c>
      <c r="K86" s="127" t="s">
        <v>677</v>
      </c>
    </row>
    <row r="87" spans="1:11" ht="13.5" customHeight="1">
      <c r="A87" s="551" t="s">
        <v>26</v>
      </c>
      <c r="B87" s="128">
        <v>11.24</v>
      </c>
      <c r="C87" s="42">
        <v>10.87</v>
      </c>
      <c r="D87" s="40">
        <f t="shared" si="4"/>
        <v>-0.370000000000001</v>
      </c>
      <c r="E87" s="105">
        <v>-18.39</v>
      </c>
      <c r="F87" s="106" t="s">
        <v>94</v>
      </c>
      <c r="G87" s="725" t="s">
        <v>857</v>
      </c>
      <c r="H87" s="726"/>
      <c r="I87" s="607" t="s">
        <v>677</v>
      </c>
      <c r="J87" s="42" t="s">
        <v>677</v>
      </c>
      <c r="K87" s="129" t="s">
        <v>677</v>
      </c>
    </row>
    <row r="88" spans="1:11" ht="13.5" customHeight="1">
      <c r="A88" s="93" t="s">
        <v>27</v>
      </c>
      <c r="B88" s="130">
        <v>13.4</v>
      </c>
      <c r="C88" s="43">
        <v>13</v>
      </c>
      <c r="D88" s="264">
        <f t="shared" si="4"/>
        <v>-0.40000000000000036</v>
      </c>
      <c r="E88" s="108">
        <v>25</v>
      </c>
      <c r="F88" s="109">
        <v>35</v>
      </c>
      <c r="G88" s="725" t="s">
        <v>858</v>
      </c>
      <c r="H88" s="726"/>
      <c r="I88" s="607" t="s">
        <v>677</v>
      </c>
      <c r="J88" s="42" t="s">
        <v>677</v>
      </c>
      <c r="K88" s="129" t="s">
        <v>677</v>
      </c>
    </row>
    <row r="89" spans="1:11" ht="13.5" customHeight="1">
      <c r="A89" s="93" t="s">
        <v>28</v>
      </c>
      <c r="B89" s="131">
        <v>24.9</v>
      </c>
      <c r="C89" s="43">
        <v>26.3</v>
      </c>
      <c r="D89" s="264">
        <f t="shared" si="4"/>
        <v>1.4000000000000021</v>
      </c>
      <c r="E89" s="108">
        <v>350</v>
      </c>
      <c r="F89" s="110"/>
      <c r="G89" s="725" t="s">
        <v>859</v>
      </c>
      <c r="H89" s="726"/>
      <c r="I89" s="607" t="s">
        <v>677</v>
      </c>
      <c r="J89" s="42" t="s">
        <v>677</v>
      </c>
      <c r="K89" s="129" t="s">
        <v>677</v>
      </c>
    </row>
    <row r="90" spans="1:11" ht="13.5" customHeight="1">
      <c r="A90" s="93" t="s">
        <v>29</v>
      </c>
      <c r="B90" s="132">
        <v>0.44</v>
      </c>
      <c r="C90" s="42">
        <v>0.45</v>
      </c>
      <c r="D90" s="40">
        <f t="shared" si="4"/>
        <v>0.010000000000000009</v>
      </c>
      <c r="E90" s="111"/>
      <c r="F90" s="112"/>
      <c r="G90" s="725" t="s">
        <v>860</v>
      </c>
      <c r="H90" s="726"/>
      <c r="I90" s="607" t="s">
        <v>677</v>
      </c>
      <c r="J90" s="42" t="s">
        <v>677</v>
      </c>
      <c r="K90" s="129" t="s">
        <v>677</v>
      </c>
    </row>
    <row r="91" spans="1:11" ht="13.5" customHeight="1">
      <c r="A91" s="113" t="s">
        <v>30</v>
      </c>
      <c r="B91" s="133">
        <v>86.1</v>
      </c>
      <c r="C91" s="44">
        <v>86.9</v>
      </c>
      <c r="D91" s="667">
        <f t="shared" si="4"/>
        <v>0.8000000000000114</v>
      </c>
      <c r="E91" s="115"/>
      <c r="F91" s="116"/>
      <c r="G91" s="725" t="s">
        <v>861</v>
      </c>
      <c r="H91" s="726"/>
      <c r="I91" s="607" t="s">
        <v>677</v>
      </c>
      <c r="J91" s="42" t="s">
        <v>677</v>
      </c>
      <c r="K91" s="129" t="s">
        <v>677</v>
      </c>
    </row>
    <row r="92" spans="1:11" ht="13.5" customHeight="1">
      <c r="A92" s="289"/>
      <c r="B92" s="290"/>
      <c r="C92" s="290"/>
      <c r="D92" s="621"/>
      <c r="E92" s="291"/>
      <c r="F92" s="291"/>
      <c r="G92" s="725" t="s">
        <v>112</v>
      </c>
      <c r="H92" s="726"/>
      <c r="I92" s="607" t="s">
        <v>677</v>
      </c>
      <c r="J92" s="42" t="s">
        <v>677</v>
      </c>
      <c r="K92" s="129" t="s">
        <v>677</v>
      </c>
    </row>
    <row r="93" spans="1:11" ht="13.5" customHeight="1">
      <c r="A93" s="289"/>
      <c r="B93" s="290"/>
      <c r="C93" s="290"/>
      <c r="D93" s="621"/>
      <c r="E93" s="291"/>
      <c r="F93" s="291"/>
      <c r="G93" s="725" t="s">
        <v>313</v>
      </c>
      <c r="H93" s="726"/>
      <c r="I93" s="607" t="s">
        <v>677</v>
      </c>
      <c r="J93" s="42" t="s">
        <v>677</v>
      </c>
      <c r="K93" s="129" t="s">
        <v>677</v>
      </c>
    </row>
    <row r="94" spans="1:11" ht="13.5" customHeight="1">
      <c r="A94" s="289"/>
      <c r="B94" s="290"/>
      <c r="C94" s="290"/>
      <c r="D94" s="621"/>
      <c r="E94" s="291"/>
      <c r="F94" s="291"/>
      <c r="G94" s="725" t="s">
        <v>864</v>
      </c>
      <c r="H94" s="726"/>
      <c r="I94" s="607" t="s">
        <v>677</v>
      </c>
      <c r="J94" s="42" t="s">
        <v>677</v>
      </c>
      <c r="K94" s="129" t="s">
        <v>677</v>
      </c>
    </row>
    <row r="95" spans="1:11" ht="13.5" customHeight="1">
      <c r="A95" s="289"/>
      <c r="B95" s="290"/>
      <c r="C95" s="290"/>
      <c r="D95" s="621"/>
      <c r="E95" s="291"/>
      <c r="F95" s="291"/>
      <c r="G95" s="803" t="s">
        <v>865</v>
      </c>
      <c r="H95" s="804"/>
      <c r="I95" s="608" t="s">
        <v>677</v>
      </c>
      <c r="J95" s="288" t="s">
        <v>677</v>
      </c>
      <c r="K95" s="118" t="s">
        <v>677</v>
      </c>
    </row>
    <row r="96" spans="1:11" ht="13.5" customHeight="1">
      <c r="A96" s="289"/>
      <c r="B96" s="290"/>
      <c r="C96" s="290"/>
      <c r="D96" s="621"/>
      <c r="E96" s="291"/>
      <c r="F96" s="291"/>
      <c r="G96" s="668"/>
      <c r="H96" s="668"/>
      <c r="I96" s="621"/>
      <c r="J96" s="290"/>
      <c r="K96" s="621"/>
    </row>
    <row r="97" ht="10.5">
      <c r="A97" s="1" t="s">
        <v>95</v>
      </c>
    </row>
    <row r="98" ht="10.5">
      <c r="A98" s="1" t="s">
        <v>96</v>
      </c>
    </row>
    <row r="99" ht="10.5">
      <c r="A99" s="1" t="s">
        <v>97</v>
      </c>
    </row>
    <row r="100" ht="10.5" customHeight="1">
      <c r="A100" s="1" t="s">
        <v>98</v>
      </c>
    </row>
  </sheetData>
  <sheetProtection/>
  <mergeCells count="47">
    <mergeCell ref="A8:A9"/>
    <mergeCell ref="B8:B9"/>
    <mergeCell ref="C8:C9"/>
    <mergeCell ref="D8:D9"/>
    <mergeCell ref="E8:E9"/>
    <mergeCell ref="F8:F9"/>
    <mergeCell ref="G8:G9"/>
    <mergeCell ref="H8:H9"/>
    <mergeCell ref="A20:A21"/>
    <mergeCell ref="B20:B21"/>
    <mergeCell ref="C20:C21"/>
    <mergeCell ref="D20:D21"/>
    <mergeCell ref="E20:E21"/>
    <mergeCell ref="F20:F21"/>
    <mergeCell ref="G20:G21"/>
    <mergeCell ref="H20:H21"/>
    <mergeCell ref="I20:I21"/>
    <mergeCell ref="A44:A45"/>
    <mergeCell ref="B44:B45"/>
    <mergeCell ref="C44:C45"/>
    <mergeCell ref="D44:D45"/>
    <mergeCell ref="E44:E45"/>
    <mergeCell ref="F44:F45"/>
    <mergeCell ref="G44:G45"/>
    <mergeCell ref="H44:H45"/>
    <mergeCell ref="I44:I45"/>
    <mergeCell ref="A64:A65"/>
    <mergeCell ref="B64:B65"/>
    <mergeCell ref="C64:C65"/>
    <mergeCell ref="D64:D65"/>
    <mergeCell ref="E64:E65"/>
    <mergeCell ref="F64:F65"/>
    <mergeCell ref="G64:G65"/>
    <mergeCell ref="H64:H65"/>
    <mergeCell ref="I64:I65"/>
    <mergeCell ref="J64:J65"/>
    <mergeCell ref="G85:H85"/>
    <mergeCell ref="G86:H86"/>
    <mergeCell ref="G93:H93"/>
    <mergeCell ref="G94:H94"/>
    <mergeCell ref="G95:H95"/>
    <mergeCell ref="G87:H87"/>
    <mergeCell ref="G88:H88"/>
    <mergeCell ref="G89:H89"/>
    <mergeCell ref="G90:H90"/>
    <mergeCell ref="G91:H91"/>
    <mergeCell ref="G92:H92"/>
  </mergeCells>
  <printOptions/>
  <pageMargins left="0.8267716535433072" right="0.3937007874015748" top="0.7086614173228347" bottom="0.31496062992125984" header="0.4330708661417323" footer="0.1968503937007874"/>
  <pageSetup horizontalDpi="600" verticalDpi="600" orientation="portrait" paperSize="9" scale="84" r:id="rId1"/>
  <rowBreaks count="1" manualBreakCount="1">
    <brk id="60" max="10" man="1"/>
  </rowBreaks>
  <colBreaks count="1" manualBreakCount="1">
    <brk id="11" max="72" man="1"/>
  </colBreaks>
</worksheet>
</file>

<file path=xl/worksheets/sheet31.xml><?xml version="1.0" encoding="utf-8"?>
<worksheet xmlns="http://schemas.openxmlformats.org/spreadsheetml/2006/main" xmlns:r="http://schemas.openxmlformats.org/officeDocument/2006/relationships">
  <dimension ref="A1:M77"/>
  <sheetViews>
    <sheetView view="pageBreakPreview" zoomScale="130" zoomScaleSheetLayoutView="130" zoomScalePageLayoutView="0" workbookViewId="0" topLeftCell="A1">
      <selection activeCell="E16" sqref="E16"/>
    </sheetView>
  </sheetViews>
  <sheetFormatPr defaultColWidth="9.00390625" defaultRowHeight="13.5" customHeight="1"/>
  <cols>
    <col min="1" max="1" width="16.625" style="48" customWidth="1"/>
    <col min="2" max="8" width="9.00390625" style="48" customWidth="1"/>
    <col min="9" max="16384" width="9.00390625" style="48"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693</v>
      </c>
      <c r="B4" s="51"/>
      <c r="G4" s="52" t="s">
        <v>51</v>
      </c>
      <c r="H4" s="53" t="s">
        <v>52</v>
      </c>
      <c r="I4" s="54" t="s">
        <v>53</v>
      </c>
      <c r="J4" s="55" t="s">
        <v>54</v>
      </c>
    </row>
    <row r="5" spans="7:10" ht="13.5" customHeight="1" thickTop="1">
      <c r="G5" s="56">
        <v>3251</v>
      </c>
      <c r="H5" s="57">
        <v>1111</v>
      </c>
      <c r="I5" s="58">
        <v>224</v>
      </c>
      <c r="J5" s="59">
        <v>4586</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28" t="s">
        <v>9</v>
      </c>
      <c r="B10" s="229">
        <v>6854</v>
      </c>
      <c r="C10" s="230">
        <v>6066</v>
      </c>
      <c r="D10" s="230">
        <v>788</v>
      </c>
      <c r="E10" s="230">
        <v>337</v>
      </c>
      <c r="F10" s="230">
        <v>48</v>
      </c>
      <c r="G10" s="230">
        <v>3899</v>
      </c>
      <c r="H10" s="425" t="s">
        <v>694</v>
      </c>
    </row>
    <row r="11" spans="1:8" ht="13.5" customHeight="1">
      <c r="A11" s="61"/>
      <c r="B11" s="232"/>
      <c r="C11" s="233"/>
      <c r="D11" s="233"/>
      <c r="E11" s="233"/>
      <c r="F11" s="233"/>
      <c r="G11" s="233"/>
      <c r="H11" s="412"/>
    </row>
    <row r="12" spans="1:8" ht="13.5" customHeight="1">
      <c r="A12" s="62"/>
      <c r="B12" s="234"/>
      <c r="C12" s="235"/>
      <c r="D12" s="235"/>
      <c r="E12" s="235"/>
      <c r="F12" s="235"/>
      <c r="G12" s="235"/>
      <c r="H12" s="595"/>
    </row>
    <row r="13" spans="1:8" ht="13.5" customHeight="1">
      <c r="A13" s="63" t="s">
        <v>1</v>
      </c>
      <c r="B13" s="64">
        <f>SUM(B10:B12)</f>
        <v>6854</v>
      </c>
      <c r="C13" s="65">
        <f>SUM(C10:C12)</f>
        <v>6066</v>
      </c>
      <c r="D13" s="65">
        <f>SUM(D10:D12)</f>
        <v>788</v>
      </c>
      <c r="E13" s="65">
        <f>SUM(E10:E12)</f>
        <v>337</v>
      </c>
      <c r="F13" s="66"/>
      <c r="G13" s="65">
        <f>SUM(G10:G12)</f>
        <v>3899</v>
      </c>
      <c r="H13" s="67"/>
    </row>
    <row r="14" spans="1:8" ht="13.5" customHeight="1">
      <c r="A14" s="68" t="s">
        <v>87</v>
      </c>
      <c r="B14" s="69"/>
      <c r="C14" s="69"/>
      <c r="D14" s="69"/>
      <c r="E14" s="69"/>
      <c r="F14" s="69"/>
      <c r="G14" s="69"/>
      <c r="H14" s="70"/>
    </row>
    <row r="15" ht="9.75" customHeight="1"/>
    <row r="16" ht="14.25">
      <c r="A16" s="60" t="s">
        <v>10</v>
      </c>
    </row>
    <row r="17" spans="9:12" ht="10.5">
      <c r="I17" s="49" t="s">
        <v>12</v>
      </c>
      <c r="K17" s="49"/>
      <c r="L17" s="49"/>
    </row>
    <row r="18" spans="1:9" ht="13.5" customHeight="1">
      <c r="A18" s="684" t="s">
        <v>0</v>
      </c>
      <c r="B18" s="694" t="s">
        <v>43</v>
      </c>
      <c r="C18" s="690" t="s">
        <v>44</v>
      </c>
      <c r="D18" s="690" t="s">
        <v>45</v>
      </c>
      <c r="E18" s="695" t="s">
        <v>46</v>
      </c>
      <c r="F18" s="690" t="s">
        <v>55</v>
      </c>
      <c r="G18" s="690" t="s">
        <v>11</v>
      </c>
      <c r="H18" s="695" t="s">
        <v>41</v>
      </c>
      <c r="I18" s="692" t="s">
        <v>8</v>
      </c>
    </row>
    <row r="19" spans="1:9" ht="13.5" customHeight="1" thickBot="1">
      <c r="A19" s="685"/>
      <c r="B19" s="687"/>
      <c r="C19" s="689"/>
      <c r="D19" s="689"/>
      <c r="E19" s="696"/>
      <c r="F19" s="691"/>
      <c r="G19" s="691"/>
      <c r="H19" s="697"/>
      <c r="I19" s="693"/>
    </row>
    <row r="20" spans="1:9" ht="13.5" customHeight="1" thickTop="1">
      <c r="A20" s="61" t="s">
        <v>171</v>
      </c>
      <c r="B20" s="236">
        <v>2168</v>
      </c>
      <c r="C20" s="71">
        <v>2101</v>
      </c>
      <c r="D20" s="71">
        <v>67</v>
      </c>
      <c r="E20" s="71">
        <v>67</v>
      </c>
      <c r="F20" s="71">
        <v>163</v>
      </c>
      <c r="G20" s="249" t="s">
        <v>69</v>
      </c>
      <c r="H20" s="249" t="s">
        <v>69</v>
      </c>
      <c r="I20" s="425" t="s">
        <v>695</v>
      </c>
    </row>
    <row r="21" spans="1:9" ht="13.5" customHeight="1">
      <c r="A21" s="61" t="s">
        <v>117</v>
      </c>
      <c r="B21" s="72">
        <v>198</v>
      </c>
      <c r="C21" s="73">
        <v>188</v>
      </c>
      <c r="D21" s="73">
        <v>10</v>
      </c>
      <c r="E21" s="73">
        <v>10</v>
      </c>
      <c r="F21" s="73">
        <v>36</v>
      </c>
      <c r="G21" s="242" t="s">
        <v>69</v>
      </c>
      <c r="H21" s="242" t="s">
        <v>69</v>
      </c>
      <c r="I21" s="74"/>
    </row>
    <row r="22" spans="1:9" ht="13.5" customHeight="1">
      <c r="A22" s="228" t="s">
        <v>219</v>
      </c>
      <c r="B22" s="72">
        <v>165</v>
      </c>
      <c r="C22" s="73">
        <v>157</v>
      </c>
      <c r="D22" s="73">
        <v>8</v>
      </c>
      <c r="E22" s="73">
        <v>8</v>
      </c>
      <c r="F22" s="73">
        <v>36</v>
      </c>
      <c r="G22" s="242" t="s">
        <v>69</v>
      </c>
      <c r="H22" s="242" t="s">
        <v>69</v>
      </c>
      <c r="I22" s="74"/>
    </row>
    <row r="23" spans="1:9" ht="13.5" customHeight="1">
      <c r="A23" s="228" t="s">
        <v>216</v>
      </c>
      <c r="B23" s="75">
        <v>245</v>
      </c>
      <c r="C23" s="76">
        <v>242</v>
      </c>
      <c r="D23" s="76">
        <v>3</v>
      </c>
      <c r="E23" s="76">
        <v>754</v>
      </c>
      <c r="F23" s="76">
        <v>3</v>
      </c>
      <c r="G23" s="76">
        <v>1645</v>
      </c>
      <c r="H23" s="248" t="s">
        <v>69</v>
      </c>
      <c r="I23" s="124" t="s">
        <v>261</v>
      </c>
    </row>
    <row r="24" spans="1:9" ht="13.5" customHeight="1">
      <c r="A24" s="63" t="s">
        <v>15</v>
      </c>
      <c r="B24" s="78"/>
      <c r="C24" s="79"/>
      <c r="D24" s="79"/>
      <c r="E24" s="80">
        <f>SUM(E20:E23)</f>
        <v>839</v>
      </c>
      <c r="F24" s="81"/>
      <c r="G24" s="80">
        <f>SUM(G20:G23)</f>
        <v>1645</v>
      </c>
      <c r="H24" s="121" t="s">
        <v>69</v>
      </c>
      <c r="I24" s="82"/>
    </row>
    <row r="25" ht="10.5">
      <c r="A25" s="48" t="s">
        <v>88</v>
      </c>
    </row>
    <row r="26" ht="10.5">
      <c r="A26" s="48" t="s">
        <v>89</v>
      </c>
    </row>
    <row r="27" ht="10.5">
      <c r="A27" s="48" t="s">
        <v>49</v>
      </c>
    </row>
    <row r="28" ht="10.5">
      <c r="A28" s="48" t="s">
        <v>48</v>
      </c>
    </row>
    <row r="29" ht="9.75" customHeight="1"/>
    <row r="30" ht="14.25">
      <c r="A30" s="60" t="s">
        <v>13</v>
      </c>
    </row>
    <row r="31" spans="9:10" ht="10.5">
      <c r="I31" s="49" t="s">
        <v>12</v>
      </c>
      <c r="J31" s="49"/>
    </row>
    <row r="32" spans="1:9" ht="13.5" customHeight="1">
      <c r="A32" s="684" t="s">
        <v>14</v>
      </c>
      <c r="B32" s="694" t="s">
        <v>43</v>
      </c>
      <c r="C32" s="690" t="s">
        <v>44</v>
      </c>
      <c r="D32" s="690" t="s">
        <v>45</v>
      </c>
      <c r="E32" s="695" t="s">
        <v>46</v>
      </c>
      <c r="F32" s="690" t="s">
        <v>55</v>
      </c>
      <c r="G32" s="690" t="s">
        <v>11</v>
      </c>
      <c r="H32" s="695" t="s">
        <v>42</v>
      </c>
      <c r="I32" s="692" t="s">
        <v>8</v>
      </c>
    </row>
    <row r="33" spans="1:9" ht="13.5" customHeight="1" thickBot="1">
      <c r="A33" s="685"/>
      <c r="B33" s="687"/>
      <c r="C33" s="689"/>
      <c r="D33" s="689"/>
      <c r="E33" s="696"/>
      <c r="F33" s="691"/>
      <c r="G33" s="691"/>
      <c r="H33" s="697"/>
      <c r="I33" s="693"/>
    </row>
    <row r="34" spans="1:9" ht="13.5" customHeight="1" thickTop="1">
      <c r="A34" s="228" t="s">
        <v>432</v>
      </c>
      <c r="B34" s="236">
        <v>1014</v>
      </c>
      <c r="C34" s="71">
        <v>872</v>
      </c>
      <c r="D34" s="71">
        <v>142</v>
      </c>
      <c r="E34" s="71">
        <v>142</v>
      </c>
      <c r="F34" s="37">
        <v>28</v>
      </c>
      <c r="G34" s="71">
        <v>2462</v>
      </c>
      <c r="H34" s="71">
        <v>251</v>
      </c>
      <c r="I34" s="83"/>
    </row>
    <row r="35" spans="1:9" ht="13.5" customHeight="1">
      <c r="A35" s="23" t="s">
        <v>696</v>
      </c>
      <c r="B35" s="175">
        <v>11</v>
      </c>
      <c r="C35" s="176">
        <v>8</v>
      </c>
      <c r="D35" s="176">
        <v>3</v>
      </c>
      <c r="E35" s="176">
        <v>3</v>
      </c>
      <c r="F35" s="189" t="s">
        <v>69</v>
      </c>
      <c r="G35" s="189" t="s">
        <v>69</v>
      </c>
      <c r="H35" s="189" t="s">
        <v>69</v>
      </c>
      <c r="I35" s="177"/>
    </row>
    <row r="36" spans="1:9" ht="13.5" customHeight="1">
      <c r="A36" s="61" t="s">
        <v>124</v>
      </c>
      <c r="B36" s="72">
        <v>75</v>
      </c>
      <c r="C36" s="73">
        <v>71</v>
      </c>
      <c r="D36" s="73">
        <v>3</v>
      </c>
      <c r="E36" s="73">
        <v>3</v>
      </c>
      <c r="F36" s="189" t="s">
        <v>69</v>
      </c>
      <c r="G36" s="189" t="s">
        <v>69</v>
      </c>
      <c r="H36" s="189" t="s">
        <v>69</v>
      </c>
      <c r="I36" s="74"/>
    </row>
    <row r="37" spans="1:9" ht="13.5" customHeight="1">
      <c r="A37" s="61" t="s">
        <v>272</v>
      </c>
      <c r="B37" s="72">
        <v>11738</v>
      </c>
      <c r="C37" s="73">
        <v>11624</v>
      </c>
      <c r="D37" s="73">
        <v>114</v>
      </c>
      <c r="E37" s="73">
        <v>114</v>
      </c>
      <c r="F37" s="25">
        <v>2690</v>
      </c>
      <c r="G37" s="189" t="s">
        <v>69</v>
      </c>
      <c r="H37" s="189" t="s">
        <v>69</v>
      </c>
      <c r="I37" s="74"/>
    </row>
    <row r="38" spans="1:9" ht="13.5" customHeight="1">
      <c r="A38" s="61" t="s">
        <v>697</v>
      </c>
      <c r="B38" s="72">
        <v>680</v>
      </c>
      <c r="C38" s="73">
        <v>666</v>
      </c>
      <c r="D38" s="73">
        <v>14</v>
      </c>
      <c r="E38" s="73">
        <v>14</v>
      </c>
      <c r="F38" s="25">
        <v>14</v>
      </c>
      <c r="G38" s="73">
        <v>123</v>
      </c>
      <c r="H38" s="73">
        <v>48</v>
      </c>
      <c r="I38" s="74"/>
    </row>
    <row r="39" spans="1:9" ht="13.5" customHeight="1">
      <c r="A39" s="61" t="s">
        <v>375</v>
      </c>
      <c r="B39" s="72">
        <v>1773</v>
      </c>
      <c r="C39" s="73">
        <v>1701</v>
      </c>
      <c r="D39" s="73">
        <v>72</v>
      </c>
      <c r="E39" s="73">
        <v>72</v>
      </c>
      <c r="F39" s="25">
        <v>19</v>
      </c>
      <c r="G39" s="73">
        <v>2799</v>
      </c>
      <c r="H39" s="73">
        <v>198</v>
      </c>
      <c r="I39" s="596"/>
    </row>
    <row r="40" spans="1:9" ht="13.5" customHeight="1">
      <c r="A40" s="61" t="s">
        <v>698</v>
      </c>
      <c r="B40" s="597">
        <v>874</v>
      </c>
      <c r="C40" s="598">
        <v>863</v>
      </c>
      <c r="D40" s="598">
        <v>11</v>
      </c>
      <c r="E40" s="598">
        <v>11</v>
      </c>
      <c r="F40" s="599" t="s">
        <v>69</v>
      </c>
      <c r="G40" s="73">
        <v>829</v>
      </c>
      <c r="H40" s="73">
        <v>253</v>
      </c>
      <c r="I40" s="74"/>
    </row>
    <row r="41" spans="1:9" ht="13.5" customHeight="1">
      <c r="A41" s="61" t="s">
        <v>303</v>
      </c>
      <c r="B41" s="597">
        <v>420</v>
      </c>
      <c r="C41" s="598">
        <v>397</v>
      </c>
      <c r="D41" s="598">
        <v>23</v>
      </c>
      <c r="E41" s="598">
        <v>23</v>
      </c>
      <c r="F41" s="599" t="s">
        <v>69</v>
      </c>
      <c r="G41" s="189" t="s">
        <v>69</v>
      </c>
      <c r="H41" s="189" t="s">
        <v>69</v>
      </c>
      <c r="I41" s="74"/>
    </row>
    <row r="42" spans="1:9" ht="13.5" customHeight="1">
      <c r="A42" s="61" t="s">
        <v>304</v>
      </c>
      <c r="B42" s="597">
        <v>161139</v>
      </c>
      <c r="C42" s="598">
        <v>155554</v>
      </c>
      <c r="D42" s="598">
        <v>5585</v>
      </c>
      <c r="E42" s="600">
        <v>5580</v>
      </c>
      <c r="F42" s="599" t="s">
        <v>69</v>
      </c>
      <c r="G42" s="189" t="s">
        <v>69</v>
      </c>
      <c r="H42" s="189" t="s">
        <v>69</v>
      </c>
      <c r="I42" s="74"/>
    </row>
    <row r="43" spans="1:9" ht="13.5" customHeight="1">
      <c r="A43" s="61" t="s">
        <v>699</v>
      </c>
      <c r="B43" s="597">
        <v>4520</v>
      </c>
      <c r="C43" s="598">
        <v>4472</v>
      </c>
      <c r="D43" s="598">
        <v>48</v>
      </c>
      <c r="E43" s="600">
        <v>48</v>
      </c>
      <c r="F43" s="601">
        <v>660</v>
      </c>
      <c r="G43" s="189" t="s">
        <v>69</v>
      </c>
      <c r="H43" s="189" t="s">
        <v>69</v>
      </c>
      <c r="I43" s="74" t="s">
        <v>700</v>
      </c>
    </row>
    <row r="44" spans="1:9" ht="13.5" customHeight="1">
      <c r="A44" s="269" t="s">
        <v>701</v>
      </c>
      <c r="B44" s="602">
        <v>263</v>
      </c>
      <c r="C44" s="600">
        <v>256</v>
      </c>
      <c r="D44" s="600">
        <v>7</v>
      </c>
      <c r="E44" s="600">
        <v>7</v>
      </c>
      <c r="F44" s="603" t="s">
        <v>241</v>
      </c>
      <c r="G44" s="73">
        <v>41</v>
      </c>
      <c r="H44" s="73">
        <v>18</v>
      </c>
      <c r="I44" s="74"/>
    </row>
    <row r="45" spans="1:9" ht="13.5" customHeight="1">
      <c r="A45" s="63" t="s">
        <v>16</v>
      </c>
      <c r="B45" s="78"/>
      <c r="C45" s="79"/>
      <c r="D45" s="79"/>
      <c r="E45" s="80">
        <f>SUM(E34:E44)</f>
        <v>6017</v>
      </c>
      <c r="F45" s="81"/>
      <c r="G45" s="80">
        <f>SUM(G34:G44)</f>
        <v>6254</v>
      </c>
      <c r="H45" s="80">
        <f>SUM(H34:H44)</f>
        <v>768</v>
      </c>
      <c r="I45" s="84"/>
    </row>
    <row r="46" ht="9.75" customHeight="1">
      <c r="A46" s="85"/>
    </row>
    <row r="47" ht="14.25">
      <c r="A47" s="60" t="s">
        <v>56</v>
      </c>
    </row>
    <row r="48" ht="10.5">
      <c r="J48" s="49" t="s">
        <v>12</v>
      </c>
    </row>
    <row r="49" spans="1:10" ht="13.5" customHeight="1">
      <c r="A49" s="698" t="s">
        <v>17</v>
      </c>
      <c r="B49" s="694" t="s">
        <v>19</v>
      </c>
      <c r="C49" s="690" t="s">
        <v>47</v>
      </c>
      <c r="D49" s="690" t="s">
        <v>20</v>
      </c>
      <c r="E49" s="690" t="s">
        <v>21</v>
      </c>
      <c r="F49" s="690" t="s">
        <v>22</v>
      </c>
      <c r="G49" s="695" t="s">
        <v>23</v>
      </c>
      <c r="H49" s="695" t="s">
        <v>24</v>
      </c>
      <c r="I49" s="695" t="s">
        <v>59</v>
      </c>
      <c r="J49" s="692" t="s">
        <v>8</v>
      </c>
    </row>
    <row r="50" spans="1:10" ht="13.5" customHeight="1" thickBot="1">
      <c r="A50" s="699"/>
      <c r="B50" s="687"/>
      <c r="C50" s="689"/>
      <c r="D50" s="689"/>
      <c r="E50" s="689"/>
      <c r="F50" s="689"/>
      <c r="G50" s="696"/>
      <c r="H50" s="696"/>
      <c r="I50" s="697"/>
      <c r="J50" s="693"/>
    </row>
    <row r="51" spans="1:10" ht="13.5" customHeight="1" thickTop="1">
      <c r="A51" s="228" t="s">
        <v>702</v>
      </c>
      <c r="B51" s="236">
        <v>0</v>
      </c>
      <c r="C51" s="71">
        <v>10</v>
      </c>
      <c r="D51" s="71">
        <v>5</v>
      </c>
      <c r="E51" s="18" t="s">
        <v>241</v>
      </c>
      <c r="F51" s="18" t="s">
        <v>241</v>
      </c>
      <c r="G51" s="18" t="s">
        <v>241</v>
      </c>
      <c r="H51" s="18" t="s">
        <v>241</v>
      </c>
      <c r="I51" s="18" t="s">
        <v>241</v>
      </c>
      <c r="J51" s="237"/>
    </row>
    <row r="52" spans="1:10" ht="13.5" customHeight="1">
      <c r="A52" s="62"/>
      <c r="B52" s="75"/>
      <c r="C52" s="76"/>
      <c r="D52" s="76"/>
      <c r="E52" s="76"/>
      <c r="F52" s="76"/>
      <c r="G52" s="76"/>
      <c r="H52" s="76"/>
      <c r="I52" s="76"/>
      <c r="J52" s="77"/>
    </row>
    <row r="53" spans="1:10" ht="13.5" customHeight="1">
      <c r="A53" s="86" t="s">
        <v>18</v>
      </c>
      <c r="B53" s="87"/>
      <c r="C53" s="81"/>
      <c r="D53" s="80">
        <v>5</v>
      </c>
      <c r="E53" s="121" t="s">
        <v>241</v>
      </c>
      <c r="F53" s="121" t="s">
        <v>241</v>
      </c>
      <c r="G53" s="121" t="s">
        <v>241</v>
      </c>
      <c r="H53" s="121" t="s">
        <v>241</v>
      </c>
      <c r="I53" s="121" t="s">
        <v>241</v>
      </c>
      <c r="J53" s="82"/>
    </row>
    <row r="54" ht="10.5">
      <c r="A54" s="48" t="s">
        <v>90</v>
      </c>
    </row>
    <row r="55" ht="9.75" customHeight="1"/>
    <row r="56" ht="14.25">
      <c r="A56" s="60" t="s">
        <v>39</v>
      </c>
    </row>
    <row r="57" ht="10.5">
      <c r="D57" s="49" t="s">
        <v>12</v>
      </c>
    </row>
    <row r="58" spans="1:4" ht="21.75" thickBot="1">
      <c r="A58" s="88" t="s">
        <v>34</v>
      </c>
      <c r="B58" s="89" t="s">
        <v>91</v>
      </c>
      <c r="C58" s="90" t="s">
        <v>92</v>
      </c>
      <c r="D58" s="91" t="s">
        <v>50</v>
      </c>
    </row>
    <row r="59" spans="1:4" ht="13.5" customHeight="1" thickTop="1">
      <c r="A59" s="92" t="s">
        <v>35</v>
      </c>
      <c r="B59" s="236">
        <v>1669</v>
      </c>
      <c r="C59" s="71">
        <v>1860</v>
      </c>
      <c r="D59" s="83">
        <f>SUM(C59-B59)</f>
        <v>191</v>
      </c>
    </row>
    <row r="60" spans="1:4" ht="13.5" customHeight="1">
      <c r="A60" s="93" t="s">
        <v>36</v>
      </c>
      <c r="B60" s="72">
        <v>157</v>
      </c>
      <c r="C60" s="73">
        <v>168</v>
      </c>
      <c r="D60" s="74">
        <f>SUM(C60-B60)</f>
        <v>11</v>
      </c>
    </row>
    <row r="61" spans="1:4" ht="13.5" customHeight="1">
      <c r="A61" s="94" t="s">
        <v>37</v>
      </c>
      <c r="B61" s="75">
        <v>1022</v>
      </c>
      <c r="C61" s="76">
        <v>1005</v>
      </c>
      <c r="D61" s="77">
        <f>SUM(C61-B61)</f>
        <v>-17</v>
      </c>
    </row>
    <row r="62" spans="1:4" ht="13.5" customHeight="1">
      <c r="A62" s="95" t="s">
        <v>38</v>
      </c>
      <c r="B62" s="96">
        <f>SUM(B59:B61)</f>
        <v>2848</v>
      </c>
      <c r="C62" s="80">
        <f>SUM(C59:C61)</f>
        <v>3033</v>
      </c>
      <c r="D62" s="82">
        <f>SUM(D59:D61)</f>
        <v>185</v>
      </c>
    </row>
    <row r="63" spans="1:4" ht="10.5">
      <c r="A63" s="48" t="s">
        <v>58</v>
      </c>
      <c r="B63" s="97"/>
      <c r="C63" s="97"/>
      <c r="D63" s="97"/>
    </row>
    <row r="64" spans="1:4" ht="9.75" customHeight="1">
      <c r="A64" s="98"/>
      <c r="B64" s="97"/>
      <c r="C64" s="97"/>
      <c r="D64" s="97"/>
    </row>
    <row r="65" ht="14.25">
      <c r="A65" s="60" t="s">
        <v>57</v>
      </c>
    </row>
    <row r="66" ht="10.5" customHeight="1">
      <c r="A66" s="60"/>
    </row>
    <row r="67" spans="1:11" ht="21.75" thickBot="1">
      <c r="A67" s="88" t="s">
        <v>33</v>
      </c>
      <c r="B67" s="89" t="s">
        <v>91</v>
      </c>
      <c r="C67" s="90" t="s">
        <v>92</v>
      </c>
      <c r="D67" s="90" t="s">
        <v>50</v>
      </c>
      <c r="E67" s="99" t="s">
        <v>31</v>
      </c>
      <c r="F67" s="91" t="s">
        <v>32</v>
      </c>
      <c r="G67" s="700" t="s">
        <v>40</v>
      </c>
      <c r="H67" s="701"/>
      <c r="I67" s="89" t="s">
        <v>91</v>
      </c>
      <c r="J67" s="90" t="s">
        <v>92</v>
      </c>
      <c r="K67" s="91" t="s">
        <v>50</v>
      </c>
    </row>
    <row r="68" spans="1:11" ht="13.5" customHeight="1" thickTop="1">
      <c r="A68" s="92" t="s">
        <v>25</v>
      </c>
      <c r="B68" s="258">
        <v>7.28</v>
      </c>
      <c r="C68" s="100">
        <v>7.33</v>
      </c>
      <c r="D68" s="100">
        <f>SUM(C68-B68)</f>
        <v>0.04999999999999982</v>
      </c>
      <c r="E68" s="101">
        <v>-15</v>
      </c>
      <c r="F68" s="102">
        <v>-20</v>
      </c>
      <c r="G68" s="717" t="s">
        <v>216</v>
      </c>
      <c r="H68" s="744"/>
      <c r="I68" s="259" t="s">
        <v>69</v>
      </c>
      <c r="J68" s="103" t="s">
        <v>69</v>
      </c>
      <c r="K68" s="260" t="s">
        <v>69</v>
      </c>
    </row>
    <row r="69" spans="1:11" ht="13.5" customHeight="1">
      <c r="A69" s="93" t="s">
        <v>26</v>
      </c>
      <c r="B69" s="261">
        <v>25.83</v>
      </c>
      <c r="C69" s="104">
        <v>25.61</v>
      </c>
      <c r="D69" s="104">
        <f>SUM(C69-B69)</f>
        <v>-0.21999999999999886</v>
      </c>
      <c r="E69" s="105">
        <v>-20</v>
      </c>
      <c r="F69" s="106">
        <v>-40</v>
      </c>
      <c r="G69" s="719"/>
      <c r="H69" s="740"/>
      <c r="I69" s="261"/>
      <c r="J69" s="107"/>
      <c r="K69" s="262"/>
    </row>
    <row r="70" spans="1:11" ht="13.5" customHeight="1">
      <c r="A70" s="93" t="s">
        <v>27</v>
      </c>
      <c r="B70" s="263">
        <v>7.1</v>
      </c>
      <c r="C70" s="107">
        <v>6.4</v>
      </c>
      <c r="D70" s="107">
        <f>SUM(C70-B70)</f>
        <v>-0.6999999999999993</v>
      </c>
      <c r="E70" s="108">
        <v>25</v>
      </c>
      <c r="F70" s="109">
        <v>35</v>
      </c>
      <c r="G70" s="719"/>
      <c r="H70" s="740"/>
      <c r="I70" s="261"/>
      <c r="J70" s="107"/>
      <c r="K70" s="262"/>
    </row>
    <row r="71" spans="1:11" ht="13.5" customHeight="1">
      <c r="A71" s="93" t="s">
        <v>28</v>
      </c>
      <c r="B71" s="265" t="s">
        <v>69</v>
      </c>
      <c r="C71" s="107" t="s">
        <v>69</v>
      </c>
      <c r="D71" s="107" t="s">
        <v>69</v>
      </c>
      <c r="E71" s="108">
        <v>350</v>
      </c>
      <c r="F71" s="110"/>
      <c r="G71" s="719"/>
      <c r="H71" s="740"/>
      <c r="I71" s="261"/>
      <c r="J71" s="107"/>
      <c r="K71" s="262"/>
    </row>
    <row r="72" spans="1:11" ht="13.5" customHeight="1">
      <c r="A72" s="93" t="s">
        <v>29</v>
      </c>
      <c r="B72" s="266">
        <v>0.67</v>
      </c>
      <c r="C72" s="104">
        <v>0.69</v>
      </c>
      <c r="D72" s="104">
        <f>SUM(C72-B72)</f>
        <v>0.019999999999999907</v>
      </c>
      <c r="E72" s="111"/>
      <c r="F72" s="112"/>
      <c r="G72" s="719"/>
      <c r="H72" s="740"/>
      <c r="I72" s="261"/>
      <c r="J72" s="107"/>
      <c r="K72" s="262"/>
    </row>
    <row r="73" spans="1:11" ht="13.5" customHeight="1">
      <c r="A73" s="113" t="s">
        <v>30</v>
      </c>
      <c r="B73" s="267">
        <v>79.9</v>
      </c>
      <c r="C73" s="114">
        <v>79</v>
      </c>
      <c r="D73" s="114">
        <f>SUM(C73-B73)</f>
        <v>-0.9000000000000057</v>
      </c>
      <c r="E73" s="115"/>
      <c r="F73" s="116"/>
      <c r="G73" s="721"/>
      <c r="H73" s="722"/>
      <c r="I73" s="117"/>
      <c r="J73" s="114"/>
      <c r="K73" s="118"/>
    </row>
    <row r="74" ht="10.5">
      <c r="A74" s="48" t="s">
        <v>95</v>
      </c>
    </row>
    <row r="75" ht="10.5">
      <c r="A75" s="48" t="s">
        <v>96</v>
      </c>
    </row>
    <row r="76" ht="10.5">
      <c r="A76" s="48" t="s">
        <v>97</v>
      </c>
    </row>
    <row r="77" ht="10.5" customHeight="1">
      <c r="A77" s="48" t="s">
        <v>98</v>
      </c>
    </row>
  </sheetData>
  <sheetProtection/>
  <mergeCells count="43">
    <mergeCell ref="A8:A9"/>
    <mergeCell ref="B8:B9"/>
    <mergeCell ref="C8:C9"/>
    <mergeCell ref="D8:D9"/>
    <mergeCell ref="E8:E9"/>
    <mergeCell ref="F8:F9"/>
    <mergeCell ref="G8:G9"/>
    <mergeCell ref="H8:H9"/>
    <mergeCell ref="A18:A19"/>
    <mergeCell ref="B18:B19"/>
    <mergeCell ref="C18:C19"/>
    <mergeCell ref="D18:D19"/>
    <mergeCell ref="E18:E19"/>
    <mergeCell ref="F18:F19"/>
    <mergeCell ref="G18:G19"/>
    <mergeCell ref="H18:H19"/>
    <mergeCell ref="I18:I19"/>
    <mergeCell ref="A32:A33"/>
    <mergeCell ref="B32:B33"/>
    <mergeCell ref="C32:C33"/>
    <mergeCell ref="D32:D33"/>
    <mergeCell ref="E32:E33"/>
    <mergeCell ref="F32:F33"/>
    <mergeCell ref="G32:G33"/>
    <mergeCell ref="H32:H33"/>
    <mergeCell ref="I32:I33"/>
    <mergeCell ref="I49:I50"/>
    <mergeCell ref="J49:J50"/>
    <mergeCell ref="G67:H67"/>
    <mergeCell ref="G68:H68"/>
    <mergeCell ref="A49:A50"/>
    <mergeCell ref="B49:B50"/>
    <mergeCell ref="C49:C50"/>
    <mergeCell ref="D49:D50"/>
    <mergeCell ref="E49:E50"/>
    <mergeCell ref="F49:F50"/>
    <mergeCell ref="G69:H69"/>
    <mergeCell ref="G70:H70"/>
    <mergeCell ref="G71:H71"/>
    <mergeCell ref="G72:H72"/>
    <mergeCell ref="G73:H73"/>
    <mergeCell ref="G49:G50"/>
    <mergeCell ref="H49:H50"/>
  </mergeCells>
  <printOptions/>
  <pageMargins left="0.4330708661417323" right="0.3937007874015748" top="0.31496062992125984" bottom="0.11811023622047245" header="0.4330708661417323" footer="0.1968503937007874"/>
  <pageSetup horizontalDpi="300" verticalDpi="300" orientation="portrait" paperSize="9" scale="86" r:id="rId1"/>
  <colBreaks count="1" manualBreakCount="1">
    <brk id="11" max="72" man="1"/>
  </colBreaks>
</worksheet>
</file>

<file path=xl/worksheets/sheet32.xml><?xml version="1.0" encoding="utf-8"?>
<worksheet xmlns="http://schemas.openxmlformats.org/spreadsheetml/2006/main" xmlns:r="http://schemas.openxmlformats.org/officeDocument/2006/relationships">
  <dimension ref="A1:M84"/>
  <sheetViews>
    <sheetView view="pageBreakPreview" zoomScale="130" zoomScaleSheetLayoutView="130" zoomScalePageLayoutView="0" workbookViewId="0" topLeftCell="A1">
      <selection activeCell="E14" sqref="E14"/>
    </sheetView>
  </sheetViews>
  <sheetFormatPr defaultColWidth="9.00390625" defaultRowHeight="13.5" customHeight="1"/>
  <cols>
    <col min="1" max="1" width="16.625" style="48" customWidth="1"/>
    <col min="2" max="8" width="9.00390625" style="48" customWidth="1"/>
    <col min="9" max="16384" width="9.00390625" style="48"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885</v>
      </c>
      <c r="B4" s="51"/>
      <c r="G4" s="52" t="s">
        <v>51</v>
      </c>
      <c r="H4" s="53" t="s">
        <v>52</v>
      </c>
      <c r="I4" s="54" t="s">
        <v>53</v>
      </c>
      <c r="J4" s="55" t="s">
        <v>54</v>
      </c>
    </row>
    <row r="5" spans="7:10" ht="13.5" customHeight="1" thickTop="1">
      <c r="G5" s="56">
        <v>3315</v>
      </c>
      <c r="H5" s="57">
        <v>1386</v>
      </c>
      <c r="I5" s="58">
        <v>229</v>
      </c>
      <c r="J5" s="59">
        <f>SUM(G5:I5)</f>
        <v>4930</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28" t="s">
        <v>9</v>
      </c>
      <c r="B10" s="229">
        <v>7443</v>
      </c>
      <c r="C10" s="230">
        <v>6666</v>
      </c>
      <c r="D10" s="230">
        <v>777</v>
      </c>
      <c r="E10" s="230">
        <v>354</v>
      </c>
      <c r="F10" s="230">
        <v>141</v>
      </c>
      <c r="G10" s="230">
        <v>6489</v>
      </c>
      <c r="H10" s="425" t="s">
        <v>886</v>
      </c>
    </row>
    <row r="11" spans="1:8" ht="13.5" customHeight="1">
      <c r="A11" s="63" t="s">
        <v>887</v>
      </c>
      <c r="B11" s="64">
        <v>7443</v>
      </c>
      <c r="C11" s="65">
        <v>6666</v>
      </c>
      <c r="D11" s="65">
        <v>777</v>
      </c>
      <c r="E11" s="65">
        <v>354</v>
      </c>
      <c r="F11" s="66"/>
      <c r="G11" s="65">
        <v>6489</v>
      </c>
      <c r="H11" s="67"/>
    </row>
    <row r="12" spans="1:8" ht="13.5" customHeight="1">
      <c r="A12" s="68" t="s">
        <v>87</v>
      </c>
      <c r="B12" s="69"/>
      <c r="C12" s="69"/>
      <c r="D12" s="69"/>
      <c r="E12" s="69"/>
      <c r="F12" s="69"/>
      <c r="G12" s="69"/>
      <c r="H12" s="70"/>
    </row>
    <row r="13" ht="9.75" customHeight="1"/>
    <row r="14" ht="14.25">
      <c r="A14" s="60" t="s">
        <v>10</v>
      </c>
    </row>
    <row r="15" spans="9:12" ht="10.5">
      <c r="I15" s="49" t="s">
        <v>12</v>
      </c>
      <c r="K15" s="49"/>
      <c r="L15" s="49"/>
    </row>
    <row r="16" spans="1:9" ht="13.5" customHeight="1">
      <c r="A16" s="684" t="s">
        <v>0</v>
      </c>
      <c r="B16" s="694" t="s">
        <v>43</v>
      </c>
      <c r="C16" s="690" t="s">
        <v>44</v>
      </c>
      <c r="D16" s="690" t="s">
        <v>45</v>
      </c>
      <c r="E16" s="695" t="s">
        <v>46</v>
      </c>
      <c r="F16" s="690" t="s">
        <v>55</v>
      </c>
      <c r="G16" s="690" t="s">
        <v>11</v>
      </c>
      <c r="H16" s="695" t="s">
        <v>41</v>
      </c>
      <c r="I16" s="692" t="s">
        <v>8</v>
      </c>
    </row>
    <row r="17" spans="1:9" ht="13.5" customHeight="1" thickBot="1">
      <c r="A17" s="685"/>
      <c r="B17" s="687"/>
      <c r="C17" s="689"/>
      <c r="D17" s="689"/>
      <c r="E17" s="696"/>
      <c r="F17" s="691"/>
      <c r="G17" s="691"/>
      <c r="H17" s="697"/>
      <c r="I17" s="693"/>
    </row>
    <row r="18" spans="1:9" ht="13.5" customHeight="1" thickTop="1">
      <c r="A18" s="228" t="s">
        <v>113</v>
      </c>
      <c r="B18" s="236">
        <v>2213</v>
      </c>
      <c r="C18" s="71">
        <v>2006</v>
      </c>
      <c r="D18" s="71">
        <v>207</v>
      </c>
      <c r="E18" s="71">
        <v>207</v>
      </c>
      <c r="F18" s="71">
        <v>79</v>
      </c>
      <c r="G18" s="249" t="s">
        <v>762</v>
      </c>
      <c r="H18" s="249" t="s">
        <v>762</v>
      </c>
      <c r="I18" s="237"/>
    </row>
    <row r="19" spans="1:9" ht="13.5" customHeight="1">
      <c r="A19" s="228" t="s">
        <v>117</v>
      </c>
      <c r="B19" s="238">
        <v>164</v>
      </c>
      <c r="C19" s="239">
        <v>157</v>
      </c>
      <c r="D19" s="239">
        <v>7</v>
      </c>
      <c r="E19" s="239">
        <v>7</v>
      </c>
      <c r="F19" s="239">
        <v>0</v>
      </c>
      <c r="G19" s="240" t="s">
        <v>762</v>
      </c>
      <c r="H19" s="240" t="s">
        <v>762</v>
      </c>
      <c r="I19" s="237"/>
    </row>
    <row r="20" spans="1:9" ht="13.5" customHeight="1">
      <c r="A20" s="228" t="s">
        <v>271</v>
      </c>
      <c r="B20" s="238">
        <v>181</v>
      </c>
      <c r="C20" s="239">
        <v>176</v>
      </c>
      <c r="D20" s="239">
        <v>5</v>
      </c>
      <c r="E20" s="239">
        <v>5</v>
      </c>
      <c r="F20" s="239">
        <v>47</v>
      </c>
      <c r="G20" s="240" t="s">
        <v>762</v>
      </c>
      <c r="H20" s="240" t="s">
        <v>762</v>
      </c>
      <c r="I20" s="237"/>
    </row>
    <row r="21" spans="1:9" ht="13.5" customHeight="1">
      <c r="A21" s="228" t="s">
        <v>888</v>
      </c>
      <c r="B21" s="238">
        <v>81</v>
      </c>
      <c r="C21" s="239">
        <v>74</v>
      </c>
      <c r="D21" s="239">
        <v>7</v>
      </c>
      <c r="E21" s="239">
        <v>7</v>
      </c>
      <c r="F21" s="239">
        <v>0</v>
      </c>
      <c r="G21" s="239">
        <v>197</v>
      </c>
      <c r="H21" s="239">
        <v>0</v>
      </c>
      <c r="I21" s="237"/>
    </row>
    <row r="22" spans="1:9" ht="13.5" customHeight="1">
      <c r="A22" s="228" t="s">
        <v>889</v>
      </c>
      <c r="B22" s="238">
        <v>71</v>
      </c>
      <c r="C22" s="239">
        <v>63</v>
      </c>
      <c r="D22" s="239">
        <v>8</v>
      </c>
      <c r="E22" s="239">
        <v>8</v>
      </c>
      <c r="F22" s="239">
        <v>0</v>
      </c>
      <c r="G22" s="239">
        <v>225</v>
      </c>
      <c r="H22" s="239">
        <v>0</v>
      </c>
      <c r="I22" s="237"/>
    </row>
    <row r="23" spans="1:9" ht="13.5" customHeight="1">
      <c r="A23" s="228" t="s">
        <v>112</v>
      </c>
      <c r="B23" s="238">
        <v>363</v>
      </c>
      <c r="C23" s="239">
        <v>363</v>
      </c>
      <c r="D23" s="239">
        <v>0</v>
      </c>
      <c r="E23" s="239">
        <v>0</v>
      </c>
      <c r="F23" s="239">
        <v>250</v>
      </c>
      <c r="G23" s="239">
        <v>2991</v>
      </c>
      <c r="H23" s="239">
        <v>2617</v>
      </c>
      <c r="I23" s="237"/>
    </row>
    <row r="24" spans="1:9" ht="13.5" customHeight="1">
      <c r="A24" s="228" t="s">
        <v>313</v>
      </c>
      <c r="B24" s="238">
        <v>604</v>
      </c>
      <c r="C24" s="239">
        <v>522</v>
      </c>
      <c r="D24" s="239">
        <v>82</v>
      </c>
      <c r="E24" s="239">
        <v>82</v>
      </c>
      <c r="F24" s="239">
        <v>86</v>
      </c>
      <c r="G24" s="239">
        <v>3351</v>
      </c>
      <c r="H24" s="239">
        <v>1957</v>
      </c>
      <c r="I24" s="237"/>
    </row>
    <row r="25" spans="1:9" ht="13.5" customHeight="1">
      <c r="A25" s="61" t="s">
        <v>890</v>
      </c>
      <c r="B25" s="72">
        <v>269</v>
      </c>
      <c r="C25" s="73">
        <v>257</v>
      </c>
      <c r="D25" s="73">
        <v>12</v>
      </c>
      <c r="E25" s="73">
        <v>12</v>
      </c>
      <c r="F25" s="242" t="s">
        <v>762</v>
      </c>
      <c r="G25" s="73">
        <v>0</v>
      </c>
      <c r="H25" s="73">
        <v>0</v>
      </c>
      <c r="I25" s="74"/>
    </row>
    <row r="26" spans="1:9" ht="13.5" customHeight="1">
      <c r="A26" s="61" t="s">
        <v>66</v>
      </c>
      <c r="B26" s="72">
        <v>245</v>
      </c>
      <c r="C26" s="73">
        <v>218</v>
      </c>
      <c r="D26" s="73">
        <v>26</v>
      </c>
      <c r="E26" s="73">
        <v>796</v>
      </c>
      <c r="F26" s="73">
        <v>96</v>
      </c>
      <c r="G26" s="73">
        <v>1275</v>
      </c>
      <c r="H26" s="73">
        <v>832</v>
      </c>
      <c r="I26" s="420" t="s">
        <v>110</v>
      </c>
    </row>
    <row r="27" spans="1:9" ht="13.5" customHeight="1">
      <c r="A27" s="62"/>
      <c r="B27" s="75"/>
      <c r="C27" s="76"/>
      <c r="D27" s="76"/>
      <c r="E27" s="76"/>
      <c r="F27" s="248"/>
      <c r="G27" s="76"/>
      <c r="H27" s="76"/>
      <c r="I27" s="77"/>
    </row>
    <row r="28" spans="1:9" ht="13.5" customHeight="1">
      <c r="A28" s="63" t="s">
        <v>15</v>
      </c>
      <c r="B28" s="78"/>
      <c r="C28" s="79"/>
      <c r="D28" s="79"/>
      <c r="E28" s="80">
        <f>SUM(E18:E27)</f>
        <v>1124</v>
      </c>
      <c r="F28" s="81"/>
      <c r="G28" s="80">
        <f>SUM(G21:G27)</f>
        <v>8039</v>
      </c>
      <c r="H28" s="80">
        <f>SUM(H21:H27)</f>
        <v>5406</v>
      </c>
      <c r="I28" s="82"/>
    </row>
    <row r="29" ht="10.5">
      <c r="A29" s="48" t="s">
        <v>88</v>
      </c>
    </row>
    <row r="30" ht="10.5">
      <c r="A30" s="48" t="s">
        <v>89</v>
      </c>
    </row>
    <row r="31" ht="10.5">
      <c r="A31" s="48" t="s">
        <v>49</v>
      </c>
    </row>
    <row r="32" ht="10.5">
      <c r="A32" s="48" t="s">
        <v>48</v>
      </c>
    </row>
    <row r="33" ht="9.75" customHeight="1"/>
    <row r="34" ht="14.25">
      <c r="A34" s="60" t="s">
        <v>13</v>
      </c>
    </row>
    <row r="35" spans="9:10" ht="10.5">
      <c r="I35" s="49" t="s">
        <v>12</v>
      </c>
      <c r="J35" s="49"/>
    </row>
    <row r="36" spans="1:9" ht="13.5" customHeight="1">
      <c r="A36" s="684" t="s">
        <v>14</v>
      </c>
      <c r="B36" s="694" t="s">
        <v>43</v>
      </c>
      <c r="C36" s="690" t="s">
        <v>44</v>
      </c>
      <c r="D36" s="690" t="s">
        <v>45</v>
      </c>
      <c r="E36" s="695" t="s">
        <v>46</v>
      </c>
      <c r="F36" s="690" t="s">
        <v>55</v>
      </c>
      <c r="G36" s="690" t="s">
        <v>11</v>
      </c>
      <c r="H36" s="695" t="s">
        <v>42</v>
      </c>
      <c r="I36" s="692" t="s">
        <v>8</v>
      </c>
    </row>
    <row r="37" spans="1:9" ht="13.5" customHeight="1" thickBot="1">
      <c r="A37" s="685"/>
      <c r="B37" s="687"/>
      <c r="C37" s="689"/>
      <c r="D37" s="689"/>
      <c r="E37" s="696"/>
      <c r="F37" s="691"/>
      <c r="G37" s="691"/>
      <c r="H37" s="697"/>
      <c r="I37" s="693"/>
    </row>
    <row r="38" spans="1:9" ht="13.5" customHeight="1" thickTop="1">
      <c r="A38" s="669" t="s">
        <v>432</v>
      </c>
      <c r="B38" s="144">
        <v>1014</v>
      </c>
      <c r="C38" s="139">
        <v>872</v>
      </c>
      <c r="D38" s="139">
        <v>142</v>
      </c>
      <c r="E38" s="139">
        <v>142</v>
      </c>
      <c r="F38" s="139">
        <v>28</v>
      </c>
      <c r="G38" s="139">
        <v>2462</v>
      </c>
      <c r="H38" s="139">
        <v>323</v>
      </c>
      <c r="I38" s="83"/>
    </row>
    <row r="39" spans="1:9" ht="13.5" customHeight="1">
      <c r="A39" s="61" t="s">
        <v>891</v>
      </c>
      <c r="B39" s="147">
        <v>11</v>
      </c>
      <c r="C39" s="28">
        <v>8</v>
      </c>
      <c r="D39" s="28">
        <v>3</v>
      </c>
      <c r="E39" s="28">
        <v>3</v>
      </c>
      <c r="F39" s="149" t="s">
        <v>762</v>
      </c>
      <c r="G39" s="149" t="s">
        <v>762</v>
      </c>
      <c r="H39" s="149" t="s">
        <v>762</v>
      </c>
      <c r="I39" s="74"/>
    </row>
    <row r="40" spans="1:9" ht="13.5" customHeight="1">
      <c r="A40" s="61" t="s">
        <v>867</v>
      </c>
      <c r="B40" s="147">
        <v>246</v>
      </c>
      <c r="C40" s="28">
        <v>242</v>
      </c>
      <c r="D40" s="28">
        <v>4</v>
      </c>
      <c r="E40" s="28">
        <v>4</v>
      </c>
      <c r="F40" s="149" t="s">
        <v>762</v>
      </c>
      <c r="G40" s="28">
        <v>106</v>
      </c>
      <c r="H40" s="28">
        <v>53</v>
      </c>
      <c r="I40" s="74"/>
    </row>
    <row r="41" spans="1:9" ht="13.5" customHeight="1">
      <c r="A41" s="61" t="s">
        <v>124</v>
      </c>
      <c r="B41" s="147">
        <v>75</v>
      </c>
      <c r="C41" s="28">
        <v>71</v>
      </c>
      <c r="D41" s="28">
        <v>3</v>
      </c>
      <c r="E41" s="28">
        <v>3</v>
      </c>
      <c r="F41" s="149" t="s">
        <v>762</v>
      </c>
      <c r="G41" s="149" t="s">
        <v>762</v>
      </c>
      <c r="H41" s="149" t="s">
        <v>762</v>
      </c>
      <c r="I41" s="74"/>
    </row>
    <row r="42" spans="1:9" ht="13.5" customHeight="1">
      <c r="A42" s="61" t="s">
        <v>892</v>
      </c>
      <c r="B42" s="147">
        <v>1</v>
      </c>
      <c r="C42" s="28">
        <v>0</v>
      </c>
      <c r="D42" s="28">
        <v>0</v>
      </c>
      <c r="E42" s="28">
        <v>0</v>
      </c>
      <c r="F42" s="149" t="s">
        <v>762</v>
      </c>
      <c r="G42" s="149" t="s">
        <v>762</v>
      </c>
      <c r="H42" s="149" t="s">
        <v>762</v>
      </c>
      <c r="I42" s="74"/>
    </row>
    <row r="43" spans="1:9" ht="13.5" customHeight="1">
      <c r="A43" s="61" t="s">
        <v>893</v>
      </c>
      <c r="B43" s="147">
        <v>4</v>
      </c>
      <c r="C43" s="28">
        <v>3</v>
      </c>
      <c r="D43" s="28">
        <v>1</v>
      </c>
      <c r="E43" s="28">
        <v>1</v>
      </c>
      <c r="F43" s="149" t="s">
        <v>762</v>
      </c>
      <c r="G43" s="149" t="s">
        <v>762</v>
      </c>
      <c r="H43" s="149" t="s">
        <v>762</v>
      </c>
      <c r="I43" s="74"/>
    </row>
    <row r="44" spans="1:9" ht="13.5" customHeight="1">
      <c r="A44" s="61" t="s">
        <v>272</v>
      </c>
      <c r="B44" s="147">
        <v>11738</v>
      </c>
      <c r="C44" s="28">
        <v>11624</v>
      </c>
      <c r="D44" s="28">
        <v>114</v>
      </c>
      <c r="E44" s="28">
        <v>114</v>
      </c>
      <c r="F44" s="28">
        <v>2690</v>
      </c>
      <c r="G44" s="149" t="s">
        <v>762</v>
      </c>
      <c r="H44" s="149" t="s">
        <v>762</v>
      </c>
      <c r="I44" s="74"/>
    </row>
    <row r="45" spans="1:9" ht="13.5" customHeight="1">
      <c r="A45" s="61" t="s">
        <v>429</v>
      </c>
      <c r="B45" s="147">
        <v>2347</v>
      </c>
      <c r="C45" s="28">
        <v>2238</v>
      </c>
      <c r="D45" s="28">
        <v>109</v>
      </c>
      <c r="E45" s="28">
        <v>109</v>
      </c>
      <c r="F45" s="28">
        <v>133</v>
      </c>
      <c r="G45" s="28">
        <v>1145</v>
      </c>
      <c r="H45" s="28">
        <v>98</v>
      </c>
      <c r="I45" s="74"/>
    </row>
    <row r="46" spans="1:9" ht="13.5" customHeight="1">
      <c r="A46" s="61" t="s">
        <v>375</v>
      </c>
      <c r="B46" s="147">
        <v>1773</v>
      </c>
      <c r="C46" s="28">
        <v>1701</v>
      </c>
      <c r="D46" s="28">
        <v>72</v>
      </c>
      <c r="E46" s="28">
        <v>72</v>
      </c>
      <c r="F46" s="28">
        <v>19</v>
      </c>
      <c r="G46" s="28">
        <v>2799</v>
      </c>
      <c r="H46" s="28">
        <v>234</v>
      </c>
      <c r="I46" s="74"/>
    </row>
    <row r="47" spans="1:9" ht="13.5" customHeight="1">
      <c r="A47" s="61" t="s">
        <v>894</v>
      </c>
      <c r="B47" s="147">
        <v>874</v>
      </c>
      <c r="C47" s="28">
        <v>863</v>
      </c>
      <c r="D47" s="28">
        <v>11</v>
      </c>
      <c r="E47" s="28">
        <v>11</v>
      </c>
      <c r="F47" s="149" t="s">
        <v>762</v>
      </c>
      <c r="G47" s="28">
        <v>829</v>
      </c>
      <c r="H47" s="28">
        <v>245</v>
      </c>
      <c r="I47" s="74"/>
    </row>
    <row r="48" spans="1:9" ht="13.5" customHeight="1">
      <c r="A48" s="61" t="s">
        <v>874</v>
      </c>
      <c r="B48" s="147">
        <v>420</v>
      </c>
      <c r="C48" s="28">
        <v>397</v>
      </c>
      <c r="D48" s="28">
        <v>23</v>
      </c>
      <c r="E48" s="28">
        <v>23</v>
      </c>
      <c r="F48" s="149" t="s">
        <v>762</v>
      </c>
      <c r="G48" s="149" t="s">
        <v>762</v>
      </c>
      <c r="H48" s="149" t="s">
        <v>762</v>
      </c>
      <c r="I48" s="74"/>
    </row>
    <row r="49" spans="1:9" ht="13.5" customHeight="1">
      <c r="A49" s="61" t="s">
        <v>699</v>
      </c>
      <c r="B49" s="147">
        <v>4530</v>
      </c>
      <c r="C49" s="28">
        <v>4482</v>
      </c>
      <c r="D49" s="28">
        <v>48</v>
      </c>
      <c r="E49" s="28">
        <v>48</v>
      </c>
      <c r="F49" s="28">
        <v>660</v>
      </c>
      <c r="G49" s="149" t="s">
        <v>762</v>
      </c>
      <c r="H49" s="149" t="s">
        <v>762</v>
      </c>
      <c r="I49" s="74"/>
    </row>
    <row r="50" spans="1:9" ht="13.5" customHeight="1">
      <c r="A50" s="61" t="s">
        <v>877</v>
      </c>
      <c r="B50" s="147">
        <v>161139</v>
      </c>
      <c r="C50" s="28">
        <v>155554</v>
      </c>
      <c r="D50" s="28">
        <v>5585</v>
      </c>
      <c r="E50" s="28">
        <v>5580</v>
      </c>
      <c r="F50" s="149" t="s">
        <v>762</v>
      </c>
      <c r="G50" s="149" t="s">
        <v>762</v>
      </c>
      <c r="H50" s="149" t="s">
        <v>762</v>
      </c>
      <c r="I50" s="74"/>
    </row>
    <row r="51" spans="1:9" ht="13.5" customHeight="1">
      <c r="A51" s="417" t="s">
        <v>835</v>
      </c>
      <c r="B51" s="489">
        <v>153</v>
      </c>
      <c r="C51" s="490">
        <v>87</v>
      </c>
      <c r="D51" s="490">
        <v>65</v>
      </c>
      <c r="E51" s="490">
        <v>880</v>
      </c>
      <c r="F51" s="670" t="s">
        <v>762</v>
      </c>
      <c r="G51" s="490">
        <v>941</v>
      </c>
      <c r="H51" s="149" t="s">
        <v>762</v>
      </c>
      <c r="I51" s="420" t="s">
        <v>110</v>
      </c>
    </row>
    <row r="52" spans="1:9" ht="13.5" customHeight="1">
      <c r="A52" s="62"/>
      <c r="B52" s="75"/>
      <c r="C52" s="76"/>
      <c r="D52" s="76"/>
      <c r="E52" s="76"/>
      <c r="F52" s="76"/>
      <c r="G52" s="76"/>
      <c r="H52" s="76"/>
      <c r="I52" s="77"/>
    </row>
    <row r="53" spans="1:9" ht="13.5" customHeight="1">
      <c r="A53" s="63" t="s">
        <v>16</v>
      </c>
      <c r="B53" s="78"/>
      <c r="C53" s="79"/>
      <c r="D53" s="79"/>
      <c r="E53" s="80">
        <f>SUM(E38:E52)</f>
        <v>6990</v>
      </c>
      <c r="F53" s="81"/>
      <c r="G53" s="80">
        <f>SUM(G38:G52)</f>
        <v>8282</v>
      </c>
      <c r="H53" s="80">
        <f>SUM(H38:H52)</f>
        <v>953</v>
      </c>
      <c r="I53" s="84"/>
    </row>
    <row r="54" ht="9.75" customHeight="1">
      <c r="A54" s="85"/>
    </row>
    <row r="55" ht="14.25">
      <c r="A55" s="60" t="s">
        <v>56</v>
      </c>
    </row>
    <row r="56" ht="10.5">
      <c r="J56" s="49" t="s">
        <v>12</v>
      </c>
    </row>
    <row r="57" spans="1:10" ht="13.5" customHeight="1">
      <c r="A57" s="698" t="s">
        <v>17</v>
      </c>
      <c r="B57" s="694" t="s">
        <v>19</v>
      </c>
      <c r="C57" s="690" t="s">
        <v>47</v>
      </c>
      <c r="D57" s="690" t="s">
        <v>20</v>
      </c>
      <c r="E57" s="690" t="s">
        <v>21</v>
      </c>
      <c r="F57" s="690" t="s">
        <v>22</v>
      </c>
      <c r="G57" s="695" t="s">
        <v>23</v>
      </c>
      <c r="H57" s="695" t="s">
        <v>24</v>
      </c>
      <c r="I57" s="695" t="s">
        <v>59</v>
      </c>
      <c r="J57" s="692" t="s">
        <v>8</v>
      </c>
    </row>
    <row r="58" spans="1:10" ht="13.5" customHeight="1" thickBot="1">
      <c r="A58" s="699"/>
      <c r="B58" s="687"/>
      <c r="C58" s="689"/>
      <c r="D58" s="689"/>
      <c r="E58" s="689"/>
      <c r="F58" s="689"/>
      <c r="G58" s="696"/>
      <c r="H58" s="696"/>
      <c r="I58" s="697"/>
      <c r="J58" s="693"/>
    </row>
    <row r="59" spans="1:10" ht="13.5" customHeight="1" thickTop="1">
      <c r="A59" s="228" t="s">
        <v>895</v>
      </c>
      <c r="B59" s="236">
        <v>3</v>
      </c>
      <c r="C59" s="71">
        <v>69</v>
      </c>
      <c r="D59" s="71">
        <v>5</v>
      </c>
      <c r="E59" s="249" t="s">
        <v>762</v>
      </c>
      <c r="F59" s="249" t="s">
        <v>762</v>
      </c>
      <c r="G59" s="139">
        <v>1042</v>
      </c>
      <c r="H59" s="249" t="s">
        <v>762</v>
      </c>
      <c r="I59" s="71">
        <v>0</v>
      </c>
      <c r="J59" s="237"/>
    </row>
    <row r="60" spans="1:10" ht="13.5" customHeight="1">
      <c r="A60" s="86" t="s">
        <v>18</v>
      </c>
      <c r="B60" s="87"/>
      <c r="C60" s="81"/>
      <c r="D60" s="80">
        <f>SUM(D59)</f>
        <v>5</v>
      </c>
      <c r="E60" s="121" t="s">
        <v>762</v>
      </c>
      <c r="F60" s="121" t="s">
        <v>762</v>
      </c>
      <c r="G60" s="80">
        <f>SUM(G59)</f>
        <v>1042</v>
      </c>
      <c r="H60" s="121" t="s">
        <v>762</v>
      </c>
      <c r="I60" s="80">
        <f>SUM(I59)</f>
        <v>0</v>
      </c>
      <c r="J60" s="82"/>
    </row>
    <row r="61" ht="10.5">
      <c r="A61" s="48" t="s">
        <v>90</v>
      </c>
    </row>
    <row r="62" ht="9.75" customHeight="1"/>
    <row r="63" ht="14.25">
      <c r="A63" s="60" t="s">
        <v>39</v>
      </c>
    </row>
    <row r="64" ht="10.5">
      <c r="D64" s="49" t="s">
        <v>12</v>
      </c>
    </row>
    <row r="65" spans="1:4" ht="21.75" thickBot="1">
      <c r="A65" s="88" t="s">
        <v>34</v>
      </c>
      <c r="B65" s="89" t="s">
        <v>91</v>
      </c>
      <c r="C65" s="90" t="s">
        <v>92</v>
      </c>
      <c r="D65" s="91" t="s">
        <v>50</v>
      </c>
    </row>
    <row r="66" spans="1:4" ht="13.5" customHeight="1" thickTop="1">
      <c r="A66" s="92" t="s">
        <v>35</v>
      </c>
      <c r="B66" s="236">
        <v>1434</v>
      </c>
      <c r="C66" s="71">
        <v>1577</v>
      </c>
      <c r="D66" s="83">
        <f>C66-B66</f>
        <v>143</v>
      </c>
    </row>
    <row r="67" spans="1:4" ht="13.5" customHeight="1">
      <c r="A67" s="93" t="s">
        <v>36</v>
      </c>
      <c r="B67" s="72">
        <v>73</v>
      </c>
      <c r="C67" s="73">
        <v>73</v>
      </c>
      <c r="D67" s="74">
        <f>C67-B67</f>
        <v>0</v>
      </c>
    </row>
    <row r="68" spans="1:4" ht="13.5" customHeight="1">
      <c r="A68" s="94" t="s">
        <v>37</v>
      </c>
      <c r="B68" s="75">
        <v>488</v>
      </c>
      <c r="C68" s="76">
        <v>508</v>
      </c>
      <c r="D68" s="77">
        <f>C68-B68</f>
        <v>20</v>
      </c>
    </row>
    <row r="69" spans="1:4" ht="13.5" customHeight="1">
      <c r="A69" s="95" t="s">
        <v>38</v>
      </c>
      <c r="B69" s="96">
        <f>SUM(B66:B68)</f>
        <v>1995</v>
      </c>
      <c r="C69" s="80">
        <f>SUM(C66:C68)</f>
        <v>2158</v>
      </c>
      <c r="D69" s="82">
        <f>C69-B69</f>
        <v>163</v>
      </c>
    </row>
    <row r="70" spans="1:4" ht="10.5">
      <c r="A70" s="48" t="s">
        <v>58</v>
      </c>
      <c r="B70" s="97"/>
      <c r="C70" s="97"/>
      <c r="D70" s="97"/>
    </row>
    <row r="71" spans="1:4" ht="9.75" customHeight="1">
      <c r="A71" s="98"/>
      <c r="B71" s="97"/>
      <c r="C71" s="97"/>
      <c r="D71" s="97"/>
    </row>
    <row r="72" ht="14.25">
      <c r="A72" s="60" t="s">
        <v>57</v>
      </c>
    </row>
    <row r="73" ht="10.5" customHeight="1">
      <c r="A73" s="60"/>
    </row>
    <row r="74" spans="1:11" ht="21.75" thickBot="1">
      <c r="A74" s="88" t="s">
        <v>33</v>
      </c>
      <c r="B74" s="89" t="s">
        <v>91</v>
      </c>
      <c r="C74" s="90" t="s">
        <v>92</v>
      </c>
      <c r="D74" s="90" t="s">
        <v>50</v>
      </c>
      <c r="E74" s="99" t="s">
        <v>31</v>
      </c>
      <c r="F74" s="91" t="s">
        <v>32</v>
      </c>
      <c r="G74" s="700" t="s">
        <v>40</v>
      </c>
      <c r="H74" s="701"/>
      <c r="I74" s="89" t="s">
        <v>91</v>
      </c>
      <c r="J74" s="90" t="s">
        <v>92</v>
      </c>
      <c r="K74" s="91" t="s">
        <v>50</v>
      </c>
    </row>
    <row r="75" spans="1:11" ht="13.5" customHeight="1" thickTop="1">
      <c r="A75" s="92" t="s">
        <v>25</v>
      </c>
      <c r="B75" s="258">
        <v>9.53</v>
      </c>
      <c r="C75" s="100">
        <v>7.18</v>
      </c>
      <c r="D75" s="100">
        <f aca="true" t="shared" si="0" ref="D75:D80">C75-B75</f>
        <v>-2.3499999999999996</v>
      </c>
      <c r="E75" s="101">
        <v>-15</v>
      </c>
      <c r="F75" s="102" t="s">
        <v>768</v>
      </c>
      <c r="G75" s="717" t="s">
        <v>888</v>
      </c>
      <c r="H75" s="744"/>
      <c r="I75" s="259" t="s">
        <v>762</v>
      </c>
      <c r="J75" s="103" t="s">
        <v>99</v>
      </c>
      <c r="K75" s="260" t="s">
        <v>99</v>
      </c>
    </row>
    <row r="76" spans="1:11" ht="13.5" customHeight="1">
      <c r="A76" s="93" t="s">
        <v>26</v>
      </c>
      <c r="B76" s="261">
        <v>39.42</v>
      </c>
      <c r="C76" s="104">
        <v>29.98</v>
      </c>
      <c r="D76" s="104">
        <f t="shared" si="0"/>
        <v>-9.440000000000001</v>
      </c>
      <c r="E76" s="105">
        <v>-20</v>
      </c>
      <c r="F76" s="106" t="s">
        <v>769</v>
      </c>
      <c r="G76" s="719" t="s">
        <v>889</v>
      </c>
      <c r="H76" s="740"/>
      <c r="I76" s="261" t="s">
        <v>99</v>
      </c>
      <c r="J76" s="107" t="s">
        <v>99</v>
      </c>
      <c r="K76" s="262" t="s">
        <v>99</v>
      </c>
    </row>
    <row r="77" spans="1:11" ht="13.5" customHeight="1">
      <c r="A77" s="93" t="s">
        <v>27</v>
      </c>
      <c r="B77" s="263">
        <v>12.3</v>
      </c>
      <c r="C77" s="107">
        <v>12.5</v>
      </c>
      <c r="D77" s="107">
        <f t="shared" si="0"/>
        <v>0.1999999999999993</v>
      </c>
      <c r="E77" s="108">
        <v>25</v>
      </c>
      <c r="F77" s="109">
        <v>35</v>
      </c>
      <c r="G77" s="719" t="s">
        <v>112</v>
      </c>
      <c r="H77" s="740"/>
      <c r="I77" s="261" t="s">
        <v>99</v>
      </c>
      <c r="J77" s="107" t="s">
        <v>99</v>
      </c>
      <c r="K77" s="262" t="s">
        <v>99</v>
      </c>
    </row>
    <row r="78" spans="1:11" ht="13.5" customHeight="1">
      <c r="A78" s="93" t="s">
        <v>28</v>
      </c>
      <c r="B78" s="265">
        <v>125.1</v>
      </c>
      <c r="C78" s="107">
        <v>97.2</v>
      </c>
      <c r="D78" s="107">
        <f t="shared" si="0"/>
        <v>-27.89999999999999</v>
      </c>
      <c r="E78" s="108">
        <v>350</v>
      </c>
      <c r="F78" s="110"/>
      <c r="G78" s="719" t="s">
        <v>896</v>
      </c>
      <c r="H78" s="740"/>
      <c r="I78" s="261" t="s">
        <v>99</v>
      </c>
      <c r="J78" s="107" t="s">
        <v>99</v>
      </c>
      <c r="K78" s="262" t="s">
        <v>99</v>
      </c>
    </row>
    <row r="79" spans="1:11" ht="13.5" customHeight="1">
      <c r="A79" s="93" t="s">
        <v>29</v>
      </c>
      <c r="B79" s="266">
        <v>0.63</v>
      </c>
      <c r="C79" s="104">
        <v>0.64</v>
      </c>
      <c r="D79" s="104">
        <f t="shared" si="0"/>
        <v>0.010000000000000009</v>
      </c>
      <c r="E79" s="111"/>
      <c r="F79" s="112"/>
      <c r="G79" s="719" t="s">
        <v>897</v>
      </c>
      <c r="H79" s="740"/>
      <c r="I79" s="261" t="s">
        <v>99</v>
      </c>
      <c r="J79" s="107" t="s">
        <v>99</v>
      </c>
      <c r="K79" s="262" t="s">
        <v>99</v>
      </c>
    </row>
    <row r="80" spans="1:11" ht="13.5" customHeight="1">
      <c r="A80" s="113" t="s">
        <v>30</v>
      </c>
      <c r="B80" s="267">
        <v>76.5</v>
      </c>
      <c r="C80" s="114">
        <v>78.5</v>
      </c>
      <c r="D80" s="114">
        <f t="shared" si="0"/>
        <v>2</v>
      </c>
      <c r="E80" s="115"/>
      <c r="F80" s="116"/>
      <c r="G80" s="721" t="s">
        <v>898</v>
      </c>
      <c r="H80" s="722"/>
      <c r="I80" s="117" t="s">
        <v>99</v>
      </c>
      <c r="J80" s="114" t="s">
        <v>99</v>
      </c>
      <c r="K80" s="118" t="s">
        <v>99</v>
      </c>
    </row>
    <row r="81" ht="10.5">
      <c r="A81" s="48" t="s">
        <v>95</v>
      </c>
    </row>
    <row r="82" ht="10.5">
      <c r="A82" s="48" t="s">
        <v>96</v>
      </c>
    </row>
    <row r="83" ht="10.5">
      <c r="A83" s="48" t="s">
        <v>97</v>
      </c>
    </row>
    <row r="84" ht="10.5" customHeight="1">
      <c r="A84" s="48" t="s">
        <v>98</v>
      </c>
    </row>
  </sheetData>
  <sheetProtection/>
  <mergeCells count="43">
    <mergeCell ref="A8:A9"/>
    <mergeCell ref="B8:B9"/>
    <mergeCell ref="C8:C9"/>
    <mergeCell ref="D8:D9"/>
    <mergeCell ref="E8:E9"/>
    <mergeCell ref="F8:F9"/>
    <mergeCell ref="G8:G9"/>
    <mergeCell ref="H8:H9"/>
    <mergeCell ref="A16:A17"/>
    <mergeCell ref="B16:B17"/>
    <mergeCell ref="C16:C17"/>
    <mergeCell ref="D16:D17"/>
    <mergeCell ref="E16:E17"/>
    <mergeCell ref="F16:F17"/>
    <mergeCell ref="G16:G17"/>
    <mergeCell ref="H16:H17"/>
    <mergeCell ref="I16:I17"/>
    <mergeCell ref="A36:A37"/>
    <mergeCell ref="B36:B37"/>
    <mergeCell ref="C36:C37"/>
    <mergeCell ref="D36:D37"/>
    <mergeCell ref="E36:E37"/>
    <mergeCell ref="F36:F37"/>
    <mergeCell ref="G36:G37"/>
    <mergeCell ref="H36:H37"/>
    <mergeCell ref="I36:I37"/>
    <mergeCell ref="I57:I58"/>
    <mergeCell ref="J57:J58"/>
    <mergeCell ref="G74:H74"/>
    <mergeCell ref="G75:H75"/>
    <mergeCell ref="A57:A58"/>
    <mergeCell ref="B57:B58"/>
    <mergeCell ref="C57:C58"/>
    <mergeCell ref="D57:D58"/>
    <mergeCell ref="E57:E58"/>
    <mergeCell ref="F57:F58"/>
    <mergeCell ref="G76:H76"/>
    <mergeCell ref="G77:H77"/>
    <mergeCell ref="G78:H78"/>
    <mergeCell ref="G79:H79"/>
    <mergeCell ref="G80:H80"/>
    <mergeCell ref="G57:G58"/>
    <mergeCell ref="H57:H58"/>
  </mergeCells>
  <printOptions/>
  <pageMargins left="0.4330708661417323" right="0.3937007874015748" top="0.71" bottom="0.3" header="0.45" footer="0.2"/>
  <pageSetup horizontalDpi="300" verticalDpi="300" orientation="portrait" paperSize="9" scale="74" r:id="rId1"/>
  <colBreaks count="1" manualBreakCount="1">
    <brk id="11" max="72" man="1"/>
  </colBreaks>
</worksheet>
</file>

<file path=xl/worksheets/sheet33.xml><?xml version="1.0" encoding="utf-8"?>
<worksheet xmlns="http://schemas.openxmlformats.org/spreadsheetml/2006/main" xmlns:r="http://schemas.openxmlformats.org/officeDocument/2006/relationships">
  <dimension ref="A1:M78"/>
  <sheetViews>
    <sheetView view="pageBreakPreview" zoomScale="115" zoomScaleSheetLayoutView="115" zoomScalePageLayoutView="0" workbookViewId="0" topLeftCell="A1">
      <selection activeCell="H58" sqref="H58"/>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620</v>
      </c>
      <c r="B4" s="51"/>
      <c r="G4" s="52" t="s">
        <v>51</v>
      </c>
      <c r="H4" s="53" t="s">
        <v>52</v>
      </c>
      <c r="I4" s="54" t="s">
        <v>53</v>
      </c>
      <c r="J4" s="55" t="s">
        <v>54</v>
      </c>
    </row>
    <row r="5" spans="7:10" ht="13.5" customHeight="1" thickTop="1">
      <c r="G5" s="56">
        <v>2544</v>
      </c>
      <c r="H5" s="57">
        <v>902</v>
      </c>
      <c r="I5" s="58">
        <v>194</v>
      </c>
      <c r="J5" s="59">
        <v>3639</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5272</v>
      </c>
      <c r="C10" s="4">
        <v>5038</v>
      </c>
      <c r="D10" s="4">
        <v>234</v>
      </c>
      <c r="E10" s="4">
        <v>216</v>
      </c>
      <c r="F10" s="4">
        <v>360</v>
      </c>
      <c r="G10" s="4">
        <v>5911</v>
      </c>
      <c r="H10" s="5" t="s">
        <v>621</v>
      </c>
    </row>
    <row r="11" spans="1:8" ht="13.5" customHeight="1">
      <c r="A11" s="63" t="s">
        <v>1</v>
      </c>
      <c r="B11" s="64">
        <v>5272</v>
      </c>
      <c r="C11" s="65">
        <v>5038</v>
      </c>
      <c r="D11" s="65">
        <v>234</v>
      </c>
      <c r="E11" s="65">
        <v>216</v>
      </c>
      <c r="F11" s="66"/>
      <c r="G11" s="65">
        <v>5911</v>
      </c>
      <c r="H11" s="67" t="s">
        <v>622</v>
      </c>
    </row>
    <row r="12" spans="1:8" ht="13.5" customHeight="1">
      <c r="A12" s="68" t="s">
        <v>87</v>
      </c>
      <c r="B12" s="69"/>
      <c r="C12" s="69"/>
      <c r="D12" s="69"/>
      <c r="E12" s="69"/>
      <c r="F12" s="69"/>
      <c r="G12" s="69"/>
      <c r="H12" s="70"/>
    </row>
    <row r="13" ht="9.75" customHeight="1"/>
    <row r="14" ht="14.25">
      <c r="A14" s="60" t="s">
        <v>10</v>
      </c>
    </row>
    <row r="15" spans="9:12" ht="10.5">
      <c r="I15" s="49" t="s">
        <v>12</v>
      </c>
      <c r="K15" s="49"/>
      <c r="L15" s="49"/>
    </row>
    <row r="16" spans="1:9" ht="13.5" customHeight="1">
      <c r="A16" s="684" t="s">
        <v>0</v>
      </c>
      <c r="B16" s="694" t="s">
        <v>43</v>
      </c>
      <c r="C16" s="690" t="s">
        <v>44</v>
      </c>
      <c r="D16" s="690" t="s">
        <v>45</v>
      </c>
      <c r="E16" s="695" t="s">
        <v>46</v>
      </c>
      <c r="F16" s="690" t="s">
        <v>55</v>
      </c>
      <c r="G16" s="690" t="s">
        <v>11</v>
      </c>
      <c r="H16" s="695" t="s">
        <v>41</v>
      </c>
      <c r="I16" s="692" t="s">
        <v>8</v>
      </c>
    </row>
    <row r="17" spans="1:9" ht="13.5" customHeight="1" thickBot="1">
      <c r="A17" s="685"/>
      <c r="B17" s="687"/>
      <c r="C17" s="689"/>
      <c r="D17" s="689"/>
      <c r="E17" s="696"/>
      <c r="F17" s="691"/>
      <c r="G17" s="691"/>
      <c r="H17" s="697"/>
      <c r="I17" s="693"/>
    </row>
    <row r="18" spans="1:9" ht="12.75" customHeight="1" thickTop="1">
      <c r="A18" s="2" t="s">
        <v>113</v>
      </c>
      <c r="B18" s="560">
        <v>1884</v>
      </c>
      <c r="C18" s="561">
        <v>1818</v>
      </c>
      <c r="D18" s="561">
        <v>66</v>
      </c>
      <c r="E18" s="561">
        <v>66</v>
      </c>
      <c r="F18" s="17">
        <v>121</v>
      </c>
      <c r="G18" s="18" t="s">
        <v>241</v>
      </c>
      <c r="H18" s="18" t="s">
        <v>241</v>
      </c>
      <c r="I18" s="22"/>
    </row>
    <row r="19" spans="1:9" ht="12.75" customHeight="1">
      <c r="A19" s="2" t="s">
        <v>219</v>
      </c>
      <c r="B19" s="562">
        <v>127</v>
      </c>
      <c r="C19" s="563">
        <v>122</v>
      </c>
      <c r="D19" s="563">
        <v>5</v>
      </c>
      <c r="E19" s="563">
        <v>5</v>
      </c>
      <c r="F19" s="20">
        <v>22</v>
      </c>
      <c r="G19" s="31" t="s">
        <v>241</v>
      </c>
      <c r="H19" s="31" t="s">
        <v>241</v>
      </c>
      <c r="I19" s="22"/>
    </row>
    <row r="20" spans="1:9" ht="12.75" customHeight="1">
      <c r="A20" s="6" t="s">
        <v>310</v>
      </c>
      <c r="B20" s="564">
        <v>165</v>
      </c>
      <c r="C20" s="565">
        <v>111</v>
      </c>
      <c r="D20" s="565">
        <v>54</v>
      </c>
      <c r="E20" s="565">
        <v>54</v>
      </c>
      <c r="F20" s="29">
        <v>9</v>
      </c>
      <c r="G20" s="31" t="s">
        <v>241</v>
      </c>
      <c r="H20" s="31" t="s">
        <v>241</v>
      </c>
      <c r="I20" s="30"/>
    </row>
    <row r="21" spans="1:9" ht="12.75" customHeight="1">
      <c r="A21" s="6" t="s">
        <v>111</v>
      </c>
      <c r="B21" s="564">
        <v>683</v>
      </c>
      <c r="C21" s="565">
        <v>644</v>
      </c>
      <c r="D21" s="565">
        <v>39</v>
      </c>
      <c r="E21" s="565">
        <v>39</v>
      </c>
      <c r="F21" s="29">
        <v>380</v>
      </c>
      <c r="G21" s="29">
        <v>5915</v>
      </c>
      <c r="H21" s="29">
        <v>4915</v>
      </c>
      <c r="I21" s="30"/>
    </row>
    <row r="22" spans="1:9" ht="12.75" customHeight="1">
      <c r="A22" s="11" t="s">
        <v>216</v>
      </c>
      <c r="B22" s="32">
        <v>150</v>
      </c>
      <c r="C22" s="33">
        <v>117</v>
      </c>
      <c r="D22" s="33">
        <v>33</v>
      </c>
      <c r="E22" s="33">
        <v>346</v>
      </c>
      <c r="F22" s="33">
        <v>4</v>
      </c>
      <c r="G22" s="33">
        <v>324</v>
      </c>
      <c r="H22" s="33">
        <v>87</v>
      </c>
      <c r="I22" s="35" t="s">
        <v>261</v>
      </c>
    </row>
    <row r="23" spans="1:10" ht="13.5" customHeight="1">
      <c r="A23" s="63" t="s">
        <v>15</v>
      </c>
      <c r="B23" s="78"/>
      <c r="C23" s="79"/>
      <c r="D23" s="79"/>
      <c r="E23" s="80">
        <v>510</v>
      </c>
      <c r="F23" s="81"/>
      <c r="G23" s="80">
        <v>6239</v>
      </c>
      <c r="H23" s="80">
        <v>5002</v>
      </c>
      <c r="I23" s="82"/>
      <c r="J23" s="566"/>
    </row>
    <row r="24" ht="10.5">
      <c r="A24" s="1" t="s">
        <v>88</v>
      </c>
    </row>
    <row r="25" ht="10.5">
      <c r="A25" s="1" t="s">
        <v>89</v>
      </c>
    </row>
    <row r="26" ht="10.5">
      <c r="A26" s="1" t="s">
        <v>49</v>
      </c>
    </row>
    <row r="27" ht="10.5">
      <c r="A27" s="1" t="s">
        <v>48</v>
      </c>
    </row>
    <row r="28" ht="9.75" customHeight="1"/>
    <row r="29" ht="14.25">
      <c r="A29" s="60" t="s">
        <v>13</v>
      </c>
    </row>
    <row r="30" spans="9:10" ht="10.5">
      <c r="I30" s="49" t="s">
        <v>12</v>
      </c>
      <c r="J30" s="49"/>
    </row>
    <row r="31" spans="1:9" ht="13.5" customHeight="1">
      <c r="A31" s="684" t="s">
        <v>14</v>
      </c>
      <c r="B31" s="694" t="s">
        <v>43</v>
      </c>
      <c r="C31" s="690" t="s">
        <v>44</v>
      </c>
      <c r="D31" s="690" t="s">
        <v>45</v>
      </c>
      <c r="E31" s="695" t="s">
        <v>46</v>
      </c>
      <c r="F31" s="690" t="s">
        <v>55</v>
      </c>
      <c r="G31" s="690" t="s">
        <v>11</v>
      </c>
      <c r="H31" s="695" t="s">
        <v>42</v>
      </c>
      <c r="I31" s="692" t="s">
        <v>8</v>
      </c>
    </row>
    <row r="32" spans="1:9" ht="13.5" customHeight="1" thickBot="1">
      <c r="A32" s="685"/>
      <c r="B32" s="687"/>
      <c r="C32" s="689"/>
      <c r="D32" s="689"/>
      <c r="E32" s="696"/>
      <c r="F32" s="691"/>
      <c r="G32" s="691"/>
      <c r="H32" s="697"/>
      <c r="I32" s="693"/>
    </row>
    <row r="33" spans="1:9" ht="21.75" thickTop="1">
      <c r="A33" s="191" t="s">
        <v>623</v>
      </c>
      <c r="B33" s="16">
        <v>75</v>
      </c>
      <c r="C33" s="17">
        <v>71</v>
      </c>
      <c r="D33" s="17">
        <v>3</v>
      </c>
      <c r="E33" s="17">
        <v>3</v>
      </c>
      <c r="F33" s="18" t="s">
        <v>69</v>
      </c>
      <c r="G33" s="18" t="s">
        <v>69</v>
      </c>
      <c r="H33" s="18" t="s">
        <v>69</v>
      </c>
      <c r="I33" s="22"/>
    </row>
    <row r="34" spans="1:9" ht="21">
      <c r="A34" s="187" t="s">
        <v>624</v>
      </c>
      <c r="B34" s="27">
        <v>1773</v>
      </c>
      <c r="C34" s="29">
        <v>1701</v>
      </c>
      <c r="D34" s="29">
        <v>72</v>
      </c>
      <c r="E34" s="29">
        <v>72</v>
      </c>
      <c r="F34" s="29">
        <v>19</v>
      </c>
      <c r="G34" s="29">
        <v>2799</v>
      </c>
      <c r="H34" s="29">
        <v>270</v>
      </c>
      <c r="I34" s="30"/>
    </row>
    <row r="35" spans="1:9" ht="31.5">
      <c r="A35" s="187" t="s">
        <v>625</v>
      </c>
      <c r="B35" s="27">
        <v>114</v>
      </c>
      <c r="C35" s="29">
        <v>98</v>
      </c>
      <c r="D35" s="29">
        <v>16</v>
      </c>
      <c r="E35" s="39">
        <v>16</v>
      </c>
      <c r="F35" s="31" t="s">
        <v>69</v>
      </c>
      <c r="G35" s="31" t="s">
        <v>69</v>
      </c>
      <c r="H35" s="31" t="s">
        <v>69</v>
      </c>
      <c r="I35" s="30"/>
    </row>
    <row r="36" spans="1:9" ht="31.5">
      <c r="A36" s="187" t="s">
        <v>626</v>
      </c>
      <c r="B36" s="27">
        <v>420</v>
      </c>
      <c r="C36" s="29">
        <v>397</v>
      </c>
      <c r="D36" s="29">
        <v>23</v>
      </c>
      <c r="E36" s="29">
        <v>23</v>
      </c>
      <c r="F36" s="31" t="s">
        <v>69</v>
      </c>
      <c r="G36" s="31" t="s">
        <v>69</v>
      </c>
      <c r="H36" s="31" t="s">
        <v>69</v>
      </c>
      <c r="I36" s="30"/>
    </row>
    <row r="37" spans="1:9" ht="31.5">
      <c r="A37" s="187" t="s">
        <v>627</v>
      </c>
      <c r="B37" s="27">
        <v>161139</v>
      </c>
      <c r="C37" s="29">
        <v>155554</v>
      </c>
      <c r="D37" s="29">
        <v>5585</v>
      </c>
      <c r="E37" s="29">
        <v>5580</v>
      </c>
      <c r="F37" s="31" t="s">
        <v>69</v>
      </c>
      <c r="G37" s="31" t="s">
        <v>69</v>
      </c>
      <c r="H37" s="31" t="s">
        <v>69</v>
      </c>
      <c r="I37" s="30"/>
    </row>
    <row r="38" spans="1:9" ht="21">
      <c r="A38" s="187" t="s">
        <v>628</v>
      </c>
      <c r="B38" s="27">
        <v>719</v>
      </c>
      <c r="C38" s="29">
        <v>671</v>
      </c>
      <c r="D38" s="29">
        <v>47</v>
      </c>
      <c r="E38" s="29">
        <v>47</v>
      </c>
      <c r="F38" s="39">
        <v>19</v>
      </c>
      <c r="G38" s="31" t="s">
        <v>69</v>
      </c>
      <c r="H38" s="31" t="s">
        <v>69</v>
      </c>
      <c r="I38" s="30"/>
    </row>
    <row r="39" spans="1:9" ht="31.5">
      <c r="A39" s="187" t="s">
        <v>629</v>
      </c>
      <c r="B39" s="27">
        <v>11738</v>
      </c>
      <c r="C39" s="29">
        <v>11624</v>
      </c>
      <c r="D39" s="29">
        <v>114</v>
      </c>
      <c r="E39" s="29">
        <v>114</v>
      </c>
      <c r="F39" s="29">
        <v>2690</v>
      </c>
      <c r="G39" s="31" t="s">
        <v>69</v>
      </c>
      <c r="H39" s="31" t="s">
        <v>69</v>
      </c>
      <c r="I39" s="30"/>
    </row>
    <row r="40" spans="1:9" ht="21">
      <c r="A40" s="187" t="s">
        <v>378</v>
      </c>
      <c r="B40" s="27">
        <v>76</v>
      </c>
      <c r="C40" s="29">
        <v>68</v>
      </c>
      <c r="D40" s="29">
        <v>8</v>
      </c>
      <c r="E40" s="29">
        <v>8</v>
      </c>
      <c r="F40" s="29">
        <v>1</v>
      </c>
      <c r="G40" s="31" t="s">
        <v>69</v>
      </c>
      <c r="H40" s="31" t="s">
        <v>69</v>
      </c>
      <c r="I40" s="30"/>
    </row>
    <row r="41" spans="1:9" ht="21">
      <c r="A41" s="187" t="s">
        <v>379</v>
      </c>
      <c r="B41" s="27">
        <v>4765</v>
      </c>
      <c r="C41" s="29">
        <v>4481</v>
      </c>
      <c r="D41" s="29">
        <v>284</v>
      </c>
      <c r="E41" s="29">
        <v>284</v>
      </c>
      <c r="F41" s="31" t="s">
        <v>69</v>
      </c>
      <c r="G41" s="31" t="s">
        <v>69</v>
      </c>
      <c r="H41" s="31" t="s">
        <v>69</v>
      </c>
      <c r="I41" s="30"/>
    </row>
    <row r="42" spans="1:9" ht="21">
      <c r="A42" s="187" t="s">
        <v>380</v>
      </c>
      <c r="B42" s="27">
        <v>1031</v>
      </c>
      <c r="C42" s="29">
        <v>929</v>
      </c>
      <c r="D42" s="29">
        <v>102</v>
      </c>
      <c r="E42" s="29">
        <v>102</v>
      </c>
      <c r="F42" s="29">
        <v>30</v>
      </c>
      <c r="G42" s="29">
        <v>468</v>
      </c>
      <c r="H42" s="29">
        <v>69</v>
      </c>
      <c r="I42" s="30"/>
    </row>
    <row r="43" spans="1:9" ht="21">
      <c r="A43" s="187" t="s">
        <v>630</v>
      </c>
      <c r="B43" s="27">
        <v>111</v>
      </c>
      <c r="C43" s="29">
        <v>102</v>
      </c>
      <c r="D43" s="29">
        <v>9</v>
      </c>
      <c r="E43" s="29">
        <v>9</v>
      </c>
      <c r="F43" s="29">
        <v>7</v>
      </c>
      <c r="G43" s="31" t="s">
        <v>69</v>
      </c>
      <c r="H43" s="31" t="s">
        <v>69</v>
      </c>
      <c r="I43" s="30"/>
    </row>
    <row r="44" spans="1:10" ht="21">
      <c r="A44" s="187" t="s">
        <v>382</v>
      </c>
      <c r="B44" s="27">
        <v>266</v>
      </c>
      <c r="C44" s="29">
        <v>247</v>
      </c>
      <c r="D44" s="29">
        <v>19</v>
      </c>
      <c r="E44" s="29">
        <v>19</v>
      </c>
      <c r="F44" s="31" t="s">
        <v>69</v>
      </c>
      <c r="G44" s="31" t="s">
        <v>69</v>
      </c>
      <c r="H44" s="31" t="s">
        <v>69</v>
      </c>
      <c r="I44" s="30"/>
      <c r="J44" s="566"/>
    </row>
    <row r="45" spans="1:9" ht="13.5" customHeight="1">
      <c r="A45" s="63" t="s">
        <v>16</v>
      </c>
      <c r="B45" s="78"/>
      <c r="C45" s="79"/>
      <c r="D45" s="79"/>
      <c r="E45" s="80">
        <v>6277</v>
      </c>
      <c r="F45" s="81"/>
      <c r="G45" s="80">
        <v>3267</v>
      </c>
      <c r="H45" s="80">
        <v>339</v>
      </c>
      <c r="I45" s="84"/>
    </row>
    <row r="46" ht="9.75" customHeight="1">
      <c r="A46" s="85"/>
    </row>
    <row r="47" ht="14.25">
      <c r="A47" s="60" t="s">
        <v>56</v>
      </c>
    </row>
    <row r="48" ht="10.5">
      <c r="J48" s="49" t="s">
        <v>12</v>
      </c>
    </row>
    <row r="49" spans="1:10" ht="13.5" customHeight="1">
      <c r="A49" s="698" t="s">
        <v>17</v>
      </c>
      <c r="B49" s="694" t="s">
        <v>19</v>
      </c>
      <c r="C49" s="690" t="s">
        <v>47</v>
      </c>
      <c r="D49" s="690" t="s">
        <v>20</v>
      </c>
      <c r="E49" s="690" t="s">
        <v>21</v>
      </c>
      <c r="F49" s="690" t="s">
        <v>22</v>
      </c>
      <c r="G49" s="695" t="s">
        <v>23</v>
      </c>
      <c r="H49" s="695" t="s">
        <v>24</v>
      </c>
      <c r="I49" s="695" t="s">
        <v>59</v>
      </c>
      <c r="J49" s="692" t="s">
        <v>8</v>
      </c>
    </row>
    <row r="50" spans="1:10" ht="13.5" customHeight="1" thickBot="1">
      <c r="A50" s="699"/>
      <c r="B50" s="687"/>
      <c r="C50" s="689"/>
      <c r="D50" s="689"/>
      <c r="E50" s="689"/>
      <c r="F50" s="689"/>
      <c r="G50" s="696"/>
      <c r="H50" s="696"/>
      <c r="I50" s="697"/>
      <c r="J50" s="693"/>
    </row>
    <row r="51" spans="1:10" ht="13.5" customHeight="1" thickTop="1">
      <c r="A51" s="2" t="s">
        <v>631</v>
      </c>
      <c r="B51" s="395" t="s">
        <v>158</v>
      </c>
      <c r="C51" s="37">
        <v>8</v>
      </c>
      <c r="D51" s="37">
        <v>5</v>
      </c>
      <c r="E51" s="18" t="s">
        <v>241</v>
      </c>
      <c r="F51" s="18" t="s">
        <v>241</v>
      </c>
      <c r="G51" s="18" t="s">
        <v>241</v>
      </c>
      <c r="H51" s="18" t="s">
        <v>241</v>
      </c>
      <c r="I51" s="18" t="s">
        <v>241</v>
      </c>
      <c r="J51" s="22"/>
    </row>
    <row r="52" spans="1:10" ht="13.5" customHeight="1">
      <c r="A52" s="6" t="s">
        <v>632</v>
      </c>
      <c r="B52" s="294" t="s">
        <v>69</v>
      </c>
      <c r="C52" s="39">
        <v>5</v>
      </c>
      <c r="D52" s="39">
        <v>5</v>
      </c>
      <c r="E52" s="39">
        <v>0</v>
      </c>
      <c r="F52" s="31" t="s">
        <v>241</v>
      </c>
      <c r="G52" s="31" t="s">
        <v>241</v>
      </c>
      <c r="H52" s="31" t="s">
        <v>241</v>
      </c>
      <c r="I52" s="31" t="s">
        <v>241</v>
      </c>
      <c r="J52" s="30"/>
    </row>
    <row r="53" spans="1:10" ht="13.5" customHeight="1">
      <c r="A53" s="6" t="s">
        <v>633</v>
      </c>
      <c r="B53" s="182" t="s">
        <v>634</v>
      </c>
      <c r="C53" s="39" t="s">
        <v>635</v>
      </c>
      <c r="D53" s="39">
        <v>1</v>
      </c>
      <c r="E53" s="39">
        <v>1</v>
      </c>
      <c r="F53" s="31" t="s">
        <v>241</v>
      </c>
      <c r="G53" s="31" t="s">
        <v>241</v>
      </c>
      <c r="H53" s="31" t="s">
        <v>241</v>
      </c>
      <c r="I53" s="31" t="s">
        <v>241</v>
      </c>
      <c r="J53" s="30"/>
    </row>
    <row r="54" spans="1:10" ht="13.5" customHeight="1">
      <c r="A54" s="86" t="s">
        <v>18</v>
      </c>
      <c r="B54" s="87"/>
      <c r="C54" s="81"/>
      <c r="D54" s="80">
        <v>11</v>
      </c>
      <c r="E54" s="80">
        <v>1</v>
      </c>
      <c r="F54" s="121" t="s">
        <v>455</v>
      </c>
      <c r="G54" s="121" t="s">
        <v>455</v>
      </c>
      <c r="H54" s="121" t="s">
        <v>455</v>
      </c>
      <c r="I54" s="121" t="s">
        <v>455</v>
      </c>
      <c r="J54" s="82"/>
    </row>
    <row r="55" ht="10.5">
      <c r="A55" s="1" t="s">
        <v>90</v>
      </c>
    </row>
    <row r="56" ht="9.75" customHeight="1"/>
    <row r="57" ht="14.25">
      <c r="A57" s="60" t="s">
        <v>39</v>
      </c>
    </row>
    <row r="58" ht="10.5">
      <c r="D58" s="49" t="s">
        <v>12</v>
      </c>
    </row>
    <row r="59" spans="1:4" ht="21.75" thickBot="1">
      <c r="A59" s="88" t="s">
        <v>34</v>
      </c>
      <c r="B59" s="89" t="s">
        <v>91</v>
      </c>
      <c r="C59" s="90" t="s">
        <v>92</v>
      </c>
      <c r="D59" s="91" t="s">
        <v>50</v>
      </c>
    </row>
    <row r="60" spans="1:4" ht="13.5" customHeight="1" thickTop="1">
      <c r="A60" s="92" t="s">
        <v>35</v>
      </c>
      <c r="B60" s="17">
        <v>1258</v>
      </c>
      <c r="C60" s="17">
        <v>1263</v>
      </c>
      <c r="D60" s="38">
        <v>5</v>
      </c>
    </row>
    <row r="61" spans="1:4" ht="13.5" customHeight="1">
      <c r="A61" s="93" t="s">
        <v>36</v>
      </c>
      <c r="B61" s="29">
        <v>45</v>
      </c>
      <c r="C61" s="29">
        <v>45</v>
      </c>
      <c r="D61" s="30">
        <v>0</v>
      </c>
    </row>
    <row r="62" spans="1:4" ht="13.5" customHeight="1">
      <c r="A62" s="94" t="s">
        <v>37</v>
      </c>
      <c r="B62" s="33">
        <v>1939</v>
      </c>
      <c r="C62" s="33">
        <v>1832</v>
      </c>
      <c r="D62" s="495" t="s">
        <v>636</v>
      </c>
    </row>
    <row r="63" spans="1:4" ht="13.5" customHeight="1">
      <c r="A63" s="95" t="s">
        <v>38</v>
      </c>
      <c r="B63" s="80">
        <v>3242</v>
      </c>
      <c r="C63" s="80">
        <v>3140</v>
      </c>
      <c r="D63" s="185" t="s">
        <v>637</v>
      </c>
    </row>
    <row r="64" spans="1:4" ht="10.5">
      <c r="A64" s="1" t="s">
        <v>58</v>
      </c>
      <c r="B64" s="97"/>
      <c r="C64" s="97"/>
      <c r="D64" s="97"/>
    </row>
    <row r="65" spans="1:4" ht="9.75" customHeight="1">
      <c r="A65" s="98"/>
      <c r="B65" s="97"/>
      <c r="C65" s="97"/>
      <c r="D65" s="97"/>
    </row>
    <row r="66" ht="14.25">
      <c r="A66" s="60" t="s">
        <v>57</v>
      </c>
    </row>
    <row r="67" ht="10.5" customHeight="1">
      <c r="A67" s="60"/>
    </row>
    <row r="68" spans="1:11" ht="21.75" thickBot="1">
      <c r="A68" s="88" t="s">
        <v>33</v>
      </c>
      <c r="B68" s="89" t="s">
        <v>91</v>
      </c>
      <c r="C68" s="90" t="s">
        <v>92</v>
      </c>
      <c r="D68" s="90" t="s">
        <v>50</v>
      </c>
      <c r="E68" s="99" t="s">
        <v>31</v>
      </c>
      <c r="F68" s="91" t="s">
        <v>32</v>
      </c>
      <c r="G68" s="700" t="s">
        <v>40</v>
      </c>
      <c r="H68" s="701"/>
      <c r="I68" s="89" t="s">
        <v>91</v>
      </c>
      <c r="J68" s="90" t="s">
        <v>92</v>
      </c>
      <c r="K68" s="91" t="s">
        <v>50</v>
      </c>
    </row>
    <row r="69" spans="1:11" ht="13.5" customHeight="1" thickTop="1">
      <c r="A69" s="92" t="s">
        <v>25</v>
      </c>
      <c r="B69" s="40">
        <v>7.04</v>
      </c>
      <c r="C69" s="40">
        <v>5.92</v>
      </c>
      <c r="D69" s="40" t="s">
        <v>638</v>
      </c>
      <c r="E69" s="101" t="s">
        <v>639</v>
      </c>
      <c r="F69" s="102" t="s">
        <v>640</v>
      </c>
      <c r="G69" s="717" t="s">
        <v>111</v>
      </c>
      <c r="H69" s="718"/>
      <c r="I69" s="41" t="s">
        <v>69</v>
      </c>
      <c r="J69" s="41" t="s">
        <v>69</v>
      </c>
      <c r="K69" s="127" t="s">
        <v>69</v>
      </c>
    </row>
    <row r="70" spans="1:11" ht="13.5" customHeight="1">
      <c r="A70" s="93" t="s">
        <v>26</v>
      </c>
      <c r="B70" s="42">
        <v>23.03</v>
      </c>
      <c r="C70" s="42">
        <v>19.93</v>
      </c>
      <c r="D70" s="42" t="s">
        <v>641</v>
      </c>
      <c r="E70" s="105" t="s">
        <v>640</v>
      </c>
      <c r="F70" s="106" t="s">
        <v>642</v>
      </c>
      <c r="G70" s="719" t="s">
        <v>216</v>
      </c>
      <c r="H70" s="720"/>
      <c r="I70" s="43" t="s">
        <v>69</v>
      </c>
      <c r="J70" s="43" t="s">
        <v>69</v>
      </c>
      <c r="K70" s="129" t="s">
        <v>69</v>
      </c>
    </row>
    <row r="71" spans="1:11" ht="13.5" customHeight="1">
      <c r="A71" s="93" t="s">
        <v>27</v>
      </c>
      <c r="B71" s="43">
        <v>12.3</v>
      </c>
      <c r="C71" s="43">
        <v>13.8</v>
      </c>
      <c r="D71" s="43">
        <v>1.5</v>
      </c>
      <c r="E71" s="108">
        <v>25</v>
      </c>
      <c r="F71" s="109">
        <v>35</v>
      </c>
      <c r="G71" s="719"/>
      <c r="H71" s="720"/>
      <c r="I71" s="128"/>
      <c r="J71" s="43"/>
      <c r="K71" s="129"/>
    </row>
    <row r="72" spans="1:11" ht="13.5" customHeight="1">
      <c r="A72" s="93" t="s">
        <v>28</v>
      </c>
      <c r="B72" s="43">
        <v>44.7</v>
      </c>
      <c r="C72" s="43">
        <v>46.3</v>
      </c>
      <c r="D72" s="43">
        <v>1.6</v>
      </c>
      <c r="E72" s="108">
        <v>350</v>
      </c>
      <c r="F72" s="110"/>
      <c r="G72" s="719"/>
      <c r="H72" s="720"/>
      <c r="I72" s="128"/>
      <c r="J72" s="43"/>
      <c r="K72" s="129"/>
    </row>
    <row r="73" spans="1:11" ht="13.5" customHeight="1">
      <c r="A73" s="93" t="s">
        <v>29</v>
      </c>
      <c r="B73" s="42">
        <v>0.68</v>
      </c>
      <c r="C73" s="42">
        <v>0.68</v>
      </c>
      <c r="D73" s="43">
        <v>0</v>
      </c>
      <c r="E73" s="111"/>
      <c r="F73" s="112"/>
      <c r="G73" s="719"/>
      <c r="H73" s="720"/>
      <c r="I73" s="128"/>
      <c r="J73" s="43"/>
      <c r="K73" s="129"/>
    </row>
    <row r="74" spans="1:11" ht="13.5" customHeight="1">
      <c r="A74" s="113" t="s">
        <v>30</v>
      </c>
      <c r="B74" s="44">
        <v>89.1</v>
      </c>
      <c r="C74" s="44">
        <v>89.9</v>
      </c>
      <c r="D74" s="44">
        <v>0.8</v>
      </c>
      <c r="E74" s="115"/>
      <c r="F74" s="116"/>
      <c r="G74" s="721"/>
      <c r="H74" s="722"/>
      <c r="I74" s="117"/>
      <c r="J74" s="44"/>
      <c r="K74" s="118"/>
    </row>
    <row r="75" ht="10.5">
      <c r="A75" s="1" t="s">
        <v>95</v>
      </c>
    </row>
    <row r="76" ht="10.5">
      <c r="A76" s="1" t="s">
        <v>96</v>
      </c>
    </row>
    <row r="77" ht="10.5">
      <c r="A77" s="1" t="s">
        <v>97</v>
      </c>
    </row>
    <row r="78" ht="10.5" customHeight="1">
      <c r="A78" s="1" t="s">
        <v>98</v>
      </c>
    </row>
  </sheetData>
  <sheetProtection/>
  <mergeCells count="43">
    <mergeCell ref="G70:H70"/>
    <mergeCell ref="G71:H71"/>
    <mergeCell ref="G72:H72"/>
    <mergeCell ref="G73:H73"/>
    <mergeCell ref="G74:H74"/>
    <mergeCell ref="G49:G50"/>
    <mergeCell ref="H49:H50"/>
    <mergeCell ref="I49:I50"/>
    <mergeCell ref="J49:J50"/>
    <mergeCell ref="G68:H68"/>
    <mergeCell ref="G69:H69"/>
    <mergeCell ref="A49:A50"/>
    <mergeCell ref="B49:B50"/>
    <mergeCell ref="C49:C50"/>
    <mergeCell ref="D49:D50"/>
    <mergeCell ref="E49:E50"/>
    <mergeCell ref="F49:F50"/>
    <mergeCell ref="I16:I17"/>
    <mergeCell ref="A31:A32"/>
    <mergeCell ref="B31:B32"/>
    <mergeCell ref="C31:C32"/>
    <mergeCell ref="D31:D32"/>
    <mergeCell ref="E31:E32"/>
    <mergeCell ref="F31:F32"/>
    <mergeCell ref="G31:G32"/>
    <mergeCell ref="H31:H32"/>
    <mergeCell ref="I31:I32"/>
    <mergeCell ref="G8:G9"/>
    <mergeCell ref="H8:H9"/>
    <mergeCell ref="A16:A17"/>
    <mergeCell ref="B16:B17"/>
    <mergeCell ref="C16:C17"/>
    <mergeCell ref="D16:D17"/>
    <mergeCell ref="E16:E17"/>
    <mergeCell ref="F16:F17"/>
    <mergeCell ref="G16:G17"/>
    <mergeCell ref="H16:H17"/>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7" r:id="rId1"/>
  <rowBreaks count="1" manualBreakCount="1">
    <brk id="56" max="10" man="1"/>
  </rowBreaks>
  <colBreaks count="1" manualBreakCount="1">
    <brk id="11" max="72" man="1"/>
  </colBreaks>
</worksheet>
</file>

<file path=xl/worksheets/sheet34.xml><?xml version="1.0" encoding="utf-8"?>
<worksheet xmlns="http://schemas.openxmlformats.org/spreadsheetml/2006/main" xmlns:r="http://schemas.openxmlformats.org/officeDocument/2006/relationships">
  <dimension ref="A1:M78"/>
  <sheetViews>
    <sheetView view="pageBreakPreview" zoomScale="130" zoomScaleSheetLayoutView="130" zoomScalePageLayoutView="0" workbookViewId="0" topLeftCell="A1">
      <selection activeCell="E83" sqref="E83"/>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643</v>
      </c>
      <c r="B4" s="51"/>
      <c r="G4" s="52" t="s">
        <v>51</v>
      </c>
      <c r="H4" s="53" t="s">
        <v>52</v>
      </c>
      <c r="I4" s="54" t="s">
        <v>53</v>
      </c>
      <c r="J4" s="55" t="s">
        <v>54</v>
      </c>
    </row>
    <row r="5" spans="7:10" ht="13.5" customHeight="1" thickTop="1">
      <c r="G5" s="56">
        <v>1491</v>
      </c>
      <c r="H5" s="57">
        <v>447</v>
      </c>
      <c r="I5" s="58">
        <v>135</v>
      </c>
      <c r="J5" s="59">
        <v>2074</v>
      </c>
    </row>
    <row r="6" ht="14.25">
      <c r="A6" s="60" t="s">
        <v>2</v>
      </c>
    </row>
    <row r="7" spans="8:9" ht="9" customHeight="1">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2791</v>
      </c>
      <c r="C10" s="4">
        <v>2605</v>
      </c>
      <c r="D10" s="4">
        <v>185</v>
      </c>
      <c r="E10" s="4">
        <v>51</v>
      </c>
      <c r="F10" s="4">
        <v>35</v>
      </c>
      <c r="G10" s="4">
        <v>2848</v>
      </c>
      <c r="H10" s="5" t="s">
        <v>644</v>
      </c>
    </row>
    <row r="11" spans="1:8" ht="13.5" customHeight="1" hidden="1">
      <c r="A11" s="6" t="s">
        <v>645</v>
      </c>
      <c r="B11" s="7"/>
      <c r="C11" s="8"/>
      <c r="D11" s="8"/>
      <c r="E11" s="8"/>
      <c r="F11" s="8"/>
      <c r="G11" s="8"/>
      <c r="H11" s="9"/>
    </row>
    <row r="12" spans="1:8" ht="13.5" customHeight="1" hidden="1">
      <c r="A12" s="6" t="s">
        <v>646</v>
      </c>
      <c r="B12" s="7"/>
      <c r="C12" s="8"/>
      <c r="D12" s="8"/>
      <c r="E12" s="8"/>
      <c r="F12" s="8"/>
      <c r="G12" s="8"/>
      <c r="H12" s="9"/>
    </row>
    <row r="13" spans="1:8" ht="13.5" customHeight="1" hidden="1">
      <c r="A13" s="11" t="s">
        <v>647</v>
      </c>
      <c r="B13" s="12"/>
      <c r="C13" s="13"/>
      <c r="D13" s="13"/>
      <c r="E13" s="13"/>
      <c r="F13" s="13"/>
      <c r="G13" s="13"/>
      <c r="H13" s="15"/>
    </row>
    <row r="14" spans="1:8" ht="13.5" customHeight="1">
      <c r="A14" s="63" t="s">
        <v>1</v>
      </c>
      <c r="B14" s="64">
        <v>2791</v>
      </c>
      <c r="C14" s="65">
        <v>2605</v>
      </c>
      <c r="D14" s="65">
        <v>185</v>
      </c>
      <c r="E14" s="65">
        <v>51</v>
      </c>
      <c r="F14" s="66"/>
      <c r="G14" s="65">
        <v>2848</v>
      </c>
      <c r="H14" s="67"/>
    </row>
    <row r="15" spans="1:8" ht="13.5" customHeight="1">
      <c r="A15" s="68" t="s">
        <v>87</v>
      </c>
      <c r="B15" s="69"/>
      <c r="C15" s="69"/>
      <c r="D15" s="69"/>
      <c r="E15" s="69"/>
      <c r="F15" s="69"/>
      <c r="G15" s="69"/>
      <c r="H15" s="70"/>
    </row>
    <row r="16" ht="9.75" customHeight="1"/>
    <row r="17" ht="14.25">
      <c r="A17" s="60" t="s">
        <v>10</v>
      </c>
    </row>
    <row r="18" spans="9:12" ht="7.5" customHeight="1">
      <c r="I18" s="49" t="s">
        <v>12</v>
      </c>
      <c r="K18" s="49"/>
      <c r="L18" s="49"/>
    </row>
    <row r="19" spans="1:9" ht="13.5" customHeight="1">
      <c r="A19" s="684" t="s">
        <v>0</v>
      </c>
      <c r="B19" s="694" t="s">
        <v>43</v>
      </c>
      <c r="C19" s="690" t="s">
        <v>44</v>
      </c>
      <c r="D19" s="690" t="s">
        <v>45</v>
      </c>
      <c r="E19" s="695" t="s">
        <v>46</v>
      </c>
      <c r="F19" s="690" t="s">
        <v>55</v>
      </c>
      <c r="G19" s="690" t="s">
        <v>11</v>
      </c>
      <c r="H19" s="695" t="s">
        <v>41</v>
      </c>
      <c r="I19" s="692" t="s">
        <v>8</v>
      </c>
    </row>
    <row r="20" spans="1:9" ht="13.5" customHeight="1" thickBot="1">
      <c r="A20" s="685"/>
      <c r="B20" s="687"/>
      <c r="C20" s="689"/>
      <c r="D20" s="689"/>
      <c r="E20" s="696"/>
      <c r="F20" s="691"/>
      <c r="G20" s="691"/>
      <c r="H20" s="697"/>
      <c r="I20" s="693"/>
    </row>
    <row r="21" spans="1:9" ht="13.5" customHeight="1" thickTop="1">
      <c r="A21" s="567" t="s">
        <v>113</v>
      </c>
      <c r="B21" s="16">
        <v>716</v>
      </c>
      <c r="C21" s="17">
        <v>678</v>
      </c>
      <c r="D21" s="17">
        <v>38</v>
      </c>
      <c r="E21" s="17">
        <v>38</v>
      </c>
      <c r="F21" s="17">
        <v>59</v>
      </c>
      <c r="G21" s="18" t="s">
        <v>455</v>
      </c>
      <c r="H21" s="18" t="s">
        <v>455</v>
      </c>
      <c r="I21" s="22"/>
    </row>
    <row r="22" spans="1:9" ht="13.5" customHeight="1">
      <c r="A22" s="568" t="s">
        <v>118</v>
      </c>
      <c r="B22" s="27">
        <v>400</v>
      </c>
      <c r="C22" s="29">
        <v>389</v>
      </c>
      <c r="D22" s="29">
        <v>11</v>
      </c>
      <c r="E22" s="29">
        <v>11</v>
      </c>
      <c r="F22" s="28">
        <v>81</v>
      </c>
      <c r="G22" s="31" t="s">
        <v>455</v>
      </c>
      <c r="H22" s="31" t="s">
        <v>455</v>
      </c>
      <c r="I22" s="30"/>
    </row>
    <row r="23" spans="1:9" ht="13.5" customHeight="1">
      <c r="A23" s="569" t="s">
        <v>117</v>
      </c>
      <c r="B23" s="27">
        <v>64</v>
      </c>
      <c r="C23" s="29">
        <v>64</v>
      </c>
      <c r="D23" s="29">
        <v>0</v>
      </c>
      <c r="E23" s="29">
        <v>0</v>
      </c>
      <c r="F23" s="29">
        <v>7</v>
      </c>
      <c r="G23" s="31" t="s">
        <v>455</v>
      </c>
      <c r="H23" s="31" t="s">
        <v>455</v>
      </c>
      <c r="I23" s="30"/>
    </row>
    <row r="24" spans="1:9" ht="13.5" customHeight="1">
      <c r="A24" s="570" t="s">
        <v>219</v>
      </c>
      <c r="B24" s="175">
        <v>53</v>
      </c>
      <c r="C24" s="176">
        <v>50</v>
      </c>
      <c r="D24" s="176">
        <v>3</v>
      </c>
      <c r="E24" s="176">
        <v>3</v>
      </c>
      <c r="F24" s="29">
        <v>16</v>
      </c>
      <c r="G24" s="31" t="s">
        <v>455</v>
      </c>
      <c r="H24" s="31" t="s">
        <v>455</v>
      </c>
      <c r="I24" s="177"/>
    </row>
    <row r="25" spans="1:9" ht="13.5" customHeight="1">
      <c r="A25" s="571" t="s">
        <v>216</v>
      </c>
      <c r="B25" s="572">
        <v>201</v>
      </c>
      <c r="C25" s="573">
        <v>196</v>
      </c>
      <c r="D25" s="573">
        <v>5</v>
      </c>
      <c r="E25" s="573">
        <v>269</v>
      </c>
      <c r="F25" s="573">
        <v>0</v>
      </c>
      <c r="G25" s="573">
        <v>35</v>
      </c>
      <c r="H25" s="574">
        <v>0</v>
      </c>
      <c r="I25" s="575" t="s">
        <v>261</v>
      </c>
    </row>
    <row r="26" spans="1:9" ht="13.5" customHeight="1">
      <c r="A26" s="576" t="s">
        <v>313</v>
      </c>
      <c r="B26" s="19">
        <v>180</v>
      </c>
      <c r="C26" s="20">
        <v>176</v>
      </c>
      <c r="D26" s="20">
        <v>4</v>
      </c>
      <c r="E26" s="20">
        <v>4</v>
      </c>
      <c r="F26" s="20">
        <v>67</v>
      </c>
      <c r="G26" s="20">
        <v>1102</v>
      </c>
      <c r="H26" s="168">
        <v>613</v>
      </c>
      <c r="I26" s="22"/>
    </row>
    <row r="27" spans="1:9" ht="13.5" customHeight="1">
      <c r="A27" s="570" t="s">
        <v>112</v>
      </c>
      <c r="B27" s="27">
        <v>53</v>
      </c>
      <c r="C27" s="29">
        <v>52</v>
      </c>
      <c r="D27" s="29">
        <v>1</v>
      </c>
      <c r="E27" s="29">
        <v>1</v>
      </c>
      <c r="F27" s="29">
        <v>19</v>
      </c>
      <c r="G27" s="31" t="s">
        <v>455</v>
      </c>
      <c r="H27" s="31" t="s">
        <v>455</v>
      </c>
      <c r="I27" s="30"/>
    </row>
    <row r="28" spans="1:9" ht="13.5" customHeight="1">
      <c r="A28" s="63" t="s">
        <v>15</v>
      </c>
      <c r="B28" s="78"/>
      <c r="C28" s="79"/>
      <c r="D28" s="79"/>
      <c r="E28" s="80">
        <f>SUM(E21:E27)</f>
        <v>326</v>
      </c>
      <c r="F28" s="81"/>
      <c r="G28" s="80">
        <f>SUM(G25:G27)</f>
        <v>1137</v>
      </c>
      <c r="H28" s="80">
        <f>SUM(H25:H27)</f>
        <v>613</v>
      </c>
      <c r="I28" s="82"/>
    </row>
    <row r="29" ht="10.5">
      <c r="A29" s="1" t="s">
        <v>88</v>
      </c>
    </row>
    <row r="30" ht="10.5">
      <c r="A30" s="1" t="s">
        <v>89</v>
      </c>
    </row>
    <row r="31" ht="10.5">
      <c r="A31" s="1" t="s">
        <v>49</v>
      </c>
    </row>
    <row r="32" ht="10.5">
      <c r="A32" s="1" t="s">
        <v>48</v>
      </c>
    </row>
    <row r="33" ht="9.75" customHeight="1"/>
    <row r="34" ht="14.25">
      <c r="A34" s="60" t="s">
        <v>13</v>
      </c>
    </row>
    <row r="35" spans="9:10" ht="7.5" customHeight="1">
      <c r="I35" s="49" t="s">
        <v>12</v>
      </c>
      <c r="J35" s="49"/>
    </row>
    <row r="36" spans="1:9" ht="13.5" customHeight="1">
      <c r="A36" s="684" t="s">
        <v>14</v>
      </c>
      <c r="B36" s="694" t="s">
        <v>43</v>
      </c>
      <c r="C36" s="690" t="s">
        <v>44</v>
      </c>
      <c r="D36" s="690" t="s">
        <v>45</v>
      </c>
      <c r="E36" s="695" t="s">
        <v>46</v>
      </c>
      <c r="F36" s="690" t="s">
        <v>55</v>
      </c>
      <c r="G36" s="690" t="s">
        <v>11</v>
      </c>
      <c r="H36" s="695" t="s">
        <v>42</v>
      </c>
      <c r="I36" s="692" t="s">
        <v>8</v>
      </c>
    </row>
    <row r="37" spans="1:9" ht="13.5" customHeight="1" thickBot="1">
      <c r="A37" s="685"/>
      <c r="B37" s="687"/>
      <c r="C37" s="689"/>
      <c r="D37" s="689"/>
      <c r="E37" s="696"/>
      <c r="F37" s="691"/>
      <c r="G37" s="691"/>
      <c r="H37" s="697"/>
      <c r="I37" s="693"/>
    </row>
    <row r="38" spans="1:9" ht="13.5" customHeight="1" thickTop="1">
      <c r="A38" s="577" t="s">
        <v>519</v>
      </c>
      <c r="B38" s="144">
        <v>14</v>
      </c>
      <c r="C38" s="139">
        <v>11</v>
      </c>
      <c r="D38" s="139">
        <v>3</v>
      </c>
      <c r="E38" s="139">
        <v>3</v>
      </c>
      <c r="F38" s="277" t="s">
        <v>455</v>
      </c>
      <c r="G38" s="277" t="s">
        <v>455</v>
      </c>
      <c r="H38" s="277" t="s">
        <v>455</v>
      </c>
      <c r="I38" s="397"/>
    </row>
    <row r="39" spans="1:9" ht="13.5" customHeight="1">
      <c r="A39" s="578" t="s">
        <v>517</v>
      </c>
      <c r="B39" s="147">
        <v>2193</v>
      </c>
      <c r="C39" s="28">
        <v>2134</v>
      </c>
      <c r="D39" s="28">
        <v>58</v>
      </c>
      <c r="E39" s="28">
        <v>58</v>
      </c>
      <c r="F39" s="28">
        <v>55</v>
      </c>
      <c r="G39" s="28">
        <v>125</v>
      </c>
      <c r="H39" s="28">
        <v>5</v>
      </c>
      <c r="I39" s="398"/>
    </row>
    <row r="40" spans="1:9" ht="13.5" customHeight="1">
      <c r="A40" s="577" t="s">
        <v>648</v>
      </c>
      <c r="B40" s="147">
        <v>86</v>
      </c>
      <c r="C40" s="28">
        <v>80</v>
      </c>
      <c r="D40" s="28">
        <v>5</v>
      </c>
      <c r="E40" s="28">
        <v>5</v>
      </c>
      <c r="F40" s="277" t="s">
        <v>455</v>
      </c>
      <c r="G40" s="277" t="s">
        <v>455</v>
      </c>
      <c r="H40" s="277" t="s">
        <v>455</v>
      </c>
      <c r="I40" s="579"/>
    </row>
    <row r="41" spans="1:9" ht="13.5" customHeight="1">
      <c r="A41" s="578" t="s">
        <v>649</v>
      </c>
      <c r="B41" s="147">
        <v>4158</v>
      </c>
      <c r="C41" s="28">
        <v>4011</v>
      </c>
      <c r="D41" s="28">
        <v>147</v>
      </c>
      <c r="E41" s="28">
        <v>147</v>
      </c>
      <c r="F41" s="28">
        <v>161</v>
      </c>
      <c r="G41" s="28">
        <v>6518</v>
      </c>
      <c r="H41" s="28">
        <v>229</v>
      </c>
      <c r="I41" s="398"/>
    </row>
    <row r="42" spans="1:9" ht="13.5" customHeight="1">
      <c r="A42" s="6" t="s">
        <v>155</v>
      </c>
      <c r="B42" s="147">
        <v>470</v>
      </c>
      <c r="C42" s="28">
        <v>455</v>
      </c>
      <c r="D42" s="28">
        <v>15</v>
      </c>
      <c r="E42" s="28">
        <v>788</v>
      </c>
      <c r="F42" s="277" t="s">
        <v>455</v>
      </c>
      <c r="G42" s="277" t="s">
        <v>455</v>
      </c>
      <c r="H42" s="277" t="s">
        <v>455</v>
      </c>
      <c r="I42" s="575" t="s">
        <v>261</v>
      </c>
    </row>
    <row r="43" spans="1:9" ht="13.5" customHeight="1">
      <c r="A43" s="577" t="s">
        <v>351</v>
      </c>
      <c r="B43" s="319">
        <v>11738</v>
      </c>
      <c r="C43" s="320">
        <v>11624</v>
      </c>
      <c r="D43" s="320">
        <v>114</v>
      </c>
      <c r="E43" s="320">
        <v>114</v>
      </c>
      <c r="F43" s="480">
        <v>2690</v>
      </c>
      <c r="G43" s="277" t="s">
        <v>455</v>
      </c>
      <c r="H43" s="277" t="s">
        <v>455</v>
      </c>
      <c r="I43" s="580"/>
    </row>
    <row r="44" spans="1:9" ht="13.5" customHeight="1">
      <c r="A44" s="577" t="s">
        <v>124</v>
      </c>
      <c r="B44" s="319">
        <v>75</v>
      </c>
      <c r="C44" s="320">
        <v>71</v>
      </c>
      <c r="D44" s="320">
        <v>3</v>
      </c>
      <c r="E44" s="320">
        <v>3</v>
      </c>
      <c r="F44" s="277" t="s">
        <v>455</v>
      </c>
      <c r="G44" s="277" t="s">
        <v>455</v>
      </c>
      <c r="H44" s="277" t="s">
        <v>455</v>
      </c>
      <c r="I44" s="580"/>
    </row>
    <row r="45" spans="1:9" ht="13.5" customHeight="1">
      <c r="A45" s="581" t="s">
        <v>617</v>
      </c>
      <c r="B45" s="147">
        <v>420</v>
      </c>
      <c r="C45" s="28">
        <v>397</v>
      </c>
      <c r="D45" s="28">
        <v>23</v>
      </c>
      <c r="E45" s="28">
        <v>23</v>
      </c>
      <c r="F45" s="149" t="s">
        <v>455</v>
      </c>
      <c r="G45" s="149" t="s">
        <v>455</v>
      </c>
      <c r="H45" s="149" t="s">
        <v>455</v>
      </c>
      <c r="I45" s="398"/>
    </row>
    <row r="46" spans="1:9" ht="13.5" customHeight="1">
      <c r="A46" s="582" t="s">
        <v>617</v>
      </c>
      <c r="B46" s="583">
        <v>161139</v>
      </c>
      <c r="C46" s="584">
        <v>155554</v>
      </c>
      <c r="D46" s="584">
        <v>5585</v>
      </c>
      <c r="E46" s="584">
        <v>5580</v>
      </c>
      <c r="F46" s="149" t="s">
        <v>455</v>
      </c>
      <c r="G46" s="149" t="s">
        <v>455</v>
      </c>
      <c r="H46" s="149" t="s">
        <v>455</v>
      </c>
      <c r="I46" s="585"/>
    </row>
    <row r="47" spans="1:9" ht="13.5" customHeight="1">
      <c r="A47" s="63" t="s">
        <v>16</v>
      </c>
      <c r="B47" s="78"/>
      <c r="C47" s="79"/>
      <c r="D47" s="79"/>
      <c r="E47" s="80">
        <f>SUM(E38:E46)</f>
        <v>6721</v>
      </c>
      <c r="F47" s="81"/>
      <c r="G47" s="80">
        <f>SUM(G38:G46)</f>
        <v>6643</v>
      </c>
      <c r="H47" s="80">
        <f>SUM(H38:H46)</f>
        <v>234</v>
      </c>
      <c r="I47" s="84"/>
    </row>
    <row r="48" ht="9.75" customHeight="1">
      <c r="A48" s="85"/>
    </row>
    <row r="49" ht="14.25">
      <c r="A49" s="60" t="s">
        <v>56</v>
      </c>
    </row>
    <row r="50" ht="6.75" customHeight="1">
      <c r="J50" s="49" t="s">
        <v>12</v>
      </c>
    </row>
    <row r="51" spans="1:10" ht="13.5" customHeight="1">
      <c r="A51" s="698" t="s">
        <v>17</v>
      </c>
      <c r="B51" s="694" t="s">
        <v>19</v>
      </c>
      <c r="C51" s="690" t="s">
        <v>47</v>
      </c>
      <c r="D51" s="690" t="s">
        <v>20</v>
      </c>
      <c r="E51" s="690" t="s">
        <v>21</v>
      </c>
      <c r="F51" s="690" t="s">
        <v>22</v>
      </c>
      <c r="G51" s="695" t="s">
        <v>23</v>
      </c>
      <c r="H51" s="695" t="s">
        <v>24</v>
      </c>
      <c r="I51" s="695" t="s">
        <v>59</v>
      </c>
      <c r="J51" s="692" t="s">
        <v>8</v>
      </c>
    </row>
    <row r="52" spans="1:10" ht="13.5" customHeight="1" thickBot="1">
      <c r="A52" s="699"/>
      <c r="B52" s="687"/>
      <c r="C52" s="689"/>
      <c r="D52" s="689"/>
      <c r="E52" s="689"/>
      <c r="F52" s="689"/>
      <c r="G52" s="696"/>
      <c r="H52" s="696"/>
      <c r="I52" s="697"/>
      <c r="J52" s="693"/>
    </row>
    <row r="53" spans="1:10" ht="13.5" customHeight="1" thickTop="1">
      <c r="A53" s="2" t="s">
        <v>650</v>
      </c>
      <c r="B53" s="144">
        <v>0</v>
      </c>
      <c r="C53" s="139">
        <v>2</v>
      </c>
      <c r="D53" s="139">
        <v>1</v>
      </c>
      <c r="E53" s="153" t="s">
        <v>455</v>
      </c>
      <c r="F53" s="153" t="s">
        <v>455</v>
      </c>
      <c r="G53" s="153" t="s">
        <v>455</v>
      </c>
      <c r="H53" s="153" t="s">
        <v>455</v>
      </c>
      <c r="I53" s="153" t="s">
        <v>455</v>
      </c>
      <c r="J53" s="22"/>
    </row>
    <row r="54" spans="1:10" ht="13.5" customHeight="1">
      <c r="A54" s="86" t="s">
        <v>18</v>
      </c>
      <c r="B54" s="87"/>
      <c r="C54" s="81"/>
      <c r="D54" s="80">
        <v>1</v>
      </c>
      <c r="E54" s="121" t="s">
        <v>241</v>
      </c>
      <c r="F54" s="121" t="s">
        <v>241</v>
      </c>
      <c r="G54" s="121" t="s">
        <v>241</v>
      </c>
      <c r="H54" s="121" t="s">
        <v>241</v>
      </c>
      <c r="I54" s="121" t="s">
        <v>241</v>
      </c>
      <c r="J54" s="82"/>
    </row>
    <row r="55" ht="10.5">
      <c r="A55" s="1" t="s">
        <v>90</v>
      </c>
    </row>
    <row r="56" ht="9.75" customHeight="1"/>
    <row r="57" ht="14.25">
      <c r="A57" s="60" t="s">
        <v>39</v>
      </c>
    </row>
    <row r="58" ht="5.25" customHeight="1">
      <c r="D58" s="49" t="s">
        <v>12</v>
      </c>
    </row>
    <row r="59" spans="1:4" ht="21.75" thickBot="1">
      <c r="A59" s="88" t="s">
        <v>34</v>
      </c>
      <c r="B59" s="89" t="s">
        <v>91</v>
      </c>
      <c r="C59" s="90" t="s">
        <v>92</v>
      </c>
      <c r="D59" s="91" t="s">
        <v>50</v>
      </c>
    </row>
    <row r="60" spans="1:4" ht="13.5" customHeight="1" thickTop="1">
      <c r="A60" s="92" t="s">
        <v>35</v>
      </c>
      <c r="B60" s="16">
        <v>1094</v>
      </c>
      <c r="C60" s="17">
        <v>1189</v>
      </c>
      <c r="D60" s="38">
        <f>SUM(C60-B60)</f>
        <v>95</v>
      </c>
    </row>
    <row r="61" spans="1:4" ht="13.5" customHeight="1">
      <c r="A61" s="93" t="s">
        <v>36</v>
      </c>
      <c r="B61" s="27">
        <v>56</v>
      </c>
      <c r="C61" s="29">
        <v>86</v>
      </c>
      <c r="D61" s="30">
        <f>SUM(C61-B61)</f>
        <v>30</v>
      </c>
    </row>
    <row r="62" spans="1:4" ht="13.5" customHeight="1">
      <c r="A62" s="94" t="s">
        <v>37</v>
      </c>
      <c r="B62" s="32">
        <v>755</v>
      </c>
      <c r="C62" s="33">
        <v>772</v>
      </c>
      <c r="D62" s="35">
        <f>SUM(C62-B62)</f>
        <v>17</v>
      </c>
    </row>
    <row r="63" spans="1:4" ht="13.5" customHeight="1">
      <c r="A63" s="95" t="s">
        <v>38</v>
      </c>
      <c r="B63" s="96">
        <f>SUM(B60:B62)</f>
        <v>1905</v>
      </c>
      <c r="C63" s="80">
        <f>SUM(C60:C62)</f>
        <v>2047</v>
      </c>
      <c r="D63" s="82">
        <f>SUM(C63-B63)</f>
        <v>142</v>
      </c>
    </row>
    <row r="64" spans="1:4" ht="10.5">
      <c r="A64" s="1" t="s">
        <v>58</v>
      </c>
      <c r="B64" s="97"/>
      <c r="C64" s="97"/>
      <c r="D64" s="97"/>
    </row>
    <row r="65" spans="1:4" ht="9.75" customHeight="1">
      <c r="A65" s="98"/>
      <c r="B65" s="97"/>
      <c r="C65" s="97"/>
      <c r="D65" s="97"/>
    </row>
    <row r="66" ht="14.25">
      <c r="A66" s="60" t="s">
        <v>57</v>
      </c>
    </row>
    <row r="67" ht="6" customHeight="1">
      <c r="A67" s="60"/>
    </row>
    <row r="68" spans="1:11" ht="21.75" thickBot="1">
      <c r="A68" s="88" t="s">
        <v>33</v>
      </c>
      <c r="B68" s="89" t="s">
        <v>91</v>
      </c>
      <c r="C68" s="90" t="s">
        <v>92</v>
      </c>
      <c r="D68" s="90" t="s">
        <v>50</v>
      </c>
      <c r="E68" s="99" t="s">
        <v>31</v>
      </c>
      <c r="F68" s="91" t="s">
        <v>32</v>
      </c>
      <c r="G68" s="700" t="s">
        <v>40</v>
      </c>
      <c r="H68" s="701"/>
      <c r="I68" s="89" t="s">
        <v>91</v>
      </c>
      <c r="J68" s="90" t="s">
        <v>92</v>
      </c>
      <c r="K68" s="91" t="s">
        <v>50</v>
      </c>
    </row>
    <row r="69" spans="1:11" ht="13.5" customHeight="1" thickTop="1">
      <c r="A69" s="92" t="s">
        <v>25</v>
      </c>
      <c r="B69" s="586">
        <v>5.14</v>
      </c>
      <c r="C69" s="40">
        <v>2.43</v>
      </c>
      <c r="D69" s="42">
        <f>SUM(C69-B69)</f>
        <v>-2.7099999999999995</v>
      </c>
      <c r="E69" s="101" t="s">
        <v>651</v>
      </c>
      <c r="F69" s="508" t="s">
        <v>93</v>
      </c>
      <c r="G69" s="719" t="s">
        <v>652</v>
      </c>
      <c r="H69" s="720"/>
      <c r="I69" s="160" t="s">
        <v>241</v>
      </c>
      <c r="J69" s="43" t="s">
        <v>241</v>
      </c>
      <c r="K69" s="127" t="s">
        <v>241</v>
      </c>
    </row>
    <row r="70" spans="1:11" ht="13.5" customHeight="1">
      <c r="A70" s="93" t="s">
        <v>26</v>
      </c>
      <c r="B70" s="128">
        <v>19.12</v>
      </c>
      <c r="C70" s="42">
        <v>18.07</v>
      </c>
      <c r="D70" s="42">
        <f>SUM(C70-B70)</f>
        <v>-1.0500000000000007</v>
      </c>
      <c r="E70" s="105" t="s">
        <v>93</v>
      </c>
      <c r="F70" s="513" t="s">
        <v>94</v>
      </c>
      <c r="G70" s="719" t="s">
        <v>653</v>
      </c>
      <c r="H70" s="720"/>
      <c r="I70" s="131" t="s">
        <v>241</v>
      </c>
      <c r="J70" s="43" t="s">
        <v>241</v>
      </c>
      <c r="K70" s="129" t="s">
        <v>241</v>
      </c>
    </row>
    <row r="71" spans="1:11" ht="13.5" customHeight="1">
      <c r="A71" s="93" t="s">
        <v>27</v>
      </c>
      <c r="B71" s="130">
        <v>10.8</v>
      </c>
      <c r="C71" s="43">
        <v>12</v>
      </c>
      <c r="D71" s="43">
        <f>SUM(C71-B71)</f>
        <v>1.1999999999999993</v>
      </c>
      <c r="E71" s="108">
        <v>25</v>
      </c>
      <c r="F71" s="109">
        <v>35</v>
      </c>
      <c r="G71" s="719" t="s">
        <v>654</v>
      </c>
      <c r="H71" s="720"/>
      <c r="I71" s="131" t="s">
        <v>241</v>
      </c>
      <c r="J71" s="43" t="s">
        <v>241</v>
      </c>
      <c r="K71" s="129" t="s">
        <v>241</v>
      </c>
    </row>
    <row r="72" spans="1:11" ht="13.5" customHeight="1">
      <c r="A72" s="93" t="s">
        <v>28</v>
      </c>
      <c r="B72" s="587" t="s">
        <v>655</v>
      </c>
      <c r="C72" s="43" t="s">
        <v>656</v>
      </c>
      <c r="D72" s="43" t="s">
        <v>656</v>
      </c>
      <c r="E72" s="108">
        <v>350</v>
      </c>
      <c r="F72" s="110"/>
      <c r="G72" s="807"/>
      <c r="H72" s="808"/>
      <c r="I72" s="588"/>
      <c r="J72" s="589"/>
      <c r="K72" s="590"/>
    </row>
    <row r="73" spans="1:11" ht="13.5" customHeight="1">
      <c r="A73" s="93" t="s">
        <v>29</v>
      </c>
      <c r="B73" s="132">
        <v>0.64</v>
      </c>
      <c r="C73" s="42">
        <v>0.7</v>
      </c>
      <c r="D73" s="42">
        <f>SUM(C73-B73)</f>
        <v>0.05999999999999994</v>
      </c>
      <c r="E73" s="111"/>
      <c r="F73" s="112"/>
      <c r="G73" s="807"/>
      <c r="H73" s="808"/>
      <c r="I73" s="588"/>
      <c r="J73" s="589"/>
      <c r="K73" s="590"/>
    </row>
    <row r="74" spans="1:11" ht="13.5" customHeight="1">
      <c r="A74" s="113" t="s">
        <v>30</v>
      </c>
      <c r="B74" s="133">
        <v>80.3</v>
      </c>
      <c r="C74" s="44">
        <v>82.2</v>
      </c>
      <c r="D74" s="44">
        <f>SUM(C74-B74)</f>
        <v>1.9000000000000057</v>
      </c>
      <c r="E74" s="115"/>
      <c r="F74" s="116"/>
      <c r="G74" s="809"/>
      <c r="H74" s="810"/>
      <c r="I74" s="591"/>
      <c r="J74" s="307"/>
      <c r="K74" s="592"/>
    </row>
    <row r="75" ht="10.5">
      <c r="A75" s="1" t="s">
        <v>95</v>
      </c>
    </row>
    <row r="76" ht="10.5">
      <c r="A76" s="1" t="s">
        <v>96</v>
      </c>
    </row>
    <row r="77" ht="10.5">
      <c r="A77" s="1" t="s">
        <v>97</v>
      </c>
    </row>
    <row r="78" ht="10.5" customHeight="1">
      <c r="A78" s="1" t="s">
        <v>98</v>
      </c>
    </row>
  </sheetData>
  <sheetProtection/>
  <mergeCells count="43">
    <mergeCell ref="G70:H70"/>
    <mergeCell ref="G71:H71"/>
    <mergeCell ref="G72:H72"/>
    <mergeCell ref="G73:H73"/>
    <mergeCell ref="G74:H74"/>
    <mergeCell ref="G51:G52"/>
    <mergeCell ref="H51:H52"/>
    <mergeCell ref="I51:I52"/>
    <mergeCell ref="J51:J52"/>
    <mergeCell ref="G68:H68"/>
    <mergeCell ref="G69:H69"/>
    <mergeCell ref="A51:A52"/>
    <mergeCell ref="B51:B52"/>
    <mergeCell ref="C51:C52"/>
    <mergeCell ref="D51:D52"/>
    <mergeCell ref="E51:E52"/>
    <mergeCell ref="F51:F52"/>
    <mergeCell ref="I19:I20"/>
    <mergeCell ref="A36:A37"/>
    <mergeCell ref="B36:B37"/>
    <mergeCell ref="C36:C37"/>
    <mergeCell ref="D36:D37"/>
    <mergeCell ref="E36:E37"/>
    <mergeCell ref="F36:F37"/>
    <mergeCell ref="G36:G37"/>
    <mergeCell ref="H36:H37"/>
    <mergeCell ref="I36:I37"/>
    <mergeCell ref="G8:G9"/>
    <mergeCell ref="H8:H9"/>
    <mergeCell ref="A19:A20"/>
    <mergeCell ref="B19:B20"/>
    <mergeCell ref="C19:C20"/>
    <mergeCell ref="D19:D20"/>
    <mergeCell ref="E19:E20"/>
    <mergeCell ref="F19:F20"/>
    <mergeCell ref="G19:G20"/>
    <mergeCell ref="H19:H20"/>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6" r:id="rId1"/>
  <colBreaks count="1" manualBreakCount="1">
    <brk id="11" max="72" man="1"/>
  </colBreaks>
</worksheet>
</file>

<file path=xl/worksheets/sheet35.xml><?xml version="1.0" encoding="utf-8"?>
<worksheet xmlns="http://schemas.openxmlformats.org/spreadsheetml/2006/main" xmlns:r="http://schemas.openxmlformats.org/officeDocument/2006/relationships">
  <dimension ref="A1:M77"/>
  <sheetViews>
    <sheetView view="pageBreakPreview" zoomScale="130" zoomScaleSheetLayoutView="130" zoomScalePageLayoutView="0" workbookViewId="0" topLeftCell="A43">
      <selection activeCell="F58" sqref="F58"/>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657</v>
      </c>
      <c r="B4" s="51"/>
      <c r="G4" s="52" t="s">
        <v>51</v>
      </c>
      <c r="H4" s="53" t="s">
        <v>52</v>
      </c>
      <c r="I4" s="54" t="s">
        <v>53</v>
      </c>
      <c r="J4" s="55" t="s">
        <v>54</v>
      </c>
    </row>
    <row r="5" spans="7:10" ht="13.5" customHeight="1" thickTop="1">
      <c r="G5" s="56">
        <v>905</v>
      </c>
      <c r="H5" s="57">
        <v>793</v>
      </c>
      <c r="I5" s="58">
        <v>103</v>
      </c>
      <c r="J5" s="59">
        <v>1801</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2570</v>
      </c>
      <c r="C10" s="4">
        <v>2300</v>
      </c>
      <c r="D10" s="4">
        <v>270</v>
      </c>
      <c r="E10" s="4">
        <v>156</v>
      </c>
      <c r="F10" s="4">
        <v>25</v>
      </c>
      <c r="G10" s="4">
        <v>2628</v>
      </c>
      <c r="H10" s="5" t="s">
        <v>658</v>
      </c>
    </row>
    <row r="11" spans="1:8" ht="13.5" customHeight="1">
      <c r="A11" s="63" t="s">
        <v>1</v>
      </c>
      <c r="B11" s="64">
        <v>2570</v>
      </c>
      <c r="C11" s="65">
        <v>2300</v>
      </c>
      <c r="D11" s="65">
        <v>270</v>
      </c>
      <c r="E11" s="65">
        <v>156</v>
      </c>
      <c r="F11" s="66"/>
      <c r="G11" s="65">
        <v>2628</v>
      </c>
      <c r="H11" s="67"/>
    </row>
    <row r="12" spans="1:8" ht="13.5" customHeight="1">
      <c r="A12" s="68" t="s">
        <v>87</v>
      </c>
      <c r="B12" s="69"/>
      <c r="C12" s="69"/>
      <c r="D12" s="69"/>
      <c r="E12" s="69"/>
      <c r="F12" s="69"/>
      <c r="G12" s="69"/>
      <c r="H12" s="70"/>
    </row>
    <row r="13" ht="9.75" customHeight="1"/>
    <row r="14" ht="14.25">
      <c r="A14" s="60" t="s">
        <v>10</v>
      </c>
    </row>
    <row r="15" spans="9:12" ht="10.5">
      <c r="I15" s="49" t="s">
        <v>12</v>
      </c>
      <c r="K15" s="49"/>
      <c r="L15" s="49"/>
    </row>
    <row r="16" spans="1:9" ht="13.5" customHeight="1">
      <c r="A16" s="684" t="s">
        <v>0</v>
      </c>
      <c r="B16" s="694" t="s">
        <v>43</v>
      </c>
      <c r="C16" s="690" t="s">
        <v>44</v>
      </c>
      <c r="D16" s="690" t="s">
        <v>45</v>
      </c>
      <c r="E16" s="695" t="s">
        <v>46</v>
      </c>
      <c r="F16" s="690" t="s">
        <v>55</v>
      </c>
      <c r="G16" s="690" t="s">
        <v>11</v>
      </c>
      <c r="H16" s="695" t="s">
        <v>41</v>
      </c>
      <c r="I16" s="692" t="s">
        <v>8</v>
      </c>
    </row>
    <row r="17" spans="1:9" ht="13.5" customHeight="1" thickBot="1">
      <c r="A17" s="685"/>
      <c r="B17" s="687"/>
      <c r="C17" s="689"/>
      <c r="D17" s="689"/>
      <c r="E17" s="696"/>
      <c r="F17" s="691"/>
      <c r="G17" s="691"/>
      <c r="H17" s="697"/>
      <c r="I17" s="693"/>
    </row>
    <row r="18" spans="1:9" ht="13.5" customHeight="1" thickTop="1">
      <c r="A18" s="6" t="s">
        <v>66</v>
      </c>
      <c r="B18" s="16">
        <v>128</v>
      </c>
      <c r="C18" s="17">
        <v>122</v>
      </c>
      <c r="D18" s="17">
        <v>6</v>
      </c>
      <c r="E18" s="17">
        <v>77</v>
      </c>
      <c r="F18" s="17">
        <v>12</v>
      </c>
      <c r="G18" s="17">
        <v>15</v>
      </c>
      <c r="H18" s="17">
        <v>0</v>
      </c>
      <c r="I18" s="22" t="s">
        <v>261</v>
      </c>
    </row>
    <row r="19" spans="1:9" ht="13.5" customHeight="1">
      <c r="A19" s="6" t="s">
        <v>659</v>
      </c>
      <c r="B19" s="19">
        <v>253</v>
      </c>
      <c r="C19" s="20">
        <v>252</v>
      </c>
      <c r="D19" s="20">
        <v>1</v>
      </c>
      <c r="E19" s="20">
        <v>1</v>
      </c>
      <c r="F19" s="20">
        <v>130</v>
      </c>
      <c r="G19" s="20">
        <v>1985</v>
      </c>
      <c r="H19" s="20">
        <v>1620</v>
      </c>
      <c r="I19" s="22"/>
    </row>
    <row r="20" spans="1:9" ht="13.5" customHeight="1">
      <c r="A20" s="23" t="s">
        <v>424</v>
      </c>
      <c r="B20" s="19">
        <v>116</v>
      </c>
      <c r="C20" s="20">
        <v>115</v>
      </c>
      <c r="D20" s="20">
        <v>1</v>
      </c>
      <c r="E20" s="20">
        <v>1</v>
      </c>
      <c r="F20" s="20">
        <v>80</v>
      </c>
      <c r="G20" s="20">
        <v>635</v>
      </c>
      <c r="H20" s="20">
        <v>635</v>
      </c>
      <c r="I20" s="22"/>
    </row>
    <row r="21" spans="1:9" ht="13.5" customHeight="1">
      <c r="A21" s="6" t="s">
        <v>113</v>
      </c>
      <c r="B21" s="19">
        <v>578</v>
      </c>
      <c r="C21" s="20">
        <v>490</v>
      </c>
      <c r="D21" s="20">
        <v>88</v>
      </c>
      <c r="E21" s="20">
        <v>88</v>
      </c>
      <c r="F21" s="20">
        <v>35</v>
      </c>
      <c r="G21" s="21" t="s">
        <v>660</v>
      </c>
      <c r="H21" s="21" t="s">
        <v>660</v>
      </c>
      <c r="I21" s="22"/>
    </row>
    <row r="22" spans="1:9" ht="13.5" customHeight="1">
      <c r="A22" s="6" t="s">
        <v>118</v>
      </c>
      <c r="B22" s="27">
        <v>414</v>
      </c>
      <c r="C22" s="29">
        <v>393</v>
      </c>
      <c r="D22" s="29">
        <v>21</v>
      </c>
      <c r="E22" s="29">
        <v>21</v>
      </c>
      <c r="F22" s="29">
        <v>74</v>
      </c>
      <c r="G22" s="39">
        <v>3</v>
      </c>
      <c r="H22" s="31" t="s">
        <v>660</v>
      </c>
      <c r="I22" s="30"/>
    </row>
    <row r="23" spans="1:9" ht="13.5" customHeight="1">
      <c r="A23" s="6" t="s">
        <v>219</v>
      </c>
      <c r="B23" s="27">
        <v>42</v>
      </c>
      <c r="C23" s="29">
        <v>42</v>
      </c>
      <c r="D23" s="29">
        <v>0</v>
      </c>
      <c r="E23" s="29">
        <v>0</v>
      </c>
      <c r="F23" s="29">
        <v>19</v>
      </c>
      <c r="G23" s="31" t="s">
        <v>660</v>
      </c>
      <c r="H23" s="31" t="s">
        <v>660</v>
      </c>
      <c r="I23" s="30"/>
    </row>
    <row r="24" spans="1:9" ht="13.5" customHeight="1">
      <c r="A24" s="6" t="s">
        <v>117</v>
      </c>
      <c r="B24" s="27">
        <v>53</v>
      </c>
      <c r="C24" s="29">
        <v>50</v>
      </c>
      <c r="D24" s="29">
        <v>3</v>
      </c>
      <c r="E24" s="29">
        <v>3</v>
      </c>
      <c r="F24" s="29">
        <v>3</v>
      </c>
      <c r="G24" s="31" t="s">
        <v>660</v>
      </c>
      <c r="H24" s="31" t="s">
        <v>660</v>
      </c>
      <c r="I24" s="30"/>
    </row>
    <row r="25" spans="1:9" ht="13.5" customHeight="1">
      <c r="A25" s="63" t="s">
        <v>15</v>
      </c>
      <c r="B25" s="78"/>
      <c r="C25" s="79"/>
      <c r="D25" s="79"/>
      <c r="E25" s="80">
        <f>SUM(E18:E24)</f>
        <v>191</v>
      </c>
      <c r="F25" s="81"/>
      <c r="G25" s="80">
        <f>SUM(G18:G24)</f>
        <v>2638</v>
      </c>
      <c r="H25" s="80">
        <f>SUM(H18:H24)</f>
        <v>2255</v>
      </c>
      <c r="I25" s="82"/>
    </row>
    <row r="26" ht="10.5">
      <c r="A26" s="1" t="s">
        <v>88</v>
      </c>
    </row>
    <row r="27" ht="10.5">
      <c r="A27" s="1" t="s">
        <v>89</v>
      </c>
    </row>
    <row r="28" ht="10.5">
      <c r="A28" s="1" t="s">
        <v>49</v>
      </c>
    </row>
    <row r="29" ht="10.5">
      <c r="A29" s="1" t="s">
        <v>48</v>
      </c>
    </row>
    <row r="30" ht="9.75" customHeight="1"/>
    <row r="31" ht="14.25">
      <c r="A31" s="60" t="s">
        <v>13</v>
      </c>
    </row>
    <row r="32" spans="9:10" ht="10.5">
      <c r="I32" s="49" t="s">
        <v>12</v>
      </c>
      <c r="J32" s="49"/>
    </row>
    <row r="33" spans="1:9" ht="13.5" customHeight="1">
      <c r="A33" s="684" t="s">
        <v>14</v>
      </c>
      <c r="B33" s="694" t="s">
        <v>43</v>
      </c>
      <c r="C33" s="690" t="s">
        <v>44</v>
      </c>
      <c r="D33" s="690" t="s">
        <v>45</v>
      </c>
      <c r="E33" s="695" t="s">
        <v>46</v>
      </c>
      <c r="F33" s="690" t="s">
        <v>55</v>
      </c>
      <c r="G33" s="690" t="s">
        <v>11</v>
      </c>
      <c r="H33" s="695" t="s">
        <v>42</v>
      </c>
      <c r="I33" s="692" t="s">
        <v>8</v>
      </c>
    </row>
    <row r="34" spans="1:9" ht="13.5" customHeight="1" thickBot="1">
      <c r="A34" s="685"/>
      <c r="B34" s="687"/>
      <c r="C34" s="689"/>
      <c r="D34" s="689"/>
      <c r="E34" s="696"/>
      <c r="F34" s="691"/>
      <c r="G34" s="691"/>
      <c r="H34" s="697"/>
      <c r="I34" s="693"/>
    </row>
    <row r="35" spans="1:9" ht="13.5" customHeight="1" thickTop="1">
      <c r="A35" s="2" t="s">
        <v>649</v>
      </c>
      <c r="B35" s="16">
        <v>4158</v>
      </c>
      <c r="C35" s="17">
        <v>4011</v>
      </c>
      <c r="D35" s="17">
        <v>147</v>
      </c>
      <c r="E35" s="17">
        <v>147</v>
      </c>
      <c r="F35" s="17">
        <v>161</v>
      </c>
      <c r="G35" s="17">
        <v>6518</v>
      </c>
      <c r="H35" s="37">
        <v>163</v>
      </c>
      <c r="I35" s="38"/>
    </row>
    <row r="36" spans="1:9" ht="13.5" customHeight="1">
      <c r="A36" s="170" t="s">
        <v>124</v>
      </c>
      <c r="B36" s="171">
        <v>75</v>
      </c>
      <c r="C36" s="172">
        <v>71</v>
      </c>
      <c r="D36" s="172">
        <v>3</v>
      </c>
      <c r="E36" s="172">
        <v>3</v>
      </c>
      <c r="F36" s="31" t="s">
        <v>660</v>
      </c>
      <c r="G36" s="31" t="s">
        <v>660</v>
      </c>
      <c r="H36" s="275" t="s">
        <v>660</v>
      </c>
      <c r="I36" s="174"/>
    </row>
    <row r="37" spans="1:9" ht="13.5" customHeight="1">
      <c r="A37" s="6" t="s">
        <v>272</v>
      </c>
      <c r="B37" s="27">
        <v>11738</v>
      </c>
      <c r="C37" s="29">
        <v>11624</v>
      </c>
      <c r="D37" s="29">
        <v>114</v>
      </c>
      <c r="E37" s="29">
        <v>114</v>
      </c>
      <c r="F37" s="29">
        <v>2690</v>
      </c>
      <c r="G37" s="31" t="s">
        <v>660</v>
      </c>
      <c r="H37" s="31" t="s">
        <v>660</v>
      </c>
      <c r="I37" s="30"/>
    </row>
    <row r="38" spans="1:9" ht="13.5" customHeight="1">
      <c r="A38" s="6" t="s">
        <v>661</v>
      </c>
      <c r="B38" s="27">
        <v>53</v>
      </c>
      <c r="C38" s="29">
        <v>46</v>
      </c>
      <c r="D38" s="29">
        <v>7</v>
      </c>
      <c r="E38" s="29">
        <v>7</v>
      </c>
      <c r="F38" s="31" t="s">
        <v>660</v>
      </c>
      <c r="G38" s="29">
        <v>86</v>
      </c>
      <c r="H38" s="39">
        <v>62</v>
      </c>
      <c r="I38" s="30"/>
    </row>
    <row r="39" spans="1:9" ht="13.5" customHeight="1">
      <c r="A39" s="6" t="s">
        <v>517</v>
      </c>
      <c r="B39" s="27">
        <v>2193</v>
      </c>
      <c r="C39" s="29">
        <v>2134</v>
      </c>
      <c r="D39" s="29">
        <v>58</v>
      </c>
      <c r="E39" s="29">
        <v>58</v>
      </c>
      <c r="F39" s="29">
        <v>55</v>
      </c>
      <c r="G39" s="29">
        <v>125</v>
      </c>
      <c r="H39" s="39">
        <v>5</v>
      </c>
      <c r="I39" s="30"/>
    </row>
    <row r="40" spans="1:9" ht="13.5" customHeight="1">
      <c r="A40" s="6" t="s">
        <v>519</v>
      </c>
      <c r="B40" s="27">
        <v>14</v>
      </c>
      <c r="C40" s="29">
        <v>11</v>
      </c>
      <c r="D40" s="29">
        <v>3</v>
      </c>
      <c r="E40" s="29">
        <v>3</v>
      </c>
      <c r="F40" s="31" t="s">
        <v>660</v>
      </c>
      <c r="G40" s="31" t="s">
        <v>660</v>
      </c>
      <c r="H40" s="31" t="s">
        <v>660</v>
      </c>
      <c r="I40" s="30"/>
    </row>
    <row r="41" spans="1:9" ht="13.5" customHeight="1">
      <c r="A41" s="6" t="s">
        <v>662</v>
      </c>
      <c r="B41" s="27">
        <v>420</v>
      </c>
      <c r="C41" s="29">
        <v>397</v>
      </c>
      <c r="D41" s="29">
        <v>23</v>
      </c>
      <c r="E41" s="29">
        <v>23</v>
      </c>
      <c r="F41" s="31" t="s">
        <v>660</v>
      </c>
      <c r="G41" s="31" t="s">
        <v>660</v>
      </c>
      <c r="H41" s="31" t="s">
        <v>660</v>
      </c>
      <c r="I41" s="30"/>
    </row>
    <row r="42" spans="1:9" ht="13.5" customHeight="1">
      <c r="A42" s="6" t="s">
        <v>663</v>
      </c>
      <c r="B42" s="27">
        <v>161139</v>
      </c>
      <c r="C42" s="29">
        <v>155554</v>
      </c>
      <c r="D42" s="29">
        <v>5580</v>
      </c>
      <c r="E42" s="29">
        <v>5580</v>
      </c>
      <c r="F42" s="31" t="s">
        <v>660</v>
      </c>
      <c r="G42" s="31" t="s">
        <v>660</v>
      </c>
      <c r="H42" s="31" t="s">
        <v>660</v>
      </c>
      <c r="I42" s="30"/>
    </row>
    <row r="43" spans="1:9" ht="13.5" customHeight="1">
      <c r="A43" s="6" t="s">
        <v>129</v>
      </c>
      <c r="B43" s="27">
        <v>470</v>
      </c>
      <c r="C43" s="29">
        <v>455</v>
      </c>
      <c r="D43" s="29">
        <v>15</v>
      </c>
      <c r="E43" s="29">
        <v>788</v>
      </c>
      <c r="F43" s="31" t="s">
        <v>660</v>
      </c>
      <c r="G43" s="31" t="s">
        <v>660</v>
      </c>
      <c r="H43" s="31" t="s">
        <v>660</v>
      </c>
      <c r="I43" s="30" t="s">
        <v>261</v>
      </c>
    </row>
    <row r="44" spans="1:9" ht="13.5" customHeight="1">
      <c r="A44" s="11" t="s">
        <v>664</v>
      </c>
      <c r="B44" s="32">
        <v>86</v>
      </c>
      <c r="C44" s="33">
        <v>80</v>
      </c>
      <c r="D44" s="33">
        <v>5</v>
      </c>
      <c r="E44" s="33">
        <v>5</v>
      </c>
      <c r="F44" s="31" t="s">
        <v>660</v>
      </c>
      <c r="G44" s="31" t="s">
        <v>660</v>
      </c>
      <c r="H44" s="31" t="s">
        <v>660</v>
      </c>
      <c r="I44" s="35"/>
    </row>
    <row r="45" spans="1:9" ht="13.5" customHeight="1">
      <c r="A45" s="63" t="s">
        <v>16</v>
      </c>
      <c r="B45" s="78"/>
      <c r="C45" s="79"/>
      <c r="D45" s="79"/>
      <c r="E45" s="80">
        <f>SUM(E35:E44)</f>
        <v>6728</v>
      </c>
      <c r="F45" s="81"/>
      <c r="G45" s="80">
        <f>SUM(G35:G44)</f>
        <v>6729</v>
      </c>
      <c r="H45" s="80">
        <f>SUM(H35:H44)</f>
        <v>230</v>
      </c>
      <c r="I45" s="84"/>
    </row>
    <row r="46" ht="9.75" customHeight="1">
      <c r="A46" s="85"/>
    </row>
    <row r="47" ht="14.25">
      <c r="A47" s="60" t="s">
        <v>56</v>
      </c>
    </row>
    <row r="48" ht="10.5">
      <c r="J48" s="49" t="s">
        <v>12</v>
      </c>
    </row>
    <row r="49" spans="1:10" ht="13.5" customHeight="1">
      <c r="A49" s="698" t="s">
        <v>17</v>
      </c>
      <c r="B49" s="694" t="s">
        <v>19</v>
      </c>
      <c r="C49" s="690" t="s">
        <v>47</v>
      </c>
      <c r="D49" s="690" t="s">
        <v>20</v>
      </c>
      <c r="E49" s="690" t="s">
        <v>21</v>
      </c>
      <c r="F49" s="690" t="s">
        <v>22</v>
      </c>
      <c r="G49" s="695" t="s">
        <v>23</v>
      </c>
      <c r="H49" s="695" t="s">
        <v>24</v>
      </c>
      <c r="I49" s="695" t="s">
        <v>59</v>
      </c>
      <c r="J49" s="692" t="s">
        <v>8</v>
      </c>
    </row>
    <row r="50" spans="1:10" ht="13.5" customHeight="1" thickBot="1">
      <c r="A50" s="699"/>
      <c r="B50" s="687"/>
      <c r="C50" s="689"/>
      <c r="D50" s="689"/>
      <c r="E50" s="689"/>
      <c r="F50" s="689"/>
      <c r="G50" s="696"/>
      <c r="H50" s="696"/>
      <c r="I50" s="697"/>
      <c r="J50" s="693"/>
    </row>
    <row r="51" spans="1:10" ht="13.5" customHeight="1" thickTop="1">
      <c r="A51" s="2" t="s">
        <v>665</v>
      </c>
      <c r="B51" s="395">
        <v>0</v>
      </c>
      <c r="C51" s="17">
        <v>1</v>
      </c>
      <c r="D51" s="17">
        <v>1</v>
      </c>
      <c r="E51" s="18" t="s">
        <v>660</v>
      </c>
      <c r="F51" s="18" t="s">
        <v>660</v>
      </c>
      <c r="G51" s="18" t="s">
        <v>660</v>
      </c>
      <c r="H51" s="18" t="s">
        <v>660</v>
      </c>
      <c r="I51" s="18" t="s">
        <v>660</v>
      </c>
      <c r="J51" s="22"/>
    </row>
    <row r="52" spans="1:10" ht="13.5" customHeight="1">
      <c r="A52" s="6" t="s">
        <v>666</v>
      </c>
      <c r="B52" s="27">
        <v>-186</v>
      </c>
      <c r="C52" s="29">
        <v>292</v>
      </c>
      <c r="D52" s="29">
        <v>4</v>
      </c>
      <c r="E52" s="29">
        <v>5</v>
      </c>
      <c r="F52" s="29">
        <v>14</v>
      </c>
      <c r="G52" s="31" t="s">
        <v>99</v>
      </c>
      <c r="H52" s="31" t="s">
        <v>99</v>
      </c>
      <c r="I52" s="31" t="s">
        <v>99</v>
      </c>
      <c r="J52" s="30"/>
    </row>
    <row r="53" spans="1:10" ht="13.5" customHeight="1">
      <c r="A53" s="86" t="s">
        <v>18</v>
      </c>
      <c r="B53" s="87"/>
      <c r="C53" s="81"/>
      <c r="D53" s="80">
        <f>SUM(D51:D52)</f>
        <v>5</v>
      </c>
      <c r="E53" s="80">
        <f>SUM(E51:E52)</f>
        <v>5</v>
      </c>
      <c r="F53" s="80">
        <f>SUM(F51:F52)</f>
        <v>14</v>
      </c>
      <c r="G53" s="121" t="s">
        <v>99</v>
      </c>
      <c r="H53" s="121" t="s">
        <v>99</v>
      </c>
      <c r="I53" s="121" t="s">
        <v>99</v>
      </c>
      <c r="J53" s="82"/>
    </row>
    <row r="54" ht="10.5">
      <c r="A54" s="1" t="s">
        <v>90</v>
      </c>
    </row>
    <row r="55" ht="9.75" customHeight="1"/>
    <row r="56" ht="14.25">
      <c r="A56" s="60" t="s">
        <v>39</v>
      </c>
    </row>
    <row r="57" ht="10.5">
      <c r="D57" s="49" t="s">
        <v>12</v>
      </c>
    </row>
    <row r="58" spans="1:4" ht="21.75" thickBot="1">
      <c r="A58" s="88" t="s">
        <v>34</v>
      </c>
      <c r="B58" s="89" t="s">
        <v>91</v>
      </c>
      <c r="C58" s="90" t="s">
        <v>92</v>
      </c>
      <c r="D58" s="91" t="s">
        <v>50</v>
      </c>
    </row>
    <row r="59" spans="1:4" ht="13.5" customHeight="1" thickTop="1">
      <c r="A59" s="92" t="s">
        <v>35</v>
      </c>
      <c r="B59" s="16">
        <v>667</v>
      </c>
      <c r="C59" s="17">
        <v>783</v>
      </c>
      <c r="D59" s="38">
        <f>C59-B59</f>
        <v>116</v>
      </c>
    </row>
    <row r="60" spans="1:4" ht="13.5" customHeight="1">
      <c r="A60" s="93" t="s">
        <v>36</v>
      </c>
      <c r="B60" s="27">
        <v>64</v>
      </c>
      <c r="C60" s="29">
        <v>65</v>
      </c>
      <c r="D60" s="30">
        <f>C60-B60</f>
        <v>1</v>
      </c>
    </row>
    <row r="61" spans="1:4" ht="13.5" customHeight="1">
      <c r="A61" s="94" t="s">
        <v>37</v>
      </c>
      <c r="B61" s="32">
        <v>246</v>
      </c>
      <c r="C61" s="33">
        <v>230</v>
      </c>
      <c r="D61" s="35">
        <f>C61-B61</f>
        <v>-16</v>
      </c>
    </row>
    <row r="62" spans="1:4" ht="13.5" customHeight="1">
      <c r="A62" s="95" t="s">
        <v>38</v>
      </c>
      <c r="B62" s="96">
        <f>SUM(B59:B61)</f>
        <v>977</v>
      </c>
      <c r="C62" s="80">
        <f>SUM(C59:C61)</f>
        <v>1078</v>
      </c>
      <c r="D62" s="82">
        <f>SUM(D59:D61)</f>
        <v>101</v>
      </c>
    </row>
    <row r="63" spans="1:4" ht="10.5">
      <c r="A63" s="1" t="s">
        <v>58</v>
      </c>
      <c r="B63" s="97"/>
      <c r="C63" s="97"/>
      <c r="D63" s="97"/>
    </row>
    <row r="64" spans="1:4" ht="9.75" customHeight="1">
      <c r="A64" s="98"/>
      <c r="B64" s="97"/>
      <c r="C64" s="97"/>
      <c r="D64" s="97"/>
    </row>
    <row r="65" ht="14.25">
      <c r="A65" s="60" t="s">
        <v>57</v>
      </c>
    </row>
    <row r="66" ht="10.5" customHeight="1">
      <c r="A66" s="60"/>
    </row>
    <row r="67" spans="1:11" ht="21.75" thickBot="1">
      <c r="A67" s="88" t="s">
        <v>33</v>
      </c>
      <c r="B67" s="89" t="s">
        <v>91</v>
      </c>
      <c r="C67" s="90" t="s">
        <v>92</v>
      </c>
      <c r="D67" s="90" t="s">
        <v>50</v>
      </c>
      <c r="E67" s="99" t="s">
        <v>31</v>
      </c>
      <c r="F67" s="91" t="s">
        <v>32</v>
      </c>
      <c r="G67" s="700" t="s">
        <v>40</v>
      </c>
      <c r="H67" s="701"/>
      <c r="I67" s="89" t="s">
        <v>91</v>
      </c>
      <c r="J67" s="90" t="s">
        <v>92</v>
      </c>
      <c r="K67" s="91" t="s">
        <v>50</v>
      </c>
    </row>
    <row r="68" spans="1:11" ht="13.5" customHeight="1" thickTop="1">
      <c r="A68" s="92" t="s">
        <v>25</v>
      </c>
      <c r="B68" s="125">
        <v>12.01</v>
      </c>
      <c r="C68" s="40">
        <v>8.65</v>
      </c>
      <c r="D68" s="40">
        <f>C68-B68</f>
        <v>-3.3599999999999994</v>
      </c>
      <c r="E68" s="101">
        <v>-15</v>
      </c>
      <c r="F68" s="102" t="s">
        <v>667</v>
      </c>
      <c r="G68" s="723" t="s">
        <v>66</v>
      </c>
      <c r="H68" s="724"/>
      <c r="I68" s="126" t="s">
        <v>660</v>
      </c>
      <c r="J68" s="41" t="s">
        <v>660</v>
      </c>
      <c r="K68" s="127" t="s">
        <v>660</v>
      </c>
    </row>
    <row r="69" spans="1:11" ht="13.5" customHeight="1">
      <c r="A69" s="93" t="s">
        <v>26</v>
      </c>
      <c r="B69" s="128">
        <v>19.64</v>
      </c>
      <c r="C69" s="42">
        <v>19.26</v>
      </c>
      <c r="D69" s="40">
        <f>C69-B69</f>
        <v>-0.379999999999999</v>
      </c>
      <c r="E69" s="105">
        <v>-20</v>
      </c>
      <c r="F69" s="106" t="s">
        <v>668</v>
      </c>
      <c r="G69" s="719" t="s">
        <v>659</v>
      </c>
      <c r="H69" s="720"/>
      <c r="I69" s="128" t="s">
        <v>660</v>
      </c>
      <c r="J69" s="43" t="s">
        <v>660</v>
      </c>
      <c r="K69" s="129" t="s">
        <v>660</v>
      </c>
    </row>
    <row r="70" spans="1:11" ht="13.5" customHeight="1">
      <c r="A70" s="93" t="s">
        <v>27</v>
      </c>
      <c r="B70" s="130">
        <v>12.5</v>
      </c>
      <c r="C70" s="43">
        <v>13.5</v>
      </c>
      <c r="D70" s="40">
        <f>C70-B70</f>
        <v>1</v>
      </c>
      <c r="E70" s="108">
        <v>25</v>
      </c>
      <c r="F70" s="109">
        <v>35</v>
      </c>
      <c r="G70" s="719" t="s">
        <v>424</v>
      </c>
      <c r="H70" s="720"/>
      <c r="I70" s="128" t="s">
        <v>660</v>
      </c>
      <c r="J70" s="43" t="s">
        <v>660</v>
      </c>
      <c r="K70" s="129" t="s">
        <v>660</v>
      </c>
    </row>
    <row r="71" spans="1:11" ht="13.5" customHeight="1">
      <c r="A71" s="93" t="s">
        <v>28</v>
      </c>
      <c r="B71" s="131">
        <v>60.3</v>
      </c>
      <c r="C71" s="43">
        <v>49.6</v>
      </c>
      <c r="D71" s="40">
        <f>C71-B71</f>
        <v>-10.699999999999996</v>
      </c>
      <c r="E71" s="108">
        <v>350</v>
      </c>
      <c r="F71" s="110"/>
      <c r="G71" s="719"/>
      <c r="H71" s="720"/>
      <c r="I71" s="128"/>
      <c r="J71" s="43"/>
      <c r="K71" s="129"/>
    </row>
    <row r="72" spans="1:11" ht="13.5" customHeight="1">
      <c r="A72" s="93" t="s">
        <v>29</v>
      </c>
      <c r="B72" s="132">
        <v>0.48</v>
      </c>
      <c r="C72" s="42">
        <v>0.48</v>
      </c>
      <c r="D72" s="43">
        <v>0</v>
      </c>
      <c r="E72" s="111"/>
      <c r="F72" s="112"/>
      <c r="G72" s="719"/>
      <c r="H72" s="720"/>
      <c r="I72" s="128"/>
      <c r="J72" s="43"/>
      <c r="K72" s="129"/>
    </row>
    <row r="73" spans="1:11" ht="13.5" customHeight="1">
      <c r="A73" s="113" t="s">
        <v>30</v>
      </c>
      <c r="B73" s="133">
        <v>81.3</v>
      </c>
      <c r="C73" s="44">
        <v>83</v>
      </c>
      <c r="D73" s="44">
        <f>C73-B73</f>
        <v>1.7000000000000028</v>
      </c>
      <c r="E73" s="115"/>
      <c r="F73" s="116"/>
      <c r="G73" s="721"/>
      <c r="H73" s="722"/>
      <c r="I73" s="117"/>
      <c r="J73" s="44"/>
      <c r="K73" s="118"/>
    </row>
    <row r="74" ht="10.5">
      <c r="A74" s="1" t="s">
        <v>95</v>
      </c>
    </row>
    <row r="75" ht="10.5">
      <c r="A75" s="1" t="s">
        <v>96</v>
      </c>
    </row>
    <row r="76" ht="10.5">
      <c r="A76" s="1" t="s">
        <v>97</v>
      </c>
    </row>
    <row r="77" ht="10.5" customHeight="1">
      <c r="A77" s="1" t="s">
        <v>98</v>
      </c>
    </row>
  </sheetData>
  <sheetProtection/>
  <mergeCells count="43">
    <mergeCell ref="G69:H69"/>
    <mergeCell ref="G70:H70"/>
    <mergeCell ref="G71:H71"/>
    <mergeCell ref="G72:H72"/>
    <mergeCell ref="G73:H73"/>
    <mergeCell ref="G49:G50"/>
    <mergeCell ref="H49:H50"/>
    <mergeCell ref="I49:I50"/>
    <mergeCell ref="J49:J50"/>
    <mergeCell ref="G67:H67"/>
    <mergeCell ref="G68:H68"/>
    <mergeCell ref="A49:A50"/>
    <mergeCell ref="B49:B50"/>
    <mergeCell ref="C49:C50"/>
    <mergeCell ref="D49:D50"/>
    <mergeCell ref="E49:E50"/>
    <mergeCell ref="F49:F50"/>
    <mergeCell ref="I16:I17"/>
    <mergeCell ref="A33:A34"/>
    <mergeCell ref="B33:B34"/>
    <mergeCell ref="C33:C34"/>
    <mergeCell ref="D33:D34"/>
    <mergeCell ref="E33:E34"/>
    <mergeCell ref="F33:F34"/>
    <mergeCell ref="G33:G34"/>
    <mergeCell ref="H33:H34"/>
    <mergeCell ref="I33:I34"/>
    <mergeCell ref="G8:G9"/>
    <mergeCell ref="H8:H9"/>
    <mergeCell ref="A16:A17"/>
    <mergeCell ref="B16:B17"/>
    <mergeCell ref="C16:C17"/>
    <mergeCell ref="D16:D17"/>
    <mergeCell ref="E16:E17"/>
    <mergeCell ref="F16:F17"/>
    <mergeCell ref="G16:G17"/>
    <mergeCell ref="H16:H17"/>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2" r:id="rId1"/>
  <colBreaks count="1" manualBreakCount="1">
    <brk id="11" max="72" man="1"/>
  </colBreaks>
</worksheet>
</file>

<file path=xl/worksheets/sheet36.xml><?xml version="1.0" encoding="utf-8"?>
<worksheet xmlns="http://schemas.openxmlformats.org/spreadsheetml/2006/main" xmlns:r="http://schemas.openxmlformats.org/officeDocument/2006/relationships">
  <dimension ref="A1:M76"/>
  <sheetViews>
    <sheetView view="pageBreakPreview" zoomScale="130" zoomScaleSheetLayoutView="130" zoomScalePageLayoutView="0" workbookViewId="0" topLeftCell="A1">
      <selection activeCell="G57" sqref="G57"/>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107</v>
      </c>
      <c r="B4" s="51"/>
      <c r="G4" s="52" t="s">
        <v>51</v>
      </c>
      <c r="H4" s="53" t="s">
        <v>52</v>
      </c>
      <c r="I4" s="54" t="s">
        <v>53</v>
      </c>
      <c r="J4" s="55" t="s">
        <v>54</v>
      </c>
    </row>
    <row r="5" spans="7:10" ht="13.5" customHeight="1" thickTop="1">
      <c r="G5" s="56">
        <v>1562</v>
      </c>
      <c r="H5" s="57">
        <v>1030</v>
      </c>
      <c r="I5" s="58">
        <v>147</v>
      </c>
      <c r="J5" s="59">
        <v>2739</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4210</v>
      </c>
      <c r="C10" s="4">
        <v>3736</v>
      </c>
      <c r="D10" s="4">
        <v>474</v>
      </c>
      <c r="E10" s="4">
        <v>115</v>
      </c>
      <c r="F10" s="4">
        <v>162</v>
      </c>
      <c r="G10" s="4">
        <v>3611</v>
      </c>
      <c r="H10" s="5" t="s">
        <v>108</v>
      </c>
    </row>
    <row r="11" spans="1:8" ht="13.5" customHeight="1">
      <c r="A11" s="6" t="s">
        <v>109</v>
      </c>
      <c r="B11" s="7">
        <v>51</v>
      </c>
      <c r="C11" s="8">
        <v>48</v>
      </c>
      <c r="D11" s="8">
        <v>2</v>
      </c>
      <c r="E11" s="8">
        <v>2</v>
      </c>
      <c r="F11" s="10" t="s">
        <v>69</v>
      </c>
      <c r="G11" s="10" t="s">
        <v>69</v>
      </c>
      <c r="H11" s="9"/>
    </row>
    <row r="12" spans="1:8" ht="13.5" customHeight="1">
      <c r="A12" s="63" t="s">
        <v>1</v>
      </c>
      <c r="B12" s="64">
        <f>SUM(B10:B11)</f>
        <v>4261</v>
      </c>
      <c r="C12" s="65">
        <f>SUM(C10:C11)</f>
        <v>3784</v>
      </c>
      <c r="D12" s="65">
        <f>SUM(D10:D11)</f>
        <v>476</v>
      </c>
      <c r="E12" s="65">
        <f>SUM(E10:E11)</f>
        <v>117</v>
      </c>
      <c r="F12" s="66"/>
      <c r="G12" s="65">
        <f>SUM(G10:G11)</f>
        <v>3611</v>
      </c>
      <c r="H12" s="67"/>
    </row>
    <row r="13" spans="1:8" ht="13.5" customHeight="1">
      <c r="A13" s="68" t="s">
        <v>87</v>
      </c>
      <c r="B13" s="69"/>
      <c r="C13" s="69"/>
      <c r="D13" s="69"/>
      <c r="E13" s="69"/>
      <c r="F13" s="69"/>
      <c r="G13" s="69"/>
      <c r="H13" s="70"/>
    </row>
    <row r="14" ht="9.75" customHeight="1"/>
    <row r="15" ht="14.25">
      <c r="A15" s="60" t="s">
        <v>10</v>
      </c>
    </row>
    <row r="16" spans="9:12" ht="10.5">
      <c r="I16" s="49" t="s">
        <v>12</v>
      </c>
      <c r="K16" s="49"/>
      <c r="L16" s="49"/>
    </row>
    <row r="17" spans="1:9" ht="13.5" customHeight="1">
      <c r="A17" s="684" t="s">
        <v>0</v>
      </c>
      <c r="B17" s="694" t="s">
        <v>43</v>
      </c>
      <c r="C17" s="690" t="s">
        <v>44</v>
      </c>
      <c r="D17" s="690" t="s">
        <v>45</v>
      </c>
      <c r="E17" s="695" t="s">
        <v>46</v>
      </c>
      <c r="F17" s="690" t="s">
        <v>55</v>
      </c>
      <c r="G17" s="690" t="s">
        <v>11</v>
      </c>
      <c r="H17" s="695" t="s">
        <v>41</v>
      </c>
      <c r="I17" s="692" t="s">
        <v>8</v>
      </c>
    </row>
    <row r="18" spans="1:9" ht="13.5" customHeight="1" thickBot="1">
      <c r="A18" s="685"/>
      <c r="B18" s="687"/>
      <c r="C18" s="689"/>
      <c r="D18" s="689"/>
      <c r="E18" s="696"/>
      <c r="F18" s="691"/>
      <c r="G18" s="691"/>
      <c r="H18" s="697"/>
      <c r="I18" s="693"/>
    </row>
    <row r="19" spans="1:9" ht="13.5" customHeight="1" thickTop="1">
      <c r="A19" s="2" t="s">
        <v>66</v>
      </c>
      <c r="B19" s="16">
        <v>195</v>
      </c>
      <c r="C19" s="17">
        <v>181</v>
      </c>
      <c r="D19" s="17">
        <v>14</v>
      </c>
      <c r="E19" s="17">
        <v>85</v>
      </c>
      <c r="F19" s="17">
        <v>10</v>
      </c>
      <c r="G19" s="17">
        <v>0</v>
      </c>
      <c r="H19" s="18" t="s">
        <v>69</v>
      </c>
      <c r="I19" s="22" t="s">
        <v>110</v>
      </c>
    </row>
    <row r="20" spans="1:9" ht="13.5" customHeight="1">
      <c r="A20" s="2" t="s">
        <v>111</v>
      </c>
      <c r="B20" s="19">
        <v>740</v>
      </c>
      <c r="C20" s="20">
        <v>731</v>
      </c>
      <c r="D20" s="20">
        <v>10</v>
      </c>
      <c r="E20" s="20">
        <v>10</v>
      </c>
      <c r="F20" s="20">
        <v>257</v>
      </c>
      <c r="G20" s="20">
        <v>5370</v>
      </c>
      <c r="H20" s="20">
        <v>4452</v>
      </c>
      <c r="I20" s="22"/>
    </row>
    <row r="21" spans="1:9" ht="13.5" customHeight="1">
      <c r="A21" s="2" t="s">
        <v>112</v>
      </c>
      <c r="B21" s="19">
        <v>33</v>
      </c>
      <c r="C21" s="20">
        <v>31</v>
      </c>
      <c r="D21" s="20">
        <v>2</v>
      </c>
      <c r="E21" s="20">
        <v>2</v>
      </c>
      <c r="F21" s="20">
        <v>26</v>
      </c>
      <c r="G21" s="20">
        <v>340</v>
      </c>
      <c r="H21" s="20">
        <v>331</v>
      </c>
      <c r="I21" s="22"/>
    </row>
    <row r="22" spans="1:9" ht="13.5" customHeight="1">
      <c r="A22" s="2" t="s">
        <v>113</v>
      </c>
      <c r="B22" s="19">
        <v>1085</v>
      </c>
      <c r="C22" s="20">
        <v>1082</v>
      </c>
      <c r="D22" s="20">
        <v>3</v>
      </c>
      <c r="E22" s="20">
        <v>3</v>
      </c>
      <c r="F22" s="20">
        <v>158</v>
      </c>
      <c r="G22" s="21" t="s">
        <v>114</v>
      </c>
      <c r="H22" s="21" t="s">
        <v>115</v>
      </c>
      <c r="I22" s="22" t="s">
        <v>116</v>
      </c>
    </row>
    <row r="23" spans="1:9" ht="13.5" customHeight="1">
      <c r="A23" s="2" t="s">
        <v>117</v>
      </c>
      <c r="B23" s="19">
        <v>154</v>
      </c>
      <c r="C23" s="20">
        <v>144</v>
      </c>
      <c r="D23" s="20">
        <v>9</v>
      </c>
      <c r="E23" s="20">
        <v>9</v>
      </c>
      <c r="F23" s="20">
        <v>16</v>
      </c>
      <c r="G23" s="21" t="s">
        <v>115</v>
      </c>
      <c r="H23" s="21" t="s">
        <v>115</v>
      </c>
      <c r="I23" s="22"/>
    </row>
    <row r="24" spans="1:9" ht="13.5" customHeight="1">
      <c r="A24" s="6" t="s">
        <v>118</v>
      </c>
      <c r="B24" s="27">
        <v>676</v>
      </c>
      <c r="C24" s="29">
        <v>625</v>
      </c>
      <c r="D24" s="29">
        <v>51</v>
      </c>
      <c r="E24" s="29">
        <v>51</v>
      </c>
      <c r="F24" s="29">
        <v>133</v>
      </c>
      <c r="G24" s="31" t="s">
        <v>115</v>
      </c>
      <c r="H24" s="31" t="s">
        <v>115</v>
      </c>
      <c r="I24" s="30" t="s">
        <v>119</v>
      </c>
    </row>
    <row r="25" spans="1:9" ht="13.5" customHeight="1">
      <c r="A25" s="6" t="s">
        <v>120</v>
      </c>
      <c r="B25" s="27">
        <v>109</v>
      </c>
      <c r="C25" s="29">
        <v>105</v>
      </c>
      <c r="D25" s="29">
        <v>4</v>
      </c>
      <c r="E25" s="29">
        <v>4</v>
      </c>
      <c r="F25" s="29">
        <v>24</v>
      </c>
      <c r="G25" s="31" t="s">
        <v>115</v>
      </c>
      <c r="H25" s="31" t="s">
        <v>115</v>
      </c>
      <c r="I25" s="30"/>
    </row>
    <row r="26" spans="1:9" ht="13.5" customHeight="1">
      <c r="A26" s="63" t="s">
        <v>15</v>
      </c>
      <c r="B26" s="78"/>
      <c r="C26" s="79"/>
      <c r="D26" s="79"/>
      <c r="E26" s="80">
        <f>SUM(E19:E25)</f>
        <v>164</v>
      </c>
      <c r="F26" s="81"/>
      <c r="G26" s="80">
        <f>SUM(G19:G25)</f>
        <v>5710</v>
      </c>
      <c r="H26" s="80">
        <f>SUM(H20:H25)</f>
        <v>4783</v>
      </c>
      <c r="I26" s="82"/>
    </row>
    <row r="27" ht="10.5">
      <c r="A27" s="1" t="s">
        <v>88</v>
      </c>
    </row>
    <row r="28" ht="10.5">
      <c r="A28" s="1" t="s">
        <v>89</v>
      </c>
    </row>
    <row r="29" ht="10.5">
      <c r="A29" s="1" t="s">
        <v>49</v>
      </c>
    </row>
    <row r="30" ht="10.5">
      <c r="A30" s="1" t="s">
        <v>48</v>
      </c>
    </row>
    <row r="31" ht="9.75" customHeight="1"/>
    <row r="32" ht="14.25">
      <c r="A32" s="60" t="s">
        <v>13</v>
      </c>
    </row>
    <row r="33" spans="9:10" ht="10.5">
      <c r="I33" s="49" t="s">
        <v>12</v>
      </c>
      <c r="J33" s="49"/>
    </row>
    <row r="34" spans="1:9" ht="13.5" customHeight="1">
      <c r="A34" s="684" t="s">
        <v>14</v>
      </c>
      <c r="B34" s="694" t="s">
        <v>43</v>
      </c>
      <c r="C34" s="690" t="s">
        <v>44</v>
      </c>
      <c r="D34" s="690" t="s">
        <v>45</v>
      </c>
      <c r="E34" s="695" t="s">
        <v>46</v>
      </c>
      <c r="F34" s="690" t="s">
        <v>55</v>
      </c>
      <c r="G34" s="690" t="s">
        <v>11</v>
      </c>
      <c r="H34" s="695" t="s">
        <v>42</v>
      </c>
      <c r="I34" s="692" t="s">
        <v>8</v>
      </c>
    </row>
    <row r="35" spans="1:9" ht="13.5" customHeight="1" thickBot="1">
      <c r="A35" s="685"/>
      <c r="B35" s="687"/>
      <c r="C35" s="689"/>
      <c r="D35" s="689"/>
      <c r="E35" s="696"/>
      <c r="F35" s="691"/>
      <c r="G35" s="691"/>
      <c r="H35" s="697"/>
      <c r="I35" s="693"/>
    </row>
    <row r="36" spans="1:9" ht="13.5" customHeight="1" thickTop="1">
      <c r="A36" s="2" t="s">
        <v>121</v>
      </c>
      <c r="B36" s="16">
        <v>4158</v>
      </c>
      <c r="C36" s="17">
        <v>4011</v>
      </c>
      <c r="D36" s="17">
        <v>147</v>
      </c>
      <c r="E36" s="17">
        <v>147</v>
      </c>
      <c r="F36" s="17">
        <v>161</v>
      </c>
      <c r="G36" s="17">
        <v>6518</v>
      </c>
      <c r="H36" s="17">
        <v>269</v>
      </c>
      <c r="I36" s="122"/>
    </row>
    <row r="37" spans="1:9" ht="13.5" customHeight="1">
      <c r="A37" s="2" t="s">
        <v>122</v>
      </c>
      <c r="B37" s="27">
        <v>2193</v>
      </c>
      <c r="C37" s="29">
        <v>2134</v>
      </c>
      <c r="D37" s="29">
        <v>58</v>
      </c>
      <c r="E37" s="29">
        <v>58</v>
      </c>
      <c r="F37" s="29">
        <v>55</v>
      </c>
      <c r="G37" s="29">
        <v>125</v>
      </c>
      <c r="H37" s="29">
        <v>8</v>
      </c>
      <c r="I37" s="123"/>
    </row>
    <row r="38" spans="1:9" ht="13.5" customHeight="1">
      <c r="A38" s="2" t="s">
        <v>123</v>
      </c>
      <c r="B38" s="27">
        <v>11738</v>
      </c>
      <c r="C38" s="29">
        <v>11624</v>
      </c>
      <c r="D38" s="29">
        <v>114</v>
      </c>
      <c r="E38" s="29">
        <v>114</v>
      </c>
      <c r="F38" s="29">
        <v>2690</v>
      </c>
      <c r="G38" s="31" t="s">
        <v>99</v>
      </c>
      <c r="H38" s="31" t="s">
        <v>99</v>
      </c>
      <c r="I38" s="123"/>
    </row>
    <row r="39" spans="1:9" ht="13.5" customHeight="1">
      <c r="A39" s="2" t="s">
        <v>124</v>
      </c>
      <c r="B39" s="27">
        <v>75</v>
      </c>
      <c r="C39" s="29">
        <v>71</v>
      </c>
      <c r="D39" s="29">
        <v>3</v>
      </c>
      <c r="E39" s="29">
        <v>3</v>
      </c>
      <c r="F39" s="31" t="s">
        <v>115</v>
      </c>
      <c r="G39" s="31" t="s">
        <v>99</v>
      </c>
      <c r="H39" s="31" t="s">
        <v>99</v>
      </c>
      <c r="I39" s="123"/>
    </row>
    <row r="40" spans="1:9" ht="13.5" customHeight="1">
      <c r="A40" s="2" t="s">
        <v>125</v>
      </c>
      <c r="B40" s="27">
        <v>14</v>
      </c>
      <c r="C40" s="29">
        <v>11</v>
      </c>
      <c r="D40" s="29">
        <v>3</v>
      </c>
      <c r="E40" s="29">
        <v>3</v>
      </c>
      <c r="F40" s="31" t="s">
        <v>99</v>
      </c>
      <c r="G40" s="31" t="s">
        <v>99</v>
      </c>
      <c r="H40" s="31" t="s">
        <v>99</v>
      </c>
      <c r="I40" s="123"/>
    </row>
    <row r="41" spans="1:9" ht="13.5" customHeight="1">
      <c r="A41" s="2" t="s">
        <v>126</v>
      </c>
      <c r="B41" s="19">
        <v>420</v>
      </c>
      <c r="C41" s="20">
        <v>397</v>
      </c>
      <c r="D41" s="20">
        <v>23</v>
      </c>
      <c r="E41" s="20">
        <v>23</v>
      </c>
      <c r="F41" s="31" t="s">
        <v>99</v>
      </c>
      <c r="G41" s="31" t="s">
        <v>99</v>
      </c>
      <c r="H41" s="31" t="s">
        <v>99</v>
      </c>
      <c r="I41" s="124"/>
    </row>
    <row r="42" spans="1:9" ht="13.5" customHeight="1">
      <c r="A42" s="2" t="s">
        <v>127</v>
      </c>
      <c r="B42" s="19">
        <v>161139</v>
      </c>
      <c r="C42" s="20">
        <v>155554</v>
      </c>
      <c r="D42" s="20">
        <v>5585</v>
      </c>
      <c r="E42" s="20">
        <v>5580</v>
      </c>
      <c r="F42" s="31" t="s">
        <v>99</v>
      </c>
      <c r="G42" s="31" t="s">
        <v>99</v>
      </c>
      <c r="H42" s="31" t="s">
        <v>99</v>
      </c>
      <c r="I42" s="124"/>
    </row>
    <row r="43" spans="1:9" ht="13.5" customHeight="1">
      <c r="A43" s="2" t="s">
        <v>128</v>
      </c>
      <c r="B43" s="19">
        <v>86</v>
      </c>
      <c r="C43" s="20">
        <v>80</v>
      </c>
      <c r="D43" s="20">
        <v>5</v>
      </c>
      <c r="E43" s="20">
        <v>5</v>
      </c>
      <c r="F43" s="21" t="s">
        <v>99</v>
      </c>
      <c r="G43" s="21" t="s">
        <v>99</v>
      </c>
      <c r="H43" s="21" t="s">
        <v>99</v>
      </c>
      <c r="I43" s="124"/>
    </row>
    <row r="44" spans="1:9" ht="13.5" customHeight="1">
      <c r="A44" s="2" t="s">
        <v>129</v>
      </c>
      <c r="B44" s="19">
        <v>470</v>
      </c>
      <c r="C44" s="20">
        <v>455</v>
      </c>
      <c r="D44" s="20">
        <v>15</v>
      </c>
      <c r="E44" s="20">
        <v>788</v>
      </c>
      <c r="F44" s="21" t="s">
        <v>99</v>
      </c>
      <c r="G44" s="21" t="s">
        <v>99</v>
      </c>
      <c r="H44" s="21" t="s">
        <v>99</v>
      </c>
      <c r="I44" s="124" t="s">
        <v>110</v>
      </c>
    </row>
    <row r="45" spans="1:9" ht="13.5" customHeight="1">
      <c r="A45" s="63" t="s">
        <v>16</v>
      </c>
      <c r="B45" s="78"/>
      <c r="C45" s="79"/>
      <c r="D45" s="79"/>
      <c r="E45" s="80">
        <f>SUM(E36:E44)</f>
        <v>6721</v>
      </c>
      <c r="F45" s="81"/>
      <c r="G45" s="80">
        <f>SUM(G36:G44)</f>
        <v>6643</v>
      </c>
      <c r="H45" s="80">
        <f>SUM(H36:H44)</f>
        <v>277</v>
      </c>
      <c r="I45" s="84"/>
    </row>
    <row r="46" ht="9.75" customHeight="1">
      <c r="A46" s="85"/>
    </row>
    <row r="47" ht="14.25">
      <c r="A47" s="60" t="s">
        <v>56</v>
      </c>
    </row>
    <row r="48" ht="10.5">
      <c r="J48" s="49" t="s">
        <v>12</v>
      </c>
    </row>
    <row r="49" spans="1:10" ht="13.5" customHeight="1">
      <c r="A49" s="698" t="s">
        <v>17</v>
      </c>
      <c r="B49" s="694" t="s">
        <v>19</v>
      </c>
      <c r="C49" s="690" t="s">
        <v>47</v>
      </c>
      <c r="D49" s="690" t="s">
        <v>20</v>
      </c>
      <c r="E49" s="690" t="s">
        <v>21</v>
      </c>
      <c r="F49" s="690" t="s">
        <v>22</v>
      </c>
      <c r="G49" s="695" t="s">
        <v>23</v>
      </c>
      <c r="H49" s="695" t="s">
        <v>24</v>
      </c>
      <c r="I49" s="695" t="s">
        <v>59</v>
      </c>
      <c r="J49" s="692" t="s">
        <v>8</v>
      </c>
    </row>
    <row r="50" spans="1:10" ht="13.5" customHeight="1" thickBot="1">
      <c r="A50" s="699"/>
      <c r="B50" s="687"/>
      <c r="C50" s="689"/>
      <c r="D50" s="689"/>
      <c r="E50" s="689"/>
      <c r="F50" s="689"/>
      <c r="G50" s="696"/>
      <c r="H50" s="696"/>
      <c r="I50" s="697"/>
      <c r="J50" s="693"/>
    </row>
    <row r="51" spans="1:10" ht="13.5" customHeight="1" thickTop="1">
      <c r="A51" s="2" t="s">
        <v>130</v>
      </c>
      <c r="B51" s="16">
        <v>0</v>
      </c>
      <c r="C51" s="17">
        <v>21</v>
      </c>
      <c r="D51" s="17">
        <v>5</v>
      </c>
      <c r="E51" s="18" t="s">
        <v>115</v>
      </c>
      <c r="F51" s="18" t="s">
        <v>115</v>
      </c>
      <c r="G51" s="18" t="s">
        <v>115</v>
      </c>
      <c r="H51" s="18" t="s">
        <v>115</v>
      </c>
      <c r="I51" s="18" t="s">
        <v>115</v>
      </c>
      <c r="J51" s="22"/>
    </row>
    <row r="52" spans="1:10" ht="13.5" customHeight="1">
      <c r="A52" s="86" t="s">
        <v>18</v>
      </c>
      <c r="B52" s="87"/>
      <c r="C52" s="81"/>
      <c r="D52" s="80">
        <v>5</v>
      </c>
      <c r="E52" s="121" t="s">
        <v>99</v>
      </c>
      <c r="F52" s="121" t="s">
        <v>99</v>
      </c>
      <c r="G52" s="121" t="s">
        <v>99</v>
      </c>
      <c r="H52" s="121" t="s">
        <v>99</v>
      </c>
      <c r="I52" s="121" t="s">
        <v>99</v>
      </c>
      <c r="J52" s="82"/>
    </row>
    <row r="53" ht="10.5">
      <c r="A53" s="1" t="s">
        <v>90</v>
      </c>
    </row>
    <row r="54" ht="9.75" customHeight="1"/>
    <row r="55" ht="14.25">
      <c r="A55" s="60" t="s">
        <v>39</v>
      </c>
    </row>
    <row r="56" ht="10.5">
      <c r="D56" s="49" t="s">
        <v>12</v>
      </c>
    </row>
    <row r="57" spans="1:4" ht="21.75" thickBot="1">
      <c r="A57" s="88" t="s">
        <v>34</v>
      </c>
      <c r="B57" s="89" t="s">
        <v>91</v>
      </c>
      <c r="C57" s="90" t="s">
        <v>92</v>
      </c>
      <c r="D57" s="91" t="s">
        <v>50</v>
      </c>
    </row>
    <row r="58" spans="1:4" ht="13.5" customHeight="1" thickTop="1">
      <c r="A58" s="92" t="s">
        <v>35</v>
      </c>
      <c r="B58" s="16">
        <v>899</v>
      </c>
      <c r="C58" s="17">
        <v>825</v>
      </c>
      <c r="D58" s="38">
        <f>C58-B58</f>
        <v>-74</v>
      </c>
    </row>
    <row r="59" spans="1:4" ht="13.5" customHeight="1">
      <c r="A59" s="93" t="s">
        <v>36</v>
      </c>
      <c r="B59" s="27">
        <v>67</v>
      </c>
      <c r="C59" s="29">
        <v>67</v>
      </c>
      <c r="D59" s="30">
        <f>C59-B59</f>
        <v>0</v>
      </c>
    </row>
    <row r="60" spans="1:4" ht="13.5" customHeight="1">
      <c r="A60" s="94" t="s">
        <v>37</v>
      </c>
      <c r="B60" s="32">
        <v>1161</v>
      </c>
      <c r="C60" s="33">
        <v>1140</v>
      </c>
      <c r="D60" s="35">
        <f>C60-B60</f>
        <v>-21</v>
      </c>
    </row>
    <row r="61" spans="1:4" ht="13.5" customHeight="1">
      <c r="A61" s="95" t="s">
        <v>38</v>
      </c>
      <c r="B61" s="96">
        <v>2127</v>
      </c>
      <c r="C61" s="80">
        <f>C58+C59+C60</f>
        <v>2032</v>
      </c>
      <c r="D61" s="82">
        <f>C61-B61</f>
        <v>-95</v>
      </c>
    </row>
    <row r="62" spans="1:4" ht="10.5">
      <c r="A62" s="1" t="s">
        <v>58</v>
      </c>
      <c r="B62" s="97"/>
      <c r="C62" s="97"/>
      <c r="D62" s="97"/>
    </row>
    <row r="63" spans="1:4" ht="9.75" customHeight="1">
      <c r="A63" s="98"/>
      <c r="B63" s="97"/>
      <c r="C63" s="97"/>
      <c r="D63" s="97"/>
    </row>
    <row r="64" ht="14.25">
      <c r="A64" s="60" t="s">
        <v>57</v>
      </c>
    </row>
    <row r="65" ht="10.5" customHeight="1">
      <c r="A65" s="60"/>
    </row>
    <row r="66" spans="1:11" ht="21.75" thickBot="1">
      <c r="A66" s="88" t="s">
        <v>33</v>
      </c>
      <c r="B66" s="89" t="s">
        <v>91</v>
      </c>
      <c r="C66" s="90" t="s">
        <v>92</v>
      </c>
      <c r="D66" s="90" t="s">
        <v>50</v>
      </c>
      <c r="E66" s="99" t="s">
        <v>31</v>
      </c>
      <c r="F66" s="91" t="s">
        <v>32</v>
      </c>
      <c r="G66" s="700" t="s">
        <v>40</v>
      </c>
      <c r="H66" s="701"/>
      <c r="I66" s="89" t="s">
        <v>91</v>
      </c>
      <c r="J66" s="90" t="s">
        <v>92</v>
      </c>
      <c r="K66" s="91" t="s">
        <v>50</v>
      </c>
    </row>
    <row r="67" spans="1:11" ht="13.5" customHeight="1" thickTop="1">
      <c r="A67" s="92" t="s">
        <v>25</v>
      </c>
      <c r="B67" s="125">
        <v>6.85</v>
      </c>
      <c r="C67" s="40">
        <v>4.26</v>
      </c>
      <c r="D67" s="40">
        <f aca="true" t="shared" si="0" ref="D67:D72">C67-B67</f>
        <v>-2.59</v>
      </c>
      <c r="E67" s="101">
        <v>-15</v>
      </c>
      <c r="F67" s="102" t="s">
        <v>131</v>
      </c>
      <c r="G67" s="717" t="s">
        <v>66</v>
      </c>
      <c r="H67" s="718"/>
      <c r="I67" s="126" t="s">
        <v>115</v>
      </c>
      <c r="J67" s="41" t="s">
        <v>115</v>
      </c>
      <c r="K67" s="127" t="s">
        <v>115</v>
      </c>
    </row>
    <row r="68" spans="1:11" ht="13.5" customHeight="1">
      <c r="A68" s="93" t="s">
        <v>26</v>
      </c>
      <c r="B68" s="128">
        <v>12.46</v>
      </c>
      <c r="C68" s="42">
        <v>10.25</v>
      </c>
      <c r="D68" s="42">
        <f t="shared" si="0"/>
        <v>-2.210000000000001</v>
      </c>
      <c r="E68" s="105">
        <v>-20</v>
      </c>
      <c r="F68" s="106" t="s">
        <v>132</v>
      </c>
      <c r="G68" s="719" t="s">
        <v>111</v>
      </c>
      <c r="H68" s="720"/>
      <c r="I68" s="128" t="s">
        <v>115</v>
      </c>
      <c r="J68" s="43" t="s">
        <v>115</v>
      </c>
      <c r="K68" s="129" t="s">
        <v>115</v>
      </c>
    </row>
    <row r="69" spans="1:11" ht="13.5" customHeight="1">
      <c r="A69" s="93" t="s">
        <v>27</v>
      </c>
      <c r="B69" s="130">
        <v>10.4</v>
      </c>
      <c r="C69" s="43">
        <v>11.9</v>
      </c>
      <c r="D69" s="43">
        <f t="shared" si="0"/>
        <v>1.5</v>
      </c>
      <c r="E69" s="108">
        <v>25</v>
      </c>
      <c r="F69" s="106">
        <v>35</v>
      </c>
      <c r="G69" s="719" t="s">
        <v>112</v>
      </c>
      <c r="H69" s="720"/>
      <c r="I69" s="128" t="s">
        <v>115</v>
      </c>
      <c r="J69" s="43" t="s">
        <v>115</v>
      </c>
      <c r="K69" s="129" t="s">
        <v>115</v>
      </c>
    </row>
    <row r="70" spans="1:11" ht="13.5" customHeight="1">
      <c r="A70" s="93" t="s">
        <v>28</v>
      </c>
      <c r="B70" s="131">
        <v>51.2</v>
      </c>
      <c r="C70" s="43">
        <v>63.3</v>
      </c>
      <c r="D70" s="43">
        <f t="shared" si="0"/>
        <v>12.099999999999994</v>
      </c>
      <c r="E70" s="108">
        <v>350</v>
      </c>
      <c r="F70" s="110"/>
      <c r="G70" s="719"/>
      <c r="H70" s="720"/>
      <c r="I70" s="128"/>
      <c r="J70" s="43"/>
      <c r="K70" s="129"/>
    </row>
    <row r="71" spans="1:11" ht="13.5" customHeight="1">
      <c r="A71" s="93" t="s">
        <v>29</v>
      </c>
      <c r="B71" s="132">
        <v>0.55</v>
      </c>
      <c r="C71" s="42">
        <v>0.55</v>
      </c>
      <c r="D71" s="43">
        <f t="shared" si="0"/>
        <v>0</v>
      </c>
      <c r="E71" s="111"/>
      <c r="F71" s="112"/>
      <c r="G71" s="719"/>
      <c r="H71" s="720"/>
      <c r="I71" s="128"/>
      <c r="J71" s="43"/>
      <c r="K71" s="129"/>
    </row>
    <row r="72" spans="1:11" ht="13.5" customHeight="1">
      <c r="A72" s="113" t="s">
        <v>30</v>
      </c>
      <c r="B72" s="133">
        <v>85.8</v>
      </c>
      <c r="C72" s="44">
        <v>85.9</v>
      </c>
      <c r="D72" s="44">
        <f t="shared" si="0"/>
        <v>0.10000000000000853</v>
      </c>
      <c r="E72" s="115"/>
      <c r="F72" s="116"/>
      <c r="G72" s="721"/>
      <c r="H72" s="722"/>
      <c r="I72" s="117"/>
      <c r="J72" s="44"/>
      <c r="K72" s="118"/>
    </row>
    <row r="73" ht="10.5">
      <c r="A73" s="1" t="s">
        <v>95</v>
      </c>
    </row>
    <row r="74" ht="10.5">
      <c r="A74" s="1" t="s">
        <v>96</v>
      </c>
    </row>
    <row r="75" ht="10.5">
      <c r="A75" s="1" t="s">
        <v>97</v>
      </c>
    </row>
    <row r="76" ht="10.5" customHeight="1">
      <c r="A76" s="1" t="s">
        <v>98</v>
      </c>
    </row>
  </sheetData>
  <sheetProtection/>
  <mergeCells count="43">
    <mergeCell ref="G68:H68"/>
    <mergeCell ref="G69:H69"/>
    <mergeCell ref="G70:H70"/>
    <mergeCell ref="G71:H71"/>
    <mergeCell ref="G72:H72"/>
    <mergeCell ref="G49:G50"/>
    <mergeCell ref="H49:H50"/>
    <mergeCell ref="I49:I50"/>
    <mergeCell ref="J49:J50"/>
    <mergeCell ref="G66:H66"/>
    <mergeCell ref="G67:H67"/>
    <mergeCell ref="A49:A50"/>
    <mergeCell ref="B49:B50"/>
    <mergeCell ref="C49:C50"/>
    <mergeCell ref="D49:D50"/>
    <mergeCell ref="E49:E50"/>
    <mergeCell ref="F49:F50"/>
    <mergeCell ref="I17:I18"/>
    <mergeCell ref="A34:A35"/>
    <mergeCell ref="B34:B35"/>
    <mergeCell ref="C34:C35"/>
    <mergeCell ref="D34:D35"/>
    <mergeCell ref="E34:E35"/>
    <mergeCell ref="F34:F35"/>
    <mergeCell ref="G34:G35"/>
    <mergeCell ref="H34:H35"/>
    <mergeCell ref="I34:I35"/>
    <mergeCell ref="G8:G9"/>
    <mergeCell ref="H8:H9"/>
    <mergeCell ref="A17:A18"/>
    <mergeCell ref="B17:B18"/>
    <mergeCell ref="C17:C18"/>
    <mergeCell ref="D17:D18"/>
    <mergeCell ref="E17:E18"/>
    <mergeCell ref="F17:F18"/>
    <mergeCell ref="G17:G18"/>
    <mergeCell ref="H17:H18"/>
    <mergeCell ref="A8:A9"/>
    <mergeCell ref="B8:B9"/>
    <mergeCell ref="C8:C9"/>
    <mergeCell ref="D8:D9"/>
    <mergeCell ref="E8:E9"/>
    <mergeCell ref="F8:F9"/>
  </mergeCells>
  <printOptions/>
  <pageMargins left="0.4330708661417323" right="0.3937007874015748" top="0.71" bottom="0.3" header="0.45" footer="0.2"/>
  <pageSetup horizontalDpi="600" verticalDpi="600" orientation="portrait" paperSize="9" scale="82" r:id="rId1"/>
  <colBreaks count="1" manualBreakCount="1">
    <brk id="11" max="72" man="1"/>
  </colBreaks>
</worksheet>
</file>

<file path=xl/worksheets/sheet37.xml><?xml version="1.0" encoding="utf-8"?>
<worksheet xmlns="http://schemas.openxmlformats.org/spreadsheetml/2006/main" xmlns:r="http://schemas.openxmlformats.org/officeDocument/2006/relationships">
  <dimension ref="A1:M74"/>
  <sheetViews>
    <sheetView view="pageBreakPreview" zoomScale="130" zoomScaleSheetLayoutView="130" zoomScalePageLayoutView="0" workbookViewId="0" topLeftCell="A1">
      <selection activeCell="G55" sqref="G55"/>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669</v>
      </c>
      <c r="B4" s="51"/>
      <c r="G4" s="52" t="s">
        <v>51</v>
      </c>
      <c r="H4" s="53" t="s">
        <v>52</v>
      </c>
      <c r="I4" s="54" t="s">
        <v>53</v>
      </c>
      <c r="J4" s="55" t="s">
        <v>54</v>
      </c>
    </row>
    <row r="5" spans="7:10" ht="13.5" customHeight="1" thickTop="1">
      <c r="G5" s="56">
        <v>808</v>
      </c>
      <c r="H5" s="57">
        <v>1017</v>
      </c>
      <c r="I5" s="58">
        <v>103</v>
      </c>
      <c r="J5" s="59">
        <v>1928</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2760</v>
      </c>
      <c r="C10" s="4">
        <v>2574</v>
      </c>
      <c r="D10" s="4">
        <v>186</v>
      </c>
      <c r="E10" s="4">
        <v>165</v>
      </c>
      <c r="F10" s="4">
        <v>15</v>
      </c>
      <c r="G10" s="4">
        <v>4173</v>
      </c>
      <c r="H10" s="5"/>
    </row>
    <row r="11" spans="1:8" ht="13.5" customHeight="1">
      <c r="A11" s="63" t="s">
        <v>670</v>
      </c>
      <c r="B11" s="64">
        <v>2760</v>
      </c>
      <c r="C11" s="65">
        <v>2574</v>
      </c>
      <c r="D11" s="65">
        <v>186</v>
      </c>
      <c r="E11" s="65">
        <v>165</v>
      </c>
      <c r="F11" s="66"/>
      <c r="G11" s="65">
        <v>4173</v>
      </c>
      <c r="H11" s="67"/>
    </row>
    <row r="12" spans="1:8" ht="13.5" customHeight="1">
      <c r="A12" s="68" t="s">
        <v>87</v>
      </c>
      <c r="B12" s="69"/>
      <c r="C12" s="69"/>
      <c r="D12" s="69"/>
      <c r="E12" s="69"/>
      <c r="F12" s="69"/>
      <c r="G12" s="69"/>
      <c r="H12" s="70"/>
    </row>
    <row r="13" ht="9.75" customHeight="1"/>
    <row r="14" ht="14.25">
      <c r="A14" s="60" t="s">
        <v>10</v>
      </c>
    </row>
    <row r="15" spans="9:12" ht="10.5">
      <c r="I15" s="49" t="s">
        <v>12</v>
      </c>
      <c r="K15" s="49"/>
      <c r="L15" s="49"/>
    </row>
    <row r="16" spans="1:9" ht="13.5" customHeight="1">
      <c r="A16" s="684" t="s">
        <v>0</v>
      </c>
      <c r="B16" s="694" t="s">
        <v>43</v>
      </c>
      <c r="C16" s="690" t="s">
        <v>44</v>
      </c>
      <c r="D16" s="690" t="s">
        <v>45</v>
      </c>
      <c r="E16" s="695" t="s">
        <v>46</v>
      </c>
      <c r="F16" s="690" t="s">
        <v>55</v>
      </c>
      <c r="G16" s="690" t="s">
        <v>11</v>
      </c>
      <c r="H16" s="695" t="s">
        <v>41</v>
      </c>
      <c r="I16" s="692" t="s">
        <v>8</v>
      </c>
    </row>
    <row r="17" spans="1:9" ht="13.5" customHeight="1" thickBot="1">
      <c r="A17" s="685"/>
      <c r="B17" s="687"/>
      <c r="C17" s="689"/>
      <c r="D17" s="689"/>
      <c r="E17" s="696"/>
      <c r="F17" s="691"/>
      <c r="G17" s="691"/>
      <c r="H17" s="697"/>
      <c r="I17" s="693"/>
    </row>
    <row r="18" spans="1:9" ht="13.5" customHeight="1" thickTop="1">
      <c r="A18" s="2" t="s">
        <v>171</v>
      </c>
      <c r="B18" s="16">
        <v>640</v>
      </c>
      <c r="C18" s="17">
        <v>516</v>
      </c>
      <c r="D18" s="17">
        <v>124</v>
      </c>
      <c r="E18" s="17">
        <v>124</v>
      </c>
      <c r="F18" s="17">
        <v>28</v>
      </c>
      <c r="G18" s="18" t="s">
        <v>69</v>
      </c>
      <c r="H18" s="18" t="s">
        <v>69</v>
      </c>
      <c r="I18" s="22"/>
    </row>
    <row r="19" spans="1:9" ht="13.5" customHeight="1">
      <c r="A19" s="6" t="s">
        <v>266</v>
      </c>
      <c r="B19" s="27">
        <v>102</v>
      </c>
      <c r="C19" s="29">
        <v>95</v>
      </c>
      <c r="D19" s="29">
        <v>7</v>
      </c>
      <c r="E19" s="29">
        <v>7</v>
      </c>
      <c r="F19" s="29">
        <v>7</v>
      </c>
      <c r="G19" s="31" t="s">
        <v>69</v>
      </c>
      <c r="H19" s="31" t="s">
        <v>69</v>
      </c>
      <c r="I19" s="30"/>
    </row>
    <row r="20" spans="1:9" ht="13.5" customHeight="1">
      <c r="A20" s="6" t="s">
        <v>218</v>
      </c>
      <c r="B20" s="27">
        <v>319</v>
      </c>
      <c r="C20" s="29">
        <v>318</v>
      </c>
      <c r="D20" s="29">
        <v>1</v>
      </c>
      <c r="E20" s="29">
        <v>1</v>
      </c>
      <c r="F20" s="29">
        <v>55</v>
      </c>
      <c r="G20" s="31" t="s">
        <v>69</v>
      </c>
      <c r="H20" s="31" t="s">
        <v>69</v>
      </c>
      <c r="I20" s="30" t="s">
        <v>671</v>
      </c>
    </row>
    <row r="21" spans="1:9" ht="13.5" customHeight="1">
      <c r="A21" s="23" t="s">
        <v>271</v>
      </c>
      <c r="B21" s="175">
        <v>63</v>
      </c>
      <c r="C21" s="176">
        <v>57</v>
      </c>
      <c r="D21" s="176">
        <v>6</v>
      </c>
      <c r="E21" s="176">
        <v>6</v>
      </c>
      <c r="F21" s="176">
        <v>25</v>
      </c>
      <c r="G21" s="189" t="s">
        <v>69</v>
      </c>
      <c r="H21" s="189" t="s">
        <v>69</v>
      </c>
      <c r="I21" s="177"/>
    </row>
    <row r="22" spans="1:9" ht="13.5" customHeight="1">
      <c r="A22" s="6" t="s">
        <v>220</v>
      </c>
      <c r="B22" s="27">
        <v>142</v>
      </c>
      <c r="C22" s="29">
        <v>137</v>
      </c>
      <c r="D22" s="29">
        <v>5</v>
      </c>
      <c r="E22" s="29">
        <v>5</v>
      </c>
      <c r="F22" s="29">
        <v>63</v>
      </c>
      <c r="G22" s="29">
        <v>456</v>
      </c>
      <c r="H22" s="29">
        <v>166</v>
      </c>
      <c r="I22" s="30"/>
    </row>
    <row r="23" spans="1:9" ht="13.5" customHeight="1">
      <c r="A23" s="151" t="s">
        <v>111</v>
      </c>
      <c r="B23" s="222">
        <v>125</v>
      </c>
      <c r="C23" s="223">
        <v>116</v>
      </c>
      <c r="D23" s="223">
        <v>9</v>
      </c>
      <c r="E23" s="223">
        <v>9</v>
      </c>
      <c r="F23" s="223">
        <v>148</v>
      </c>
      <c r="G23" s="223">
        <v>1402</v>
      </c>
      <c r="H23" s="223">
        <v>865</v>
      </c>
      <c r="I23" s="224"/>
    </row>
    <row r="24" spans="1:9" ht="13.5" customHeight="1">
      <c r="A24" s="63" t="s">
        <v>15</v>
      </c>
      <c r="B24" s="78"/>
      <c r="C24" s="79"/>
      <c r="D24" s="79"/>
      <c r="E24" s="80">
        <f>SUM(E18:E23)</f>
        <v>152</v>
      </c>
      <c r="F24" s="81"/>
      <c r="G24" s="80">
        <f>SUM(G18:G23)</f>
        <v>1858</v>
      </c>
      <c r="H24" s="80">
        <f>SUM(H18:H23)</f>
        <v>1031</v>
      </c>
      <c r="I24" s="82"/>
    </row>
    <row r="25" ht="10.5">
      <c r="A25" s="1" t="s">
        <v>88</v>
      </c>
    </row>
    <row r="26" ht="10.5">
      <c r="A26" s="1" t="s">
        <v>89</v>
      </c>
    </row>
    <row r="27" ht="10.5">
      <c r="A27" s="1" t="s">
        <v>49</v>
      </c>
    </row>
    <row r="28" ht="10.5">
      <c r="A28" s="1" t="s">
        <v>48</v>
      </c>
    </row>
    <row r="29" ht="9.75" customHeight="1"/>
    <row r="30" ht="14.25">
      <c r="A30" s="60" t="s">
        <v>13</v>
      </c>
    </row>
    <row r="31" spans="9:10" ht="10.5">
      <c r="I31" s="49" t="s">
        <v>12</v>
      </c>
      <c r="J31" s="49"/>
    </row>
    <row r="32" spans="1:9" ht="13.5" customHeight="1">
      <c r="A32" s="684" t="s">
        <v>14</v>
      </c>
      <c r="B32" s="694" t="s">
        <v>43</v>
      </c>
      <c r="C32" s="690" t="s">
        <v>44</v>
      </c>
      <c r="D32" s="690" t="s">
        <v>45</v>
      </c>
      <c r="E32" s="695" t="s">
        <v>46</v>
      </c>
      <c r="F32" s="690" t="s">
        <v>55</v>
      </c>
      <c r="G32" s="690" t="s">
        <v>11</v>
      </c>
      <c r="H32" s="695" t="s">
        <v>42</v>
      </c>
      <c r="I32" s="692" t="s">
        <v>8</v>
      </c>
    </row>
    <row r="33" spans="1:9" ht="13.5" customHeight="1" thickBot="1">
      <c r="A33" s="685"/>
      <c r="B33" s="687"/>
      <c r="C33" s="689"/>
      <c r="D33" s="689"/>
      <c r="E33" s="696"/>
      <c r="F33" s="691"/>
      <c r="G33" s="691"/>
      <c r="H33" s="697"/>
      <c r="I33" s="693"/>
    </row>
    <row r="34" spans="1:9" ht="13.5" customHeight="1" thickTop="1">
      <c r="A34" s="2" t="s">
        <v>517</v>
      </c>
      <c r="B34" s="16">
        <v>2193</v>
      </c>
      <c r="C34" s="17">
        <v>2134</v>
      </c>
      <c r="D34" s="17">
        <v>58</v>
      </c>
      <c r="E34" s="17">
        <v>58</v>
      </c>
      <c r="F34" s="17">
        <v>55</v>
      </c>
      <c r="G34" s="17">
        <v>125</v>
      </c>
      <c r="H34" s="17">
        <v>4</v>
      </c>
      <c r="I34" s="38"/>
    </row>
    <row r="35" spans="1:9" ht="13.5" customHeight="1">
      <c r="A35" s="23" t="s">
        <v>649</v>
      </c>
      <c r="B35" s="175">
        <v>4158</v>
      </c>
      <c r="C35" s="176">
        <v>4011</v>
      </c>
      <c r="D35" s="176">
        <v>147</v>
      </c>
      <c r="E35" s="176">
        <v>147</v>
      </c>
      <c r="F35" s="176">
        <v>161</v>
      </c>
      <c r="G35" s="176">
        <v>6518</v>
      </c>
      <c r="H35" s="176">
        <v>165</v>
      </c>
      <c r="I35" s="177"/>
    </row>
    <row r="36" spans="1:9" ht="13.5" customHeight="1">
      <c r="A36" s="6" t="s">
        <v>519</v>
      </c>
      <c r="B36" s="27">
        <v>14</v>
      </c>
      <c r="C36" s="29">
        <v>11</v>
      </c>
      <c r="D36" s="29">
        <v>3</v>
      </c>
      <c r="E36" s="29">
        <v>3</v>
      </c>
      <c r="F36" s="31" t="s">
        <v>69</v>
      </c>
      <c r="G36" s="31" t="s">
        <v>69</v>
      </c>
      <c r="H36" s="31" t="s">
        <v>69</v>
      </c>
      <c r="I36" s="30"/>
    </row>
    <row r="37" spans="1:9" ht="13.5" customHeight="1">
      <c r="A37" s="6" t="s">
        <v>129</v>
      </c>
      <c r="B37" s="27">
        <v>470</v>
      </c>
      <c r="C37" s="29">
        <v>455</v>
      </c>
      <c r="D37" s="29">
        <v>15</v>
      </c>
      <c r="E37" s="29">
        <v>788</v>
      </c>
      <c r="F37" s="31" t="s">
        <v>69</v>
      </c>
      <c r="G37" s="31" t="s">
        <v>69</v>
      </c>
      <c r="H37" s="31" t="s">
        <v>69</v>
      </c>
      <c r="I37" s="30" t="s">
        <v>261</v>
      </c>
    </row>
    <row r="38" spans="1:9" ht="13.5" customHeight="1">
      <c r="A38" s="6" t="s">
        <v>672</v>
      </c>
      <c r="B38" s="27">
        <v>86</v>
      </c>
      <c r="C38" s="29">
        <v>80</v>
      </c>
      <c r="D38" s="29">
        <v>5</v>
      </c>
      <c r="E38" s="29">
        <v>5</v>
      </c>
      <c r="F38" s="31" t="s">
        <v>69</v>
      </c>
      <c r="G38" s="31" t="s">
        <v>69</v>
      </c>
      <c r="H38" s="31" t="s">
        <v>69</v>
      </c>
      <c r="I38" s="30"/>
    </row>
    <row r="39" spans="1:9" ht="13.5" customHeight="1">
      <c r="A39" s="170" t="s">
        <v>673</v>
      </c>
      <c r="B39" s="171">
        <v>420</v>
      </c>
      <c r="C39" s="172">
        <v>397</v>
      </c>
      <c r="D39" s="172">
        <v>23</v>
      </c>
      <c r="E39" s="172">
        <v>23</v>
      </c>
      <c r="F39" s="275" t="s">
        <v>69</v>
      </c>
      <c r="G39" s="275" t="s">
        <v>69</v>
      </c>
      <c r="H39" s="275" t="s">
        <v>69</v>
      </c>
      <c r="I39" s="174"/>
    </row>
    <row r="40" spans="1:9" ht="13.5" customHeight="1">
      <c r="A40" s="6" t="s">
        <v>674</v>
      </c>
      <c r="B40" s="27">
        <v>161139</v>
      </c>
      <c r="C40" s="29">
        <v>155554</v>
      </c>
      <c r="D40" s="29">
        <v>5585</v>
      </c>
      <c r="E40" s="29">
        <v>5580</v>
      </c>
      <c r="F40" s="31" t="s">
        <v>69</v>
      </c>
      <c r="G40" s="31" t="s">
        <v>69</v>
      </c>
      <c r="H40" s="31" t="s">
        <v>69</v>
      </c>
      <c r="I40" s="30"/>
    </row>
    <row r="41" spans="1:9" ht="13.5" customHeight="1">
      <c r="A41" s="6" t="s">
        <v>124</v>
      </c>
      <c r="B41" s="27">
        <v>75</v>
      </c>
      <c r="C41" s="29">
        <v>71</v>
      </c>
      <c r="D41" s="29">
        <v>3</v>
      </c>
      <c r="E41" s="29">
        <v>3</v>
      </c>
      <c r="F41" s="31" t="s">
        <v>69</v>
      </c>
      <c r="G41" s="31" t="s">
        <v>69</v>
      </c>
      <c r="H41" s="31" t="s">
        <v>69</v>
      </c>
      <c r="I41" s="30"/>
    </row>
    <row r="42" spans="1:9" ht="13.5" customHeight="1">
      <c r="A42" s="11" t="s">
        <v>272</v>
      </c>
      <c r="B42" s="32">
        <v>11738</v>
      </c>
      <c r="C42" s="33">
        <v>11624</v>
      </c>
      <c r="D42" s="33">
        <v>114</v>
      </c>
      <c r="E42" s="33">
        <v>114</v>
      </c>
      <c r="F42" s="33">
        <v>2690</v>
      </c>
      <c r="G42" s="34" t="s">
        <v>69</v>
      </c>
      <c r="H42" s="34" t="s">
        <v>69</v>
      </c>
      <c r="I42" s="35"/>
    </row>
    <row r="43" spans="1:9" ht="13.5" customHeight="1">
      <c r="A43" s="63" t="s">
        <v>16</v>
      </c>
      <c r="B43" s="78"/>
      <c r="C43" s="79"/>
      <c r="D43" s="79"/>
      <c r="E43" s="80">
        <f>SUM(E34:E42)</f>
        <v>6721</v>
      </c>
      <c r="F43" s="81"/>
      <c r="G43" s="80">
        <f>SUM(G34:G42)</f>
        <v>6643</v>
      </c>
      <c r="H43" s="80">
        <f>SUM(H34:H42)</f>
        <v>169</v>
      </c>
      <c r="I43" s="84"/>
    </row>
    <row r="44" ht="9.75" customHeight="1">
      <c r="A44" s="85"/>
    </row>
    <row r="45" ht="14.25">
      <c r="A45" s="60" t="s">
        <v>56</v>
      </c>
    </row>
    <row r="46" ht="10.5">
      <c r="J46" s="49" t="s">
        <v>12</v>
      </c>
    </row>
    <row r="47" spans="1:10" ht="13.5" customHeight="1">
      <c r="A47" s="698" t="s">
        <v>17</v>
      </c>
      <c r="B47" s="694" t="s">
        <v>19</v>
      </c>
      <c r="C47" s="690" t="s">
        <v>47</v>
      </c>
      <c r="D47" s="690" t="s">
        <v>20</v>
      </c>
      <c r="E47" s="690" t="s">
        <v>21</v>
      </c>
      <c r="F47" s="690" t="s">
        <v>22</v>
      </c>
      <c r="G47" s="695" t="s">
        <v>23</v>
      </c>
      <c r="H47" s="695" t="s">
        <v>24</v>
      </c>
      <c r="I47" s="695" t="s">
        <v>59</v>
      </c>
      <c r="J47" s="692" t="s">
        <v>8</v>
      </c>
    </row>
    <row r="48" spans="1:10" ht="13.5" customHeight="1" thickBot="1">
      <c r="A48" s="699"/>
      <c r="B48" s="687"/>
      <c r="C48" s="689"/>
      <c r="D48" s="689"/>
      <c r="E48" s="689"/>
      <c r="F48" s="689"/>
      <c r="G48" s="696"/>
      <c r="H48" s="696"/>
      <c r="I48" s="697"/>
      <c r="J48" s="693"/>
    </row>
    <row r="49" spans="1:10" ht="13.5" customHeight="1" thickTop="1">
      <c r="A49" s="2" t="s">
        <v>675</v>
      </c>
      <c r="B49" s="16">
        <v>2</v>
      </c>
      <c r="C49" s="17">
        <v>55</v>
      </c>
      <c r="D49" s="17">
        <v>11</v>
      </c>
      <c r="E49" s="18" t="s">
        <v>99</v>
      </c>
      <c r="F49" s="18" t="s">
        <v>99</v>
      </c>
      <c r="G49" s="18" t="s">
        <v>99</v>
      </c>
      <c r="H49" s="18" t="s">
        <v>99</v>
      </c>
      <c r="I49" s="18" t="s">
        <v>99</v>
      </c>
      <c r="J49" s="22"/>
    </row>
    <row r="50" spans="1:10" ht="13.5" customHeight="1">
      <c r="A50" s="86" t="s">
        <v>18</v>
      </c>
      <c r="B50" s="87"/>
      <c r="C50" s="81"/>
      <c r="D50" s="80">
        <f>SUM(D49)</f>
        <v>11</v>
      </c>
      <c r="E50" s="121" t="s">
        <v>99</v>
      </c>
      <c r="F50" s="121" t="s">
        <v>99</v>
      </c>
      <c r="G50" s="121" t="s">
        <v>99</v>
      </c>
      <c r="H50" s="121" t="s">
        <v>99</v>
      </c>
      <c r="I50" s="121" t="s">
        <v>99</v>
      </c>
      <c r="J50" s="82"/>
    </row>
    <row r="51" ht="10.5">
      <c r="A51" s="1" t="s">
        <v>90</v>
      </c>
    </row>
    <row r="52" ht="9.75" customHeight="1"/>
    <row r="53" ht="14.25">
      <c r="A53" s="60" t="s">
        <v>39</v>
      </c>
    </row>
    <row r="54" ht="10.5">
      <c r="D54" s="49" t="s">
        <v>12</v>
      </c>
    </row>
    <row r="55" spans="1:4" ht="21.75" thickBot="1">
      <c r="A55" s="88" t="s">
        <v>34</v>
      </c>
      <c r="B55" s="89" t="s">
        <v>91</v>
      </c>
      <c r="C55" s="90" t="s">
        <v>92</v>
      </c>
      <c r="D55" s="91" t="s">
        <v>50</v>
      </c>
    </row>
    <row r="56" spans="1:4" ht="13.5" customHeight="1" thickTop="1">
      <c r="A56" s="92" t="s">
        <v>35</v>
      </c>
      <c r="B56" s="16">
        <v>567</v>
      </c>
      <c r="C56" s="17">
        <v>751</v>
      </c>
      <c r="D56" s="38">
        <v>184</v>
      </c>
    </row>
    <row r="57" spans="1:4" ht="13.5" customHeight="1">
      <c r="A57" s="93" t="s">
        <v>36</v>
      </c>
      <c r="B57" s="27">
        <v>171</v>
      </c>
      <c r="C57" s="29">
        <v>173</v>
      </c>
      <c r="D57" s="30">
        <v>2</v>
      </c>
    </row>
    <row r="58" spans="1:4" ht="13.5" customHeight="1">
      <c r="A58" s="94" t="s">
        <v>37</v>
      </c>
      <c r="B58" s="32">
        <v>421</v>
      </c>
      <c r="C58" s="33">
        <v>431</v>
      </c>
      <c r="D58" s="35">
        <v>10</v>
      </c>
    </row>
    <row r="59" spans="1:4" ht="13.5" customHeight="1">
      <c r="A59" s="95" t="s">
        <v>38</v>
      </c>
      <c r="B59" s="96">
        <v>1159</v>
      </c>
      <c r="C59" s="80">
        <v>1355</v>
      </c>
      <c r="D59" s="82">
        <v>196</v>
      </c>
    </row>
    <row r="60" spans="1:4" ht="10.5">
      <c r="A60" s="1" t="s">
        <v>58</v>
      </c>
      <c r="B60" s="97"/>
      <c r="C60" s="97"/>
      <c r="D60" s="97"/>
    </row>
    <row r="61" spans="1:4" ht="9.75" customHeight="1">
      <c r="A61" s="98"/>
      <c r="B61" s="97"/>
      <c r="C61" s="97"/>
      <c r="D61" s="97"/>
    </row>
    <row r="62" ht="14.25">
      <c r="A62" s="60" t="s">
        <v>57</v>
      </c>
    </row>
    <row r="63" ht="10.5" customHeight="1">
      <c r="A63" s="60"/>
    </row>
    <row r="64" spans="1:11" ht="21.75" thickBot="1">
      <c r="A64" s="88" t="s">
        <v>33</v>
      </c>
      <c r="B64" s="89" t="s">
        <v>91</v>
      </c>
      <c r="C64" s="90" t="s">
        <v>92</v>
      </c>
      <c r="D64" s="90" t="s">
        <v>50</v>
      </c>
      <c r="E64" s="99" t="s">
        <v>31</v>
      </c>
      <c r="F64" s="91" t="s">
        <v>32</v>
      </c>
      <c r="G64" s="700" t="s">
        <v>40</v>
      </c>
      <c r="H64" s="701"/>
      <c r="I64" s="89" t="s">
        <v>91</v>
      </c>
      <c r="J64" s="90" t="s">
        <v>92</v>
      </c>
      <c r="K64" s="91" t="s">
        <v>50</v>
      </c>
    </row>
    <row r="65" spans="1:11" ht="13.5" customHeight="1" thickTop="1">
      <c r="A65" s="92" t="s">
        <v>25</v>
      </c>
      <c r="B65" s="125">
        <v>11.45</v>
      </c>
      <c r="C65" s="40">
        <v>8.53</v>
      </c>
      <c r="D65" s="40" t="s">
        <v>676</v>
      </c>
      <c r="E65" s="101" t="s">
        <v>651</v>
      </c>
      <c r="F65" s="102" t="s">
        <v>93</v>
      </c>
      <c r="G65" s="717" t="s">
        <v>220</v>
      </c>
      <c r="H65" s="718"/>
      <c r="I65" s="126" t="s">
        <v>677</v>
      </c>
      <c r="J65" s="41" t="s">
        <v>677</v>
      </c>
      <c r="K65" s="127" t="s">
        <v>677</v>
      </c>
    </row>
    <row r="66" spans="1:11" ht="13.5" customHeight="1">
      <c r="A66" s="593" t="s">
        <v>26</v>
      </c>
      <c r="B66" s="128">
        <v>20.09</v>
      </c>
      <c r="C66" s="42">
        <v>16.41</v>
      </c>
      <c r="D66" s="42" t="s">
        <v>678</v>
      </c>
      <c r="E66" s="105" t="s">
        <v>93</v>
      </c>
      <c r="F66" s="106" t="s">
        <v>94</v>
      </c>
      <c r="G66" s="719" t="s">
        <v>111</v>
      </c>
      <c r="H66" s="720"/>
      <c r="I66" s="128" t="s">
        <v>677</v>
      </c>
      <c r="J66" s="43" t="s">
        <v>677</v>
      </c>
      <c r="K66" s="129" t="s">
        <v>677</v>
      </c>
    </row>
    <row r="67" spans="1:11" ht="13.5" customHeight="1">
      <c r="A67" s="93" t="s">
        <v>27</v>
      </c>
      <c r="B67" s="130">
        <v>11.2</v>
      </c>
      <c r="C67" s="43">
        <v>11.9</v>
      </c>
      <c r="D67" s="43">
        <v>0.7</v>
      </c>
      <c r="E67" s="108">
        <v>25</v>
      </c>
      <c r="F67" s="109">
        <v>35</v>
      </c>
      <c r="G67" s="719"/>
      <c r="H67" s="720"/>
      <c r="I67" s="128"/>
      <c r="J67" s="43"/>
      <c r="K67" s="129"/>
    </row>
    <row r="68" spans="1:11" ht="13.5" customHeight="1">
      <c r="A68" s="93" t="s">
        <v>28</v>
      </c>
      <c r="B68" s="131">
        <v>75.3</v>
      </c>
      <c r="C68" s="43">
        <v>53.4</v>
      </c>
      <c r="D68" s="43" t="s">
        <v>679</v>
      </c>
      <c r="E68" s="108">
        <v>350</v>
      </c>
      <c r="F68" s="110"/>
      <c r="G68" s="719"/>
      <c r="H68" s="720"/>
      <c r="I68" s="128"/>
      <c r="J68" s="43"/>
      <c r="K68" s="129"/>
    </row>
    <row r="69" spans="1:11" ht="13.5" customHeight="1">
      <c r="A69" s="93" t="s">
        <v>29</v>
      </c>
      <c r="B69" s="132">
        <v>0.42</v>
      </c>
      <c r="C69" s="42">
        <v>0.41</v>
      </c>
      <c r="D69" s="43" t="s">
        <v>680</v>
      </c>
      <c r="E69" s="111"/>
      <c r="F69" s="112"/>
      <c r="G69" s="719"/>
      <c r="H69" s="720"/>
      <c r="I69" s="128"/>
      <c r="J69" s="43"/>
      <c r="K69" s="129"/>
    </row>
    <row r="70" spans="1:11" ht="13.5" customHeight="1">
      <c r="A70" s="113" t="s">
        <v>30</v>
      </c>
      <c r="B70" s="133">
        <v>86.2</v>
      </c>
      <c r="C70" s="44">
        <v>87.5</v>
      </c>
      <c r="D70" s="44">
        <v>1.3</v>
      </c>
      <c r="E70" s="115"/>
      <c r="F70" s="116"/>
      <c r="G70" s="721"/>
      <c r="H70" s="722"/>
      <c r="I70" s="117"/>
      <c r="J70" s="44"/>
      <c r="K70" s="118"/>
    </row>
    <row r="71" ht="10.5">
      <c r="A71" s="1" t="s">
        <v>95</v>
      </c>
    </row>
    <row r="72" ht="10.5">
      <c r="A72" s="1" t="s">
        <v>96</v>
      </c>
    </row>
    <row r="73" ht="10.5">
      <c r="A73" s="1" t="s">
        <v>97</v>
      </c>
    </row>
    <row r="74" ht="10.5" customHeight="1">
      <c r="A74" s="1" t="s">
        <v>98</v>
      </c>
    </row>
  </sheetData>
  <sheetProtection/>
  <mergeCells count="43">
    <mergeCell ref="G66:H66"/>
    <mergeCell ref="G67:H67"/>
    <mergeCell ref="G68:H68"/>
    <mergeCell ref="G69:H69"/>
    <mergeCell ref="G70:H70"/>
    <mergeCell ref="G47:G48"/>
    <mergeCell ref="H47:H48"/>
    <mergeCell ref="I47:I48"/>
    <mergeCell ref="J47:J48"/>
    <mergeCell ref="G64:H64"/>
    <mergeCell ref="G65:H65"/>
    <mergeCell ref="A47:A48"/>
    <mergeCell ref="B47:B48"/>
    <mergeCell ref="C47:C48"/>
    <mergeCell ref="D47:D48"/>
    <mergeCell ref="E47:E48"/>
    <mergeCell ref="F47:F48"/>
    <mergeCell ref="I16:I17"/>
    <mergeCell ref="A32:A33"/>
    <mergeCell ref="B32:B33"/>
    <mergeCell ref="C32:C33"/>
    <mergeCell ref="D32:D33"/>
    <mergeCell ref="E32:E33"/>
    <mergeCell ref="F32:F33"/>
    <mergeCell ref="G32:G33"/>
    <mergeCell ref="H32:H33"/>
    <mergeCell ref="I32:I33"/>
    <mergeCell ref="G8:G9"/>
    <mergeCell ref="H8:H9"/>
    <mergeCell ref="A16:A17"/>
    <mergeCell ref="B16:B17"/>
    <mergeCell ref="C16:C17"/>
    <mergeCell ref="D16:D17"/>
    <mergeCell ref="E16:E17"/>
    <mergeCell ref="F16:F17"/>
    <mergeCell ref="G16:G17"/>
    <mergeCell ref="H16:H17"/>
    <mergeCell ref="A8:A9"/>
    <mergeCell ref="B8:B9"/>
    <mergeCell ref="C8:C9"/>
    <mergeCell ref="D8:D9"/>
    <mergeCell ref="E8:E9"/>
    <mergeCell ref="F8:F9"/>
  </mergeCells>
  <printOptions/>
  <pageMargins left="0.4330708661417323" right="0.3937007874015748" top="0.71" bottom="0.3" header="0.45" footer="0.2"/>
  <pageSetup horizontalDpi="600" verticalDpi="600" orientation="portrait" paperSize="9" scale="83" r:id="rId1"/>
  <colBreaks count="1" manualBreakCount="1">
    <brk id="11" max="72" man="1"/>
  </colBreaks>
</worksheet>
</file>

<file path=xl/worksheets/sheet38.xml><?xml version="1.0" encoding="utf-8"?>
<worksheet xmlns="http://schemas.openxmlformats.org/spreadsheetml/2006/main" xmlns:r="http://schemas.openxmlformats.org/officeDocument/2006/relationships">
  <dimension ref="A1:M78"/>
  <sheetViews>
    <sheetView view="pageBreakPreview" zoomScale="130" zoomScaleNormal="120" zoomScaleSheetLayoutView="130" zoomScalePageLayoutView="0" workbookViewId="0" topLeftCell="A10">
      <selection activeCell="F31" sqref="F31"/>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899</v>
      </c>
      <c r="B4" s="51"/>
      <c r="G4" s="52" t="s">
        <v>51</v>
      </c>
      <c r="H4" s="53" t="s">
        <v>52</v>
      </c>
      <c r="I4" s="54" t="s">
        <v>53</v>
      </c>
      <c r="J4" s="55" t="s">
        <v>54</v>
      </c>
    </row>
    <row r="5" spans="7:10" ht="13.5" customHeight="1" thickTop="1">
      <c r="G5" s="56">
        <v>1847</v>
      </c>
      <c r="H5" s="57">
        <v>1735</v>
      </c>
      <c r="I5" s="58">
        <v>166</v>
      </c>
      <c r="J5" s="59">
        <v>3747</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5279</v>
      </c>
      <c r="C10" s="4">
        <v>4939</v>
      </c>
      <c r="D10" s="4">
        <v>340</v>
      </c>
      <c r="E10" s="4">
        <v>296</v>
      </c>
      <c r="F10" s="4">
        <v>18</v>
      </c>
      <c r="G10" s="4">
        <v>4515</v>
      </c>
      <c r="H10" s="5" t="s">
        <v>900</v>
      </c>
    </row>
    <row r="11" spans="1:8" ht="13.5" customHeight="1">
      <c r="A11" s="6"/>
      <c r="B11" s="7"/>
      <c r="C11" s="8"/>
      <c r="D11" s="8"/>
      <c r="E11" s="8"/>
      <c r="F11" s="8"/>
      <c r="G11" s="8"/>
      <c r="H11" s="9"/>
    </row>
    <row r="12" spans="1:8" ht="13.5" customHeight="1">
      <c r="A12" s="63" t="s">
        <v>1</v>
      </c>
      <c r="B12" s="64">
        <f>SUM(B10)</f>
        <v>5279</v>
      </c>
      <c r="C12" s="65">
        <f>SUM(C10)</f>
        <v>4939</v>
      </c>
      <c r="D12" s="65">
        <f>SUM(D10)</f>
        <v>340</v>
      </c>
      <c r="E12" s="65">
        <f>SUM(E10)</f>
        <v>296</v>
      </c>
      <c r="F12" s="66"/>
      <c r="G12" s="65">
        <f>SUM(G10)</f>
        <v>4515</v>
      </c>
      <c r="H12" s="67"/>
    </row>
    <row r="13" spans="1:8" ht="13.5" customHeight="1">
      <c r="A13" s="68" t="s">
        <v>87</v>
      </c>
      <c r="B13" s="69"/>
      <c r="C13" s="69"/>
      <c r="D13" s="69"/>
      <c r="E13" s="69"/>
      <c r="F13" s="69"/>
      <c r="G13" s="69"/>
      <c r="H13" s="70"/>
    </row>
    <row r="14" ht="9.75" customHeight="1"/>
    <row r="15" ht="14.25">
      <c r="A15" s="60" t="s">
        <v>10</v>
      </c>
    </row>
    <row r="16" spans="9:12" ht="10.5">
      <c r="I16" s="49" t="s">
        <v>12</v>
      </c>
      <c r="K16" s="49"/>
      <c r="L16" s="49"/>
    </row>
    <row r="17" spans="1:9" ht="13.5" customHeight="1">
      <c r="A17" s="684" t="s">
        <v>0</v>
      </c>
      <c r="B17" s="694" t="s">
        <v>43</v>
      </c>
      <c r="C17" s="690" t="s">
        <v>44</v>
      </c>
      <c r="D17" s="690" t="s">
        <v>45</v>
      </c>
      <c r="E17" s="695" t="s">
        <v>46</v>
      </c>
      <c r="F17" s="690" t="s">
        <v>55</v>
      </c>
      <c r="G17" s="690" t="s">
        <v>11</v>
      </c>
      <c r="H17" s="695" t="s">
        <v>41</v>
      </c>
      <c r="I17" s="692" t="s">
        <v>8</v>
      </c>
    </row>
    <row r="18" spans="1:9" ht="13.5" customHeight="1" thickBot="1">
      <c r="A18" s="685"/>
      <c r="B18" s="687"/>
      <c r="C18" s="689"/>
      <c r="D18" s="689"/>
      <c r="E18" s="696"/>
      <c r="F18" s="691"/>
      <c r="G18" s="691"/>
      <c r="H18" s="697"/>
      <c r="I18" s="693"/>
    </row>
    <row r="19" spans="1:9" ht="13.5" customHeight="1" thickTop="1">
      <c r="A19" s="2" t="s">
        <v>901</v>
      </c>
      <c r="B19" s="16">
        <v>1366</v>
      </c>
      <c r="C19" s="17">
        <v>1366</v>
      </c>
      <c r="D19" s="17">
        <v>0</v>
      </c>
      <c r="E19" s="17">
        <v>0</v>
      </c>
      <c r="F19" s="17">
        <v>139</v>
      </c>
      <c r="G19" s="37" t="s">
        <v>69</v>
      </c>
      <c r="H19" s="37" t="s">
        <v>69</v>
      </c>
      <c r="I19" s="22" t="s">
        <v>902</v>
      </c>
    </row>
    <row r="20" spans="1:9" ht="13.5" customHeight="1">
      <c r="A20" s="2" t="s">
        <v>903</v>
      </c>
      <c r="B20" s="19">
        <v>168</v>
      </c>
      <c r="C20" s="20">
        <v>175</v>
      </c>
      <c r="D20" s="20">
        <v>-7</v>
      </c>
      <c r="E20" s="20">
        <v>-7</v>
      </c>
      <c r="F20" s="20">
        <v>13</v>
      </c>
      <c r="G20" s="168" t="s">
        <v>69</v>
      </c>
      <c r="H20" s="168" t="s">
        <v>69</v>
      </c>
      <c r="I20" s="22"/>
    </row>
    <row r="21" spans="1:9" ht="13.5" customHeight="1">
      <c r="A21" s="2" t="s">
        <v>904</v>
      </c>
      <c r="B21" s="19">
        <v>695</v>
      </c>
      <c r="C21" s="20">
        <v>687</v>
      </c>
      <c r="D21" s="20">
        <v>9</v>
      </c>
      <c r="E21" s="20">
        <v>9</v>
      </c>
      <c r="F21" s="20">
        <v>120</v>
      </c>
      <c r="G21" s="168" t="s">
        <v>69</v>
      </c>
      <c r="H21" s="168" t="s">
        <v>69</v>
      </c>
      <c r="I21" s="22"/>
    </row>
    <row r="22" spans="1:9" ht="13.5" customHeight="1">
      <c r="A22" s="2" t="s">
        <v>219</v>
      </c>
      <c r="B22" s="19">
        <v>131</v>
      </c>
      <c r="C22" s="20">
        <v>128</v>
      </c>
      <c r="D22" s="20">
        <v>3</v>
      </c>
      <c r="E22" s="20">
        <v>3</v>
      </c>
      <c r="F22" s="20">
        <v>35</v>
      </c>
      <c r="G22" s="168" t="s">
        <v>69</v>
      </c>
      <c r="H22" s="168" t="s">
        <v>69</v>
      </c>
      <c r="I22" s="22"/>
    </row>
    <row r="23" spans="1:9" ht="13.5" customHeight="1">
      <c r="A23" s="2" t="s">
        <v>905</v>
      </c>
      <c r="B23" s="19">
        <v>125</v>
      </c>
      <c r="C23" s="20">
        <v>90</v>
      </c>
      <c r="D23" s="20">
        <v>35</v>
      </c>
      <c r="E23" s="168">
        <v>35</v>
      </c>
      <c r="F23" s="20">
        <v>27</v>
      </c>
      <c r="G23" s="20">
        <v>481</v>
      </c>
      <c r="H23" s="20">
        <v>308</v>
      </c>
      <c r="I23" s="22"/>
    </row>
    <row r="24" spans="1:9" ht="13.5" customHeight="1">
      <c r="A24" s="6" t="s">
        <v>906</v>
      </c>
      <c r="B24" s="27">
        <v>414</v>
      </c>
      <c r="C24" s="29">
        <v>413</v>
      </c>
      <c r="D24" s="29">
        <v>0</v>
      </c>
      <c r="E24" s="39" t="s">
        <v>69</v>
      </c>
      <c r="F24" s="29">
        <v>242</v>
      </c>
      <c r="G24" s="29">
        <v>3857</v>
      </c>
      <c r="H24" s="29">
        <v>3325</v>
      </c>
      <c r="I24" s="30"/>
    </row>
    <row r="25" spans="1:9" ht="13.5" customHeight="1">
      <c r="A25" s="6" t="s">
        <v>907</v>
      </c>
      <c r="B25" s="27">
        <v>74</v>
      </c>
      <c r="C25" s="29">
        <v>73</v>
      </c>
      <c r="D25" s="29">
        <v>0</v>
      </c>
      <c r="E25" s="39" t="s">
        <v>69</v>
      </c>
      <c r="F25" s="29">
        <v>61</v>
      </c>
      <c r="G25" s="29">
        <v>740</v>
      </c>
      <c r="H25" s="29">
        <v>670</v>
      </c>
      <c r="I25" s="30"/>
    </row>
    <row r="26" spans="1:9" ht="13.5" customHeight="1">
      <c r="A26" s="11" t="s">
        <v>66</v>
      </c>
      <c r="B26" s="32">
        <v>246</v>
      </c>
      <c r="C26" s="33">
        <v>196</v>
      </c>
      <c r="D26" s="33">
        <v>49</v>
      </c>
      <c r="E26" s="33">
        <v>476</v>
      </c>
      <c r="F26" s="33">
        <v>3</v>
      </c>
      <c r="G26" s="33">
        <v>399</v>
      </c>
      <c r="H26" s="33">
        <v>5</v>
      </c>
      <c r="I26" s="35" t="s">
        <v>110</v>
      </c>
    </row>
    <row r="27" spans="1:9" ht="13.5" customHeight="1">
      <c r="A27" s="63" t="s">
        <v>15</v>
      </c>
      <c r="B27" s="78"/>
      <c r="C27" s="79"/>
      <c r="D27" s="79"/>
      <c r="E27" s="80">
        <f>SUM(E19:E26)</f>
        <v>516</v>
      </c>
      <c r="F27" s="81"/>
      <c r="G27" s="80">
        <f>SUM(G19:G26)</f>
        <v>5477</v>
      </c>
      <c r="H27" s="80">
        <f>SUM(H19:H26)</f>
        <v>4308</v>
      </c>
      <c r="I27" s="82"/>
    </row>
    <row r="28" ht="10.5">
      <c r="A28" s="1" t="s">
        <v>88</v>
      </c>
    </row>
    <row r="29" ht="10.5">
      <c r="A29" s="1" t="s">
        <v>89</v>
      </c>
    </row>
    <row r="30" ht="10.5">
      <c r="A30" s="1" t="s">
        <v>49</v>
      </c>
    </row>
    <row r="31" ht="10.5">
      <c r="A31" s="1" t="s">
        <v>48</v>
      </c>
    </row>
    <row r="32" ht="9.75" customHeight="1"/>
    <row r="33" ht="14.25">
      <c r="A33" s="60" t="s">
        <v>13</v>
      </c>
    </row>
    <row r="34" spans="9:10" ht="10.5">
      <c r="I34" s="49" t="s">
        <v>12</v>
      </c>
      <c r="J34" s="49"/>
    </row>
    <row r="35" spans="1:9" ht="13.5" customHeight="1">
      <c r="A35" s="684" t="s">
        <v>14</v>
      </c>
      <c r="B35" s="694" t="s">
        <v>43</v>
      </c>
      <c r="C35" s="690" t="s">
        <v>44</v>
      </c>
      <c r="D35" s="690" t="s">
        <v>45</v>
      </c>
      <c r="E35" s="695" t="s">
        <v>46</v>
      </c>
      <c r="F35" s="690" t="s">
        <v>55</v>
      </c>
      <c r="G35" s="690" t="s">
        <v>11</v>
      </c>
      <c r="H35" s="695" t="s">
        <v>42</v>
      </c>
      <c r="I35" s="692" t="s">
        <v>8</v>
      </c>
    </row>
    <row r="36" spans="1:9" ht="13.5" customHeight="1" thickBot="1">
      <c r="A36" s="685"/>
      <c r="B36" s="687"/>
      <c r="C36" s="689"/>
      <c r="D36" s="689"/>
      <c r="E36" s="696"/>
      <c r="F36" s="691"/>
      <c r="G36" s="691"/>
      <c r="H36" s="697"/>
      <c r="I36" s="693"/>
    </row>
    <row r="37" spans="1:9" ht="13.5" customHeight="1" thickTop="1">
      <c r="A37" s="2" t="s">
        <v>121</v>
      </c>
      <c r="B37" s="16">
        <v>4158</v>
      </c>
      <c r="C37" s="17">
        <v>4011</v>
      </c>
      <c r="D37" s="17">
        <v>147</v>
      </c>
      <c r="E37" s="17">
        <v>147</v>
      </c>
      <c r="F37" s="17">
        <v>161</v>
      </c>
      <c r="G37" s="17">
        <v>6518</v>
      </c>
      <c r="H37" s="37">
        <v>335</v>
      </c>
      <c r="I37" s="38"/>
    </row>
    <row r="38" spans="1:9" ht="13.5" customHeight="1">
      <c r="A38" s="6" t="s">
        <v>124</v>
      </c>
      <c r="B38" s="27">
        <v>75</v>
      </c>
      <c r="C38" s="29">
        <v>71</v>
      </c>
      <c r="D38" s="29">
        <v>3</v>
      </c>
      <c r="E38" s="29">
        <v>3</v>
      </c>
      <c r="F38" s="39" t="s">
        <v>69</v>
      </c>
      <c r="G38" s="39" t="s">
        <v>69</v>
      </c>
      <c r="H38" s="39" t="s">
        <v>69</v>
      </c>
      <c r="I38" s="30"/>
    </row>
    <row r="39" spans="1:9" ht="13.5" customHeight="1">
      <c r="A39" s="6" t="s">
        <v>272</v>
      </c>
      <c r="B39" s="27">
        <v>11738</v>
      </c>
      <c r="C39" s="29">
        <v>11624</v>
      </c>
      <c r="D39" s="29">
        <v>114</v>
      </c>
      <c r="E39" s="29">
        <v>114</v>
      </c>
      <c r="F39" s="29">
        <v>2690</v>
      </c>
      <c r="G39" s="39" t="s">
        <v>69</v>
      </c>
      <c r="H39" s="39" t="s">
        <v>69</v>
      </c>
      <c r="I39" s="30"/>
    </row>
    <row r="40" spans="1:9" ht="13.5" customHeight="1">
      <c r="A40" s="6" t="s">
        <v>122</v>
      </c>
      <c r="B40" s="27">
        <v>2193</v>
      </c>
      <c r="C40" s="29">
        <v>2134</v>
      </c>
      <c r="D40" s="29">
        <v>58</v>
      </c>
      <c r="E40" s="29">
        <v>58</v>
      </c>
      <c r="F40" s="29">
        <v>55</v>
      </c>
      <c r="G40" s="29">
        <v>125</v>
      </c>
      <c r="H40" s="39">
        <v>9</v>
      </c>
      <c r="I40" s="30"/>
    </row>
    <row r="41" spans="1:9" ht="13.5" customHeight="1">
      <c r="A41" s="6" t="s">
        <v>908</v>
      </c>
      <c r="B41" s="27">
        <v>114</v>
      </c>
      <c r="C41" s="29">
        <v>98</v>
      </c>
      <c r="D41" s="29">
        <v>16</v>
      </c>
      <c r="E41" s="29">
        <v>16</v>
      </c>
      <c r="F41" s="39" t="s">
        <v>69</v>
      </c>
      <c r="G41" s="39" t="s">
        <v>69</v>
      </c>
      <c r="H41" s="39" t="s">
        <v>69</v>
      </c>
      <c r="I41" s="30"/>
    </row>
    <row r="42" spans="1:9" ht="13.5" customHeight="1">
      <c r="A42" s="6" t="s">
        <v>125</v>
      </c>
      <c r="B42" s="27">
        <v>14</v>
      </c>
      <c r="C42" s="29">
        <v>11</v>
      </c>
      <c r="D42" s="29">
        <v>3</v>
      </c>
      <c r="E42" s="29">
        <v>3</v>
      </c>
      <c r="F42" s="39" t="s">
        <v>69</v>
      </c>
      <c r="G42" s="39" t="s">
        <v>69</v>
      </c>
      <c r="H42" s="39" t="s">
        <v>69</v>
      </c>
      <c r="I42" s="30"/>
    </row>
    <row r="43" spans="1:9" ht="13.5" customHeight="1">
      <c r="A43" s="6" t="s">
        <v>909</v>
      </c>
      <c r="B43" s="27">
        <v>420</v>
      </c>
      <c r="C43" s="29">
        <v>397</v>
      </c>
      <c r="D43" s="29">
        <v>23</v>
      </c>
      <c r="E43" s="29">
        <v>23</v>
      </c>
      <c r="F43" s="39" t="s">
        <v>69</v>
      </c>
      <c r="G43" s="39" t="s">
        <v>69</v>
      </c>
      <c r="H43" s="39" t="s">
        <v>69</v>
      </c>
      <c r="I43" s="30"/>
    </row>
    <row r="44" spans="1:9" ht="13.5" customHeight="1">
      <c r="A44" s="6" t="s">
        <v>910</v>
      </c>
      <c r="B44" s="27">
        <v>161139</v>
      </c>
      <c r="C44" s="29">
        <v>155554</v>
      </c>
      <c r="D44" s="29">
        <v>5585</v>
      </c>
      <c r="E44" s="29">
        <v>5580</v>
      </c>
      <c r="F44" s="39" t="s">
        <v>69</v>
      </c>
      <c r="G44" s="39" t="s">
        <v>69</v>
      </c>
      <c r="H44" s="39" t="s">
        <v>69</v>
      </c>
      <c r="I44" s="30"/>
    </row>
    <row r="45" spans="1:9" ht="13.5" customHeight="1">
      <c r="A45" s="6" t="s">
        <v>129</v>
      </c>
      <c r="B45" s="27">
        <v>470</v>
      </c>
      <c r="C45" s="29">
        <v>455</v>
      </c>
      <c r="D45" s="29">
        <v>15</v>
      </c>
      <c r="E45" s="28">
        <v>788</v>
      </c>
      <c r="F45" s="39" t="s">
        <v>69</v>
      </c>
      <c r="G45" s="39" t="s">
        <v>69</v>
      </c>
      <c r="H45" s="39" t="s">
        <v>69</v>
      </c>
      <c r="I45" s="30" t="s">
        <v>110</v>
      </c>
    </row>
    <row r="46" spans="1:9" ht="13.5" customHeight="1">
      <c r="A46" s="63" t="s">
        <v>16</v>
      </c>
      <c r="B46" s="78"/>
      <c r="C46" s="79"/>
      <c r="D46" s="79"/>
      <c r="E46" s="80">
        <f>SUM(E37:E45)</f>
        <v>6732</v>
      </c>
      <c r="F46" s="81"/>
      <c r="G46" s="80">
        <f>SUM(G37:G45)</f>
        <v>6643</v>
      </c>
      <c r="H46" s="80">
        <f>SUM(H37:H45)</f>
        <v>344</v>
      </c>
      <c r="I46" s="84"/>
    </row>
    <row r="47" ht="9.75" customHeight="1">
      <c r="A47" s="85"/>
    </row>
    <row r="48" ht="14.25">
      <c r="A48" s="60" t="s">
        <v>56</v>
      </c>
    </row>
    <row r="49" ht="10.5">
      <c r="J49" s="49" t="s">
        <v>12</v>
      </c>
    </row>
    <row r="50" spans="1:10" ht="13.5" customHeight="1">
      <c r="A50" s="698" t="s">
        <v>17</v>
      </c>
      <c r="B50" s="694" t="s">
        <v>19</v>
      </c>
      <c r="C50" s="690" t="s">
        <v>47</v>
      </c>
      <c r="D50" s="690" t="s">
        <v>20</v>
      </c>
      <c r="E50" s="690" t="s">
        <v>21</v>
      </c>
      <c r="F50" s="690" t="s">
        <v>22</v>
      </c>
      <c r="G50" s="695" t="s">
        <v>23</v>
      </c>
      <c r="H50" s="695" t="s">
        <v>24</v>
      </c>
      <c r="I50" s="695" t="s">
        <v>59</v>
      </c>
      <c r="J50" s="692" t="s">
        <v>8</v>
      </c>
    </row>
    <row r="51" spans="1:10" ht="13.5" customHeight="1" thickBot="1">
      <c r="A51" s="699"/>
      <c r="B51" s="687"/>
      <c r="C51" s="689"/>
      <c r="D51" s="689"/>
      <c r="E51" s="689"/>
      <c r="F51" s="689"/>
      <c r="G51" s="696"/>
      <c r="H51" s="696"/>
      <c r="I51" s="697"/>
      <c r="J51" s="693"/>
    </row>
    <row r="52" spans="1:10" ht="13.5" customHeight="1" thickTop="1">
      <c r="A52" s="2" t="s">
        <v>911</v>
      </c>
      <c r="B52" s="16">
        <v>0</v>
      </c>
      <c r="C52" s="17">
        <v>114</v>
      </c>
      <c r="D52" s="17">
        <v>5</v>
      </c>
      <c r="E52" s="37" t="s">
        <v>69</v>
      </c>
      <c r="F52" s="37" t="s">
        <v>69</v>
      </c>
      <c r="G52" s="37" t="s">
        <v>69</v>
      </c>
      <c r="H52" s="37" t="s">
        <v>69</v>
      </c>
      <c r="I52" s="37" t="s">
        <v>69</v>
      </c>
      <c r="J52" s="22"/>
    </row>
    <row r="53" spans="1:10" ht="13.5" customHeight="1">
      <c r="A53" s="11"/>
      <c r="B53" s="32"/>
      <c r="C53" s="33"/>
      <c r="D53" s="33"/>
      <c r="E53" s="33"/>
      <c r="F53" s="33"/>
      <c r="G53" s="33"/>
      <c r="H53" s="33"/>
      <c r="I53" s="33"/>
      <c r="J53" s="35"/>
    </row>
    <row r="54" spans="1:10" ht="13.5" customHeight="1">
      <c r="A54" s="86" t="s">
        <v>18</v>
      </c>
      <c r="B54" s="87"/>
      <c r="C54" s="81"/>
      <c r="D54" s="80">
        <f>SUM(D52)</f>
        <v>5</v>
      </c>
      <c r="E54" s="180" t="s">
        <v>69</v>
      </c>
      <c r="F54" s="180" t="s">
        <v>69</v>
      </c>
      <c r="G54" s="180" t="s">
        <v>69</v>
      </c>
      <c r="H54" s="180" t="s">
        <v>69</v>
      </c>
      <c r="I54" s="180" t="s">
        <v>69</v>
      </c>
      <c r="J54" s="82"/>
    </row>
    <row r="55" ht="10.5">
      <c r="A55" s="1" t="s">
        <v>90</v>
      </c>
    </row>
    <row r="56" ht="9.75" customHeight="1"/>
    <row r="57" ht="14.25">
      <c r="A57" s="60" t="s">
        <v>39</v>
      </c>
    </row>
    <row r="58" ht="10.5">
      <c r="D58" s="49" t="s">
        <v>12</v>
      </c>
    </row>
    <row r="59" spans="1:4" ht="21.75" thickBot="1">
      <c r="A59" s="88" t="s">
        <v>34</v>
      </c>
      <c r="B59" s="89" t="s">
        <v>91</v>
      </c>
      <c r="C59" s="90" t="s">
        <v>92</v>
      </c>
      <c r="D59" s="91" t="s">
        <v>50</v>
      </c>
    </row>
    <row r="60" spans="1:4" ht="13.5" customHeight="1" thickTop="1">
      <c r="A60" s="92" t="s">
        <v>35</v>
      </c>
      <c r="B60" s="16">
        <v>690</v>
      </c>
      <c r="C60" s="17">
        <v>694</v>
      </c>
      <c r="D60" s="38">
        <f>C60-B60</f>
        <v>4</v>
      </c>
    </row>
    <row r="61" spans="1:4" ht="13.5" customHeight="1">
      <c r="A61" s="93" t="s">
        <v>36</v>
      </c>
      <c r="B61" s="27">
        <v>74</v>
      </c>
      <c r="C61" s="29">
        <v>74</v>
      </c>
      <c r="D61" s="30">
        <f>C61-B61</f>
        <v>0</v>
      </c>
    </row>
    <row r="62" spans="1:4" ht="13.5" customHeight="1">
      <c r="A62" s="94" t="s">
        <v>37</v>
      </c>
      <c r="B62" s="32">
        <v>1603</v>
      </c>
      <c r="C62" s="33">
        <v>1551</v>
      </c>
      <c r="D62" s="35">
        <f>C62-B62</f>
        <v>-52</v>
      </c>
    </row>
    <row r="63" spans="1:4" ht="13.5" customHeight="1">
      <c r="A63" s="95" t="s">
        <v>38</v>
      </c>
      <c r="B63" s="96">
        <v>2367</v>
      </c>
      <c r="C63" s="80">
        <f>SUM(C60:C62)</f>
        <v>2319</v>
      </c>
      <c r="D63" s="82">
        <f>C63-B63</f>
        <v>-48</v>
      </c>
    </row>
    <row r="64" spans="1:4" ht="10.5">
      <c r="A64" s="1" t="s">
        <v>58</v>
      </c>
      <c r="B64" s="97"/>
      <c r="C64" s="97"/>
      <c r="D64" s="97"/>
    </row>
    <row r="65" spans="1:4" ht="9.75" customHeight="1">
      <c r="A65" s="98"/>
      <c r="B65" s="97"/>
      <c r="C65" s="97"/>
      <c r="D65" s="97"/>
    </row>
    <row r="66" ht="14.25">
      <c r="A66" s="60" t="s">
        <v>57</v>
      </c>
    </row>
    <row r="67" ht="10.5" customHeight="1">
      <c r="A67" s="60"/>
    </row>
    <row r="68" spans="1:11" ht="21.75" thickBot="1">
      <c r="A68" s="88" t="s">
        <v>33</v>
      </c>
      <c r="B68" s="89" t="s">
        <v>91</v>
      </c>
      <c r="C68" s="90" t="s">
        <v>92</v>
      </c>
      <c r="D68" s="90" t="s">
        <v>50</v>
      </c>
      <c r="E68" s="99" t="s">
        <v>31</v>
      </c>
      <c r="F68" s="91" t="s">
        <v>32</v>
      </c>
      <c r="G68" s="700" t="s">
        <v>40</v>
      </c>
      <c r="H68" s="701"/>
      <c r="I68" s="89" t="s">
        <v>91</v>
      </c>
      <c r="J68" s="90" t="s">
        <v>92</v>
      </c>
      <c r="K68" s="91" t="s">
        <v>50</v>
      </c>
    </row>
    <row r="69" spans="1:11" ht="13.5" customHeight="1" thickTop="1">
      <c r="A69" s="92" t="s">
        <v>25</v>
      </c>
      <c r="B69" s="125">
        <v>5.97</v>
      </c>
      <c r="C69" s="40">
        <v>7.88</v>
      </c>
      <c r="D69" s="40">
        <f aca="true" t="shared" si="0" ref="D69:D74">C69-B69</f>
        <v>1.9100000000000001</v>
      </c>
      <c r="E69" s="101">
        <v>-15</v>
      </c>
      <c r="F69" s="102">
        <v>-20</v>
      </c>
      <c r="G69" s="717" t="s">
        <v>905</v>
      </c>
      <c r="H69" s="718"/>
      <c r="I69" s="126" t="s">
        <v>69</v>
      </c>
      <c r="J69" s="41" t="s">
        <v>69</v>
      </c>
      <c r="K69" s="127" t="s">
        <v>69</v>
      </c>
    </row>
    <row r="70" spans="1:11" ht="13.5" customHeight="1">
      <c r="A70" s="93" t="s">
        <v>26</v>
      </c>
      <c r="B70" s="128">
        <v>19.22</v>
      </c>
      <c r="C70" s="42">
        <v>21.7</v>
      </c>
      <c r="D70" s="42">
        <f t="shared" si="0"/>
        <v>2.4800000000000004</v>
      </c>
      <c r="E70" s="105">
        <v>-20</v>
      </c>
      <c r="F70" s="106" t="s">
        <v>94</v>
      </c>
      <c r="G70" s="719" t="s">
        <v>906</v>
      </c>
      <c r="H70" s="720"/>
      <c r="I70" s="128" t="s">
        <v>69</v>
      </c>
      <c r="J70" s="43" t="s">
        <v>69</v>
      </c>
      <c r="K70" s="129" t="s">
        <v>69</v>
      </c>
    </row>
    <row r="71" spans="1:11" ht="13.5" customHeight="1">
      <c r="A71" s="93" t="s">
        <v>27</v>
      </c>
      <c r="B71" s="130">
        <v>11.7</v>
      </c>
      <c r="C71" s="43">
        <v>12.3</v>
      </c>
      <c r="D71" s="43">
        <f t="shared" si="0"/>
        <v>0.6000000000000014</v>
      </c>
      <c r="E71" s="108">
        <v>25</v>
      </c>
      <c r="F71" s="109">
        <v>35</v>
      </c>
      <c r="G71" s="719" t="s">
        <v>907</v>
      </c>
      <c r="H71" s="720"/>
      <c r="I71" s="128" t="s">
        <v>69</v>
      </c>
      <c r="J71" s="43" t="s">
        <v>69</v>
      </c>
      <c r="K71" s="129" t="s">
        <v>69</v>
      </c>
    </row>
    <row r="72" spans="1:11" ht="13.5" customHeight="1">
      <c r="A72" s="93" t="s">
        <v>28</v>
      </c>
      <c r="B72" s="131">
        <v>54.8</v>
      </c>
      <c r="C72" s="43">
        <v>54.2</v>
      </c>
      <c r="D72" s="43">
        <f t="shared" si="0"/>
        <v>-0.5999999999999943</v>
      </c>
      <c r="E72" s="108">
        <v>350</v>
      </c>
      <c r="F72" s="110"/>
      <c r="G72" s="719" t="s">
        <v>66</v>
      </c>
      <c r="H72" s="720"/>
      <c r="I72" s="128" t="s">
        <v>69</v>
      </c>
      <c r="J72" s="43" t="s">
        <v>69</v>
      </c>
      <c r="K72" s="129" t="s">
        <v>69</v>
      </c>
    </row>
    <row r="73" spans="1:11" ht="13.5" customHeight="1">
      <c r="A73" s="93" t="s">
        <v>29</v>
      </c>
      <c r="B73" s="132">
        <v>0.45</v>
      </c>
      <c r="C73" s="42">
        <v>0.45</v>
      </c>
      <c r="D73" s="43">
        <f t="shared" si="0"/>
        <v>0</v>
      </c>
      <c r="E73" s="111"/>
      <c r="F73" s="112"/>
      <c r="G73" s="719"/>
      <c r="H73" s="720"/>
      <c r="I73" s="128"/>
      <c r="J73" s="43"/>
      <c r="K73" s="129"/>
    </row>
    <row r="74" spans="1:11" ht="13.5" customHeight="1">
      <c r="A74" s="113" t="s">
        <v>30</v>
      </c>
      <c r="B74" s="133">
        <v>88.2</v>
      </c>
      <c r="C74" s="44">
        <v>85.9</v>
      </c>
      <c r="D74" s="44">
        <f t="shared" si="0"/>
        <v>-2.299999999999997</v>
      </c>
      <c r="E74" s="115"/>
      <c r="F74" s="116"/>
      <c r="G74" s="721"/>
      <c r="H74" s="722"/>
      <c r="I74" s="117"/>
      <c r="J74" s="44"/>
      <c r="K74" s="118"/>
    </row>
    <row r="75" ht="10.5">
      <c r="A75" s="1" t="s">
        <v>95</v>
      </c>
    </row>
    <row r="76" ht="10.5">
      <c r="A76" s="1" t="s">
        <v>96</v>
      </c>
    </row>
    <row r="77" ht="10.5">
      <c r="A77" s="1" t="s">
        <v>97</v>
      </c>
    </row>
    <row r="78" ht="10.5" customHeight="1">
      <c r="A78" s="1" t="s">
        <v>98</v>
      </c>
    </row>
  </sheetData>
  <sheetProtection/>
  <mergeCells count="43">
    <mergeCell ref="A8:A9"/>
    <mergeCell ref="B8:B9"/>
    <mergeCell ref="C8:C9"/>
    <mergeCell ref="D8:D9"/>
    <mergeCell ref="E8:E9"/>
    <mergeCell ref="F8:F9"/>
    <mergeCell ref="G8:G9"/>
    <mergeCell ref="H8:H9"/>
    <mergeCell ref="A17:A18"/>
    <mergeCell ref="B17:B18"/>
    <mergeCell ref="C17:C18"/>
    <mergeCell ref="D17:D18"/>
    <mergeCell ref="E17:E18"/>
    <mergeCell ref="F17:F18"/>
    <mergeCell ref="G17:G18"/>
    <mergeCell ref="H17:H18"/>
    <mergeCell ref="I17:I18"/>
    <mergeCell ref="A35:A36"/>
    <mergeCell ref="B35:B36"/>
    <mergeCell ref="C35:C36"/>
    <mergeCell ref="D35:D36"/>
    <mergeCell ref="E35:E36"/>
    <mergeCell ref="F35:F36"/>
    <mergeCell ref="G35:G36"/>
    <mergeCell ref="H35:H36"/>
    <mergeCell ref="I35:I36"/>
    <mergeCell ref="I50:I51"/>
    <mergeCell ref="J50:J51"/>
    <mergeCell ref="G68:H68"/>
    <mergeCell ref="G69:H69"/>
    <mergeCell ref="A50:A51"/>
    <mergeCell ref="B50:B51"/>
    <mergeCell ref="C50:C51"/>
    <mergeCell ref="D50:D51"/>
    <mergeCell ref="E50:E51"/>
    <mergeCell ref="F50:F51"/>
    <mergeCell ref="G70:H70"/>
    <mergeCell ref="G71:H71"/>
    <mergeCell ref="G72:H72"/>
    <mergeCell ref="G73:H73"/>
    <mergeCell ref="G74:H74"/>
    <mergeCell ref="G50:G51"/>
    <mergeCell ref="H50:H51"/>
  </mergeCells>
  <printOptions/>
  <pageMargins left="0.4330708661417323" right="0.3937007874015748" top="0.31496062992125984" bottom="0.31496062992125984" header="0.4330708661417323" footer="0.1968503937007874"/>
  <pageSetup horizontalDpi="300" verticalDpi="300" orientation="portrait" paperSize="9" scale="83" r:id="rId1"/>
  <colBreaks count="1" manualBreakCount="1">
    <brk id="11" max="72" man="1"/>
  </colBreaks>
</worksheet>
</file>

<file path=xl/worksheets/sheet39.xml><?xml version="1.0" encoding="utf-8"?>
<worksheet xmlns="http://schemas.openxmlformats.org/spreadsheetml/2006/main" xmlns:r="http://schemas.openxmlformats.org/officeDocument/2006/relationships">
  <dimension ref="A1:M80"/>
  <sheetViews>
    <sheetView view="pageBreakPreview" zoomScale="130" zoomScaleSheetLayoutView="130" zoomScalePageLayoutView="0" workbookViewId="0" topLeftCell="A1">
      <selection activeCell="E17" sqref="E17"/>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912</v>
      </c>
      <c r="B4" s="51"/>
      <c r="G4" s="52" t="s">
        <v>51</v>
      </c>
      <c r="H4" s="53" t="s">
        <v>52</v>
      </c>
      <c r="I4" s="54" t="s">
        <v>53</v>
      </c>
      <c r="J4" s="55" t="s">
        <v>54</v>
      </c>
    </row>
    <row r="5" spans="7:10" ht="13.5" customHeight="1" thickTop="1">
      <c r="G5" s="56">
        <v>1290</v>
      </c>
      <c r="H5" s="57">
        <v>2230</v>
      </c>
      <c r="I5" s="58">
        <v>162</v>
      </c>
      <c r="J5" s="59">
        <v>3682</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609" t="s">
        <v>9</v>
      </c>
      <c r="B10" s="465">
        <v>6223</v>
      </c>
      <c r="C10" s="231">
        <v>5951</v>
      </c>
      <c r="D10" s="231">
        <f>+B10-C10</f>
        <v>272</v>
      </c>
      <c r="E10" s="231">
        <v>175</v>
      </c>
      <c r="F10" s="231">
        <v>132</v>
      </c>
      <c r="G10" s="231">
        <v>6328</v>
      </c>
      <c r="H10" s="322" t="s">
        <v>913</v>
      </c>
    </row>
    <row r="11" spans="1:8" ht="13.5" customHeight="1">
      <c r="A11" s="612" t="s">
        <v>914</v>
      </c>
      <c r="B11" s="466">
        <v>57</v>
      </c>
      <c r="C11" s="268">
        <v>41</v>
      </c>
      <c r="D11" s="268">
        <f>+B11-C11</f>
        <v>16</v>
      </c>
      <c r="E11" s="268">
        <v>16</v>
      </c>
      <c r="F11" s="268" t="s">
        <v>241</v>
      </c>
      <c r="G11" s="268" t="s">
        <v>241</v>
      </c>
      <c r="H11" s="325"/>
    </row>
    <row r="12" spans="1:8" ht="13.5" customHeight="1">
      <c r="A12" s="6"/>
      <c r="B12" s="7"/>
      <c r="C12" s="8"/>
      <c r="D12" s="8"/>
      <c r="E12" s="8"/>
      <c r="F12" s="8"/>
      <c r="G12" s="8"/>
      <c r="H12" s="9"/>
    </row>
    <row r="13" spans="1:8" ht="13.5" customHeight="1">
      <c r="A13" s="11"/>
      <c r="B13" s="12"/>
      <c r="C13" s="13"/>
      <c r="D13" s="13"/>
      <c r="E13" s="13"/>
      <c r="F13" s="13"/>
      <c r="G13" s="13"/>
      <c r="H13" s="15"/>
    </row>
    <row r="14" spans="1:8" ht="13.5" customHeight="1">
      <c r="A14" s="63" t="s">
        <v>1</v>
      </c>
      <c r="B14" s="64">
        <v>6213</v>
      </c>
      <c r="C14" s="65">
        <v>5924</v>
      </c>
      <c r="D14" s="65">
        <f>+B14-C14</f>
        <v>289</v>
      </c>
      <c r="E14" s="65">
        <v>191</v>
      </c>
      <c r="F14" s="66"/>
      <c r="G14" s="65">
        <v>6328</v>
      </c>
      <c r="H14" s="67"/>
    </row>
    <row r="15" spans="1:8" ht="13.5" customHeight="1">
      <c r="A15" s="68" t="s">
        <v>87</v>
      </c>
      <c r="B15" s="69"/>
      <c r="C15" s="69"/>
      <c r="D15" s="69"/>
      <c r="E15" s="69"/>
      <c r="F15" s="69"/>
      <c r="G15" s="69"/>
      <c r="H15" s="70"/>
    </row>
    <row r="16" ht="9.75" customHeight="1"/>
    <row r="17" ht="14.25">
      <c r="A17" s="60" t="s">
        <v>10</v>
      </c>
    </row>
    <row r="18" spans="9:12" ht="10.5">
      <c r="I18" s="49" t="s">
        <v>12</v>
      </c>
      <c r="K18" s="49"/>
      <c r="L18" s="49"/>
    </row>
    <row r="19" spans="1:9" ht="13.5" customHeight="1">
      <c r="A19" s="684" t="s">
        <v>0</v>
      </c>
      <c r="B19" s="694" t="s">
        <v>43</v>
      </c>
      <c r="C19" s="690" t="s">
        <v>44</v>
      </c>
      <c r="D19" s="690" t="s">
        <v>45</v>
      </c>
      <c r="E19" s="695" t="s">
        <v>46</v>
      </c>
      <c r="F19" s="690" t="s">
        <v>55</v>
      </c>
      <c r="G19" s="690" t="s">
        <v>11</v>
      </c>
      <c r="H19" s="695" t="s">
        <v>41</v>
      </c>
      <c r="I19" s="692" t="s">
        <v>8</v>
      </c>
    </row>
    <row r="20" spans="1:9" ht="13.5" customHeight="1" thickBot="1">
      <c r="A20" s="685"/>
      <c r="B20" s="687"/>
      <c r="C20" s="689"/>
      <c r="D20" s="689"/>
      <c r="E20" s="696"/>
      <c r="F20" s="691"/>
      <c r="G20" s="691"/>
      <c r="H20" s="697"/>
      <c r="I20" s="693"/>
    </row>
    <row r="21" spans="1:9" ht="13.5" customHeight="1" thickTop="1">
      <c r="A21" s="2" t="s">
        <v>243</v>
      </c>
      <c r="B21" s="16">
        <v>538</v>
      </c>
      <c r="C21" s="17">
        <v>534</v>
      </c>
      <c r="D21" s="17">
        <v>5</v>
      </c>
      <c r="E21" s="17">
        <v>5</v>
      </c>
      <c r="F21" s="139">
        <v>269</v>
      </c>
      <c r="G21" s="139">
        <v>3356</v>
      </c>
      <c r="H21" s="139">
        <v>1826</v>
      </c>
      <c r="I21" s="22"/>
    </row>
    <row r="22" spans="1:9" ht="13.5" customHeight="1">
      <c r="A22" s="6" t="s">
        <v>113</v>
      </c>
      <c r="B22" s="27">
        <v>1125</v>
      </c>
      <c r="C22" s="29">
        <v>1098</v>
      </c>
      <c r="D22" s="29">
        <f>+B22-C22</f>
        <v>27</v>
      </c>
      <c r="E22" s="29">
        <v>27</v>
      </c>
      <c r="F22" s="29">
        <v>61</v>
      </c>
      <c r="G22" s="29" t="s">
        <v>455</v>
      </c>
      <c r="H22" s="29" t="s">
        <v>455</v>
      </c>
      <c r="I22" s="30"/>
    </row>
    <row r="23" spans="1:9" ht="13.5" customHeight="1">
      <c r="A23" s="6" t="s">
        <v>915</v>
      </c>
      <c r="B23" s="27">
        <v>780</v>
      </c>
      <c r="C23" s="29">
        <v>755</v>
      </c>
      <c r="D23" s="29">
        <f>+B23-C23</f>
        <v>25</v>
      </c>
      <c r="E23" s="29">
        <v>25</v>
      </c>
      <c r="F23" s="29">
        <v>123</v>
      </c>
      <c r="G23" s="29" t="s">
        <v>455</v>
      </c>
      <c r="H23" s="29" t="s">
        <v>455</v>
      </c>
      <c r="I23" s="30" t="s">
        <v>916</v>
      </c>
    </row>
    <row r="24" spans="1:9" ht="13.5" customHeight="1">
      <c r="A24" s="6" t="s">
        <v>917</v>
      </c>
      <c r="B24" s="27">
        <v>115</v>
      </c>
      <c r="C24" s="29">
        <v>113</v>
      </c>
      <c r="D24" s="29">
        <f>+B24-C24</f>
        <v>2</v>
      </c>
      <c r="E24" s="29">
        <v>2</v>
      </c>
      <c r="F24" s="29">
        <v>165</v>
      </c>
      <c r="G24" s="29" t="s">
        <v>455</v>
      </c>
      <c r="H24" s="29" t="s">
        <v>455</v>
      </c>
      <c r="I24" s="30"/>
    </row>
    <row r="25" spans="1:9" ht="13.5" customHeight="1">
      <c r="A25" s="11" t="s">
        <v>117</v>
      </c>
      <c r="B25" s="32">
        <v>225</v>
      </c>
      <c r="C25" s="33">
        <v>229</v>
      </c>
      <c r="D25" s="33">
        <f>+B25-C25</f>
        <v>-4</v>
      </c>
      <c r="E25" s="33">
        <v>-4</v>
      </c>
      <c r="F25" s="33">
        <v>14</v>
      </c>
      <c r="G25" s="33" t="s">
        <v>455</v>
      </c>
      <c r="H25" s="33" t="s">
        <v>455</v>
      </c>
      <c r="I25" s="35"/>
    </row>
    <row r="26" spans="1:9" ht="13.5" customHeight="1">
      <c r="A26" s="63" t="s">
        <v>15</v>
      </c>
      <c r="B26" s="78"/>
      <c r="C26" s="79"/>
      <c r="D26" s="79"/>
      <c r="E26" s="80">
        <f>SUM(E21:E25)</f>
        <v>55</v>
      </c>
      <c r="F26" s="81"/>
      <c r="G26" s="80">
        <f>SUM(G21:G25)</f>
        <v>3356</v>
      </c>
      <c r="H26" s="80">
        <f>SUM(H21:H25)</f>
        <v>1826</v>
      </c>
      <c r="I26" s="82"/>
    </row>
    <row r="27" ht="10.5">
      <c r="A27" s="1" t="s">
        <v>88</v>
      </c>
    </row>
    <row r="28" ht="10.5">
      <c r="A28" s="1" t="s">
        <v>89</v>
      </c>
    </row>
    <row r="29" ht="10.5">
      <c r="A29" s="1" t="s">
        <v>49</v>
      </c>
    </row>
    <row r="30" ht="10.5">
      <c r="A30" s="1" t="s">
        <v>48</v>
      </c>
    </row>
    <row r="31" ht="9.75" customHeight="1"/>
    <row r="32" ht="14.25">
      <c r="A32" s="60" t="s">
        <v>13</v>
      </c>
    </row>
    <row r="33" spans="9:10" ht="10.5">
      <c r="I33" s="49" t="s">
        <v>12</v>
      </c>
      <c r="J33" s="49"/>
    </row>
    <row r="34" spans="1:9" ht="13.5" customHeight="1">
      <c r="A34" s="684" t="s">
        <v>14</v>
      </c>
      <c r="B34" s="694" t="s">
        <v>43</v>
      </c>
      <c r="C34" s="690" t="s">
        <v>44</v>
      </c>
      <c r="D34" s="690" t="s">
        <v>45</v>
      </c>
      <c r="E34" s="695" t="s">
        <v>46</v>
      </c>
      <c r="F34" s="690" t="s">
        <v>55</v>
      </c>
      <c r="G34" s="690" t="s">
        <v>11</v>
      </c>
      <c r="H34" s="695" t="s">
        <v>42</v>
      </c>
      <c r="I34" s="692" t="s">
        <v>8</v>
      </c>
    </row>
    <row r="35" spans="1:9" ht="13.5" customHeight="1" thickBot="1">
      <c r="A35" s="685"/>
      <c r="B35" s="687"/>
      <c r="C35" s="689"/>
      <c r="D35" s="689"/>
      <c r="E35" s="696"/>
      <c r="F35" s="691"/>
      <c r="G35" s="691"/>
      <c r="H35" s="697"/>
      <c r="I35" s="693"/>
    </row>
    <row r="36" spans="1:9" ht="13.5" customHeight="1" thickTop="1">
      <c r="A36" s="609" t="s">
        <v>517</v>
      </c>
      <c r="B36" s="16">
        <v>2193</v>
      </c>
      <c r="C36" s="17">
        <v>2134</v>
      </c>
      <c r="D36" s="17">
        <v>58</v>
      </c>
      <c r="E36" s="17">
        <f>+D36</f>
        <v>58</v>
      </c>
      <c r="F36" s="17">
        <v>55</v>
      </c>
      <c r="G36" s="17">
        <v>125</v>
      </c>
      <c r="H36" s="17">
        <v>8</v>
      </c>
      <c r="I36" s="38"/>
    </row>
    <row r="37" spans="1:9" ht="13.5" customHeight="1">
      <c r="A37" s="612" t="s">
        <v>649</v>
      </c>
      <c r="B37" s="27">
        <v>4158</v>
      </c>
      <c r="C37" s="29">
        <v>4011</v>
      </c>
      <c r="D37" s="29">
        <v>147</v>
      </c>
      <c r="E37" s="29">
        <f aca="true" t="shared" si="0" ref="E37:E43">+D37</f>
        <v>147</v>
      </c>
      <c r="F37" s="29">
        <v>161</v>
      </c>
      <c r="G37" s="29">
        <v>6518</v>
      </c>
      <c r="H37" s="29">
        <v>342</v>
      </c>
      <c r="I37" s="30"/>
    </row>
    <row r="38" spans="1:9" ht="13.5" customHeight="1">
      <c r="A38" s="612" t="s">
        <v>918</v>
      </c>
      <c r="B38" s="27">
        <f>75+11</f>
        <v>86</v>
      </c>
      <c r="C38" s="29">
        <f>60+1+3+17</f>
        <v>81</v>
      </c>
      <c r="D38" s="29">
        <f>+B38-C38</f>
        <v>5</v>
      </c>
      <c r="E38" s="29">
        <v>5</v>
      </c>
      <c r="F38" s="29" t="s">
        <v>455</v>
      </c>
      <c r="G38" s="29" t="s">
        <v>455</v>
      </c>
      <c r="H38" s="29" t="s">
        <v>455</v>
      </c>
      <c r="I38" s="30" t="s">
        <v>919</v>
      </c>
    </row>
    <row r="39" spans="1:9" ht="13.5" customHeight="1">
      <c r="A39" s="612" t="s">
        <v>617</v>
      </c>
      <c r="B39" s="27">
        <v>420</v>
      </c>
      <c r="C39" s="29">
        <v>397</v>
      </c>
      <c r="D39" s="29">
        <v>23</v>
      </c>
      <c r="E39" s="29">
        <f t="shared" si="0"/>
        <v>23</v>
      </c>
      <c r="F39" s="29" t="s">
        <v>455</v>
      </c>
      <c r="G39" s="29" t="s">
        <v>455</v>
      </c>
      <c r="H39" s="29" t="s">
        <v>455</v>
      </c>
      <c r="I39" s="30"/>
    </row>
    <row r="40" spans="1:9" ht="13.5" customHeight="1">
      <c r="A40" s="612" t="s">
        <v>617</v>
      </c>
      <c r="B40" s="27">
        <v>161139</v>
      </c>
      <c r="C40" s="29">
        <v>155554</v>
      </c>
      <c r="D40" s="29">
        <v>5585</v>
      </c>
      <c r="E40" s="29">
        <v>5580</v>
      </c>
      <c r="F40" s="29" t="s">
        <v>455</v>
      </c>
      <c r="G40" s="29" t="s">
        <v>455</v>
      </c>
      <c r="H40" s="29" t="s">
        <v>455</v>
      </c>
      <c r="I40" s="30"/>
    </row>
    <row r="41" spans="1:9" ht="13.5" customHeight="1">
      <c r="A41" s="612" t="s">
        <v>124</v>
      </c>
      <c r="B41" s="27">
        <v>75</v>
      </c>
      <c r="C41" s="29">
        <v>71</v>
      </c>
      <c r="D41" s="29">
        <v>3</v>
      </c>
      <c r="E41" s="29">
        <f t="shared" si="0"/>
        <v>3</v>
      </c>
      <c r="F41" s="29" t="s">
        <v>455</v>
      </c>
      <c r="G41" s="29" t="s">
        <v>455</v>
      </c>
      <c r="H41" s="29" t="s">
        <v>455</v>
      </c>
      <c r="I41" s="30"/>
    </row>
    <row r="42" spans="1:9" ht="13.5" customHeight="1">
      <c r="A42" s="612" t="s">
        <v>519</v>
      </c>
      <c r="B42" s="27">
        <v>14</v>
      </c>
      <c r="C42" s="29">
        <v>11</v>
      </c>
      <c r="D42" s="29">
        <v>3</v>
      </c>
      <c r="E42" s="29">
        <f t="shared" si="0"/>
        <v>3</v>
      </c>
      <c r="F42" s="29" t="s">
        <v>455</v>
      </c>
      <c r="G42" s="29" t="s">
        <v>455</v>
      </c>
      <c r="H42" s="29" t="s">
        <v>455</v>
      </c>
      <c r="I42" s="30"/>
    </row>
    <row r="43" spans="1:9" ht="13.5" customHeight="1">
      <c r="A43" s="612" t="s">
        <v>272</v>
      </c>
      <c r="B43" s="27">
        <v>11738</v>
      </c>
      <c r="C43" s="29">
        <v>11624</v>
      </c>
      <c r="D43" s="29">
        <v>114</v>
      </c>
      <c r="E43" s="29">
        <f t="shared" si="0"/>
        <v>114</v>
      </c>
      <c r="F43" s="29">
        <v>2690</v>
      </c>
      <c r="G43" s="29" t="s">
        <v>455</v>
      </c>
      <c r="H43" s="29" t="s">
        <v>455</v>
      </c>
      <c r="I43" s="30"/>
    </row>
    <row r="44" spans="1:9" ht="13.5" customHeight="1">
      <c r="A44" s="609" t="s">
        <v>129</v>
      </c>
      <c r="B44" s="171">
        <v>470</v>
      </c>
      <c r="C44" s="172">
        <v>455</v>
      </c>
      <c r="D44" s="172">
        <v>15</v>
      </c>
      <c r="E44" s="172">
        <v>788</v>
      </c>
      <c r="F44" s="172" t="s">
        <v>455</v>
      </c>
      <c r="G44" s="172" t="s">
        <v>455</v>
      </c>
      <c r="H44" s="172" t="s">
        <v>455</v>
      </c>
      <c r="I44" s="174" t="s">
        <v>110</v>
      </c>
    </row>
    <row r="45" spans="1:9" ht="13.5" customHeight="1">
      <c r="A45" s="63" t="s">
        <v>16</v>
      </c>
      <c r="B45" s="78"/>
      <c r="C45" s="79"/>
      <c r="D45" s="79"/>
      <c r="E45" s="80">
        <f>SUM(E36:E44)</f>
        <v>6721</v>
      </c>
      <c r="F45" s="81"/>
      <c r="G45" s="80">
        <f>SUM(G36:G44)</f>
        <v>6643</v>
      </c>
      <c r="H45" s="80">
        <f>+H36+H37</f>
        <v>350</v>
      </c>
      <c r="I45" s="84"/>
    </row>
    <row r="46" ht="9.75" customHeight="1">
      <c r="A46" s="85"/>
    </row>
    <row r="47" ht="14.25">
      <c r="A47" s="60" t="s">
        <v>56</v>
      </c>
    </row>
    <row r="48" ht="10.5">
      <c r="J48" s="49" t="s">
        <v>12</v>
      </c>
    </row>
    <row r="49" spans="1:10" ht="13.5" customHeight="1">
      <c r="A49" s="698" t="s">
        <v>17</v>
      </c>
      <c r="B49" s="694" t="s">
        <v>19</v>
      </c>
      <c r="C49" s="690" t="s">
        <v>47</v>
      </c>
      <c r="D49" s="690" t="s">
        <v>20</v>
      </c>
      <c r="E49" s="690" t="s">
        <v>21</v>
      </c>
      <c r="F49" s="690" t="s">
        <v>22</v>
      </c>
      <c r="G49" s="695" t="s">
        <v>23</v>
      </c>
      <c r="H49" s="695" t="s">
        <v>24</v>
      </c>
      <c r="I49" s="695" t="s">
        <v>59</v>
      </c>
      <c r="J49" s="692" t="s">
        <v>8</v>
      </c>
    </row>
    <row r="50" spans="1:10" ht="13.5" customHeight="1" thickBot="1">
      <c r="A50" s="699"/>
      <c r="B50" s="687"/>
      <c r="C50" s="689"/>
      <c r="D50" s="689"/>
      <c r="E50" s="689"/>
      <c r="F50" s="689"/>
      <c r="G50" s="696"/>
      <c r="H50" s="696"/>
      <c r="I50" s="697"/>
      <c r="J50" s="693"/>
    </row>
    <row r="51" spans="1:10" ht="13.5" customHeight="1" thickTop="1">
      <c r="A51" s="609" t="s">
        <v>920</v>
      </c>
      <c r="B51" s="16">
        <v>8</v>
      </c>
      <c r="C51" s="17">
        <v>101</v>
      </c>
      <c r="D51" s="17">
        <v>51</v>
      </c>
      <c r="E51" s="17">
        <v>7</v>
      </c>
      <c r="F51" s="17" t="s">
        <v>455</v>
      </c>
      <c r="G51" s="17" t="s">
        <v>455</v>
      </c>
      <c r="H51" s="17" t="s">
        <v>455</v>
      </c>
      <c r="I51" s="17" t="s">
        <v>455</v>
      </c>
      <c r="J51" s="22"/>
    </row>
    <row r="52" spans="1:10" ht="13.5" customHeight="1">
      <c r="A52" s="612" t="s">
        <v>921</v>
      </c>
      <c r="B52" s="27">
        <v>3</v>
      </c>
      <c r="C52" s="29">
        <v>8</v>
      </c>
      <c r="D52" s="29">
        <v>3</v>
      </c>
      <c r="E52" s="29" t="s">
        <v>455</v>
      </c>
      <c r="F52" s="29" t="s">
        <v>455</v>
      </c>
      <c r="G52" s="29" t="s">
        <v>455</v>
      </c>
      <c r="H52" s="29" t="s">
        <v>455</v>
      </c>
      <c r="I52" s="29" t="s">
        <v>455</v>
      </c>
      <c r="J52" s="30"/>
    </row>
    <row r="53" spans="1:10" ht="13.5" customHeight="1">
      <c r="A53" s="612" t="s">
        <v>922</v>
      </c>
      <c r="B53" s="27">
        <v>1</v>
      </c>
      <c r="C53" s="29">
        <v>5</v>
      </c>
      <c r="D53" s="29">
        <v>2</v>
      </c>
      <c r="E53" s="29" t="s">
        <v>455</v>
      </c>
      <c r="F53" s="29" t="s">
        <v>455</v>
      </c>
      <c r="G53" s="29" t="s">
        <v>455</v>
      </c>
      <c r="H53" s="29" t="s">
        <v>455</v>
      </c>
      <c r="I53" s="29" t="s">
        <v>455</v>
      </c>
      <c r="J53" s="30"/>
    </row>
    <row r="54" spans="1:10" ht="13.5" customHeight="1">
      <c r="A54" s="612" t="s">
        <v>923</v>
      </c>
      <c r="B54" s="27">
        <v>-14</v>
      </c>
      <c r="C54" s="29">
        <v>21</v>
      </c>
      <c r="D54" s="29">
        <v>30</v>
      </c>
      <c r="E54" s="29" t="s">
        <v>455</v>
      </c>
      <c r="F54" s="29" t="s">
        <v>455</v>
      </c>
      <c r="G54" s="29" t="s">
        <v>455</v>
      </c>
      <c r="H54" s="29" t="s">
        <v>455</v>
      </c>
      <c r="I54" s="29" t="s">
        <v>455</v>
      </c>
      <c r="J54" s="30"/>
    </row>
    <row r="55" spans="1:10" ht="13.5" customHeight="1">
      <c r="A55" s="615" t="s">
        <v>924</v>
      </c>
      <c r="B55" s="222">
        <v>0</v>
      </c>
      <c r="C55" s="223">
        <v>3</v>
      </c>
      <c r="D55" s="172">
        <v>3</v>
      </c>
      <c r="E55" s="223" t="s">
        <v>455</v>
      </c>
      <c r="F55" s="223" t="s">
        <v>455</v>
      </c>
      <c r="G55" s="223" t="s">
        <v>455</v>
      </c>
      <c r="H55" s="223" t="s">
        <v>455</v>
      </c>
      <c r="I55" s="223" t="s">
        <v>455</v>
      </c>
      <c r="J55" s="224"/>
    </row>
    <row r="56" spans="1:10" ht="13.5" customHeight="1">
      <c r="A56" s="86" t="s">
        <v>18</v>
      </c>
      <c r="B56" s="87"/>
      <c r="C56" s="81"/>
      <c r="D56" s="80">
        <f>SUM(D51:D55)</f>
        <v>89</v>
      </c>
      <c r="E56" s="80">
        <v>7</v>
      </c>
      <c r="F56" s="80" t="s">
        <v>455</v>
      </c>
      <c r="G56" s="80" t="s">
        <v>455</v>
      </c>
      <c r="H56" s="80" t="s">
        <v>455</v>
      </c>
      <c r="I56" s="80" t="s">
        <v>455</v>
      </c>
      <c r="J56" s="82"/>
    </row>
    <row r="57" ht="10.5">
      <c r="A57" s="1" t="s">
        <v>90</v>
      </c>
    </row>
    <row r="58" ht="9.75" customHeight="1"/>
    <row r="59" ht="14.25">
      <c r="A59" s="60" t="s">
        <v>39</v>
      </c>
    </row>
    <row r="60" ht="10.5">
      <c r="D60" s="49" t="s">
        <v>12</v>
      </c>
    </row>
    <row r="61" spans="1:4" ht="21.75" thickBot="1">
      <c r="A61" s="88" t="s">
        <v>34</v>
      </c>
      <c r="B61" s="89" t="s">
        <v>91</v>
      </c>
      <c r="C61" s="90" t="s">
        <v>92</v>
      </c>
      <c r="D61" s="91" t="s">
        <v>50</v>
      </c>
    </row>
    <row r="62" spans="1:4" ht="13.5" customHeight="1" thickTop="1">
      <c r="A62" s="92" t="s">
        <v>35</v>
      </c>
      <c r="B62" s="16">
        <v>640</v>
      </c>
      <c r="C62" s="17">
        <v>650</v>
      </c>
      <c r="D62" s="38">
        <f>+C62-B62</f>
        <v>10</v>
      </c>
    </row>
    <row r="63" spans="1:4" ht="13.5" customHeight="1">
      <c r="A63" s="93" t="s">
        <v>36</v>
      </c>
      <c r="B63" s="27">
        <v>41</v>
      </c>
      <c r="C63" s="29">
        <v>43</v>
      </c>
      <c r="D63" s="30">
        <f>+C63-B63</f>
        <v>2</v>
      </c>
    </row>
    <row r="64" spans="1:4" ht="13.5" customHeight="1">
      <c r="A64" s="94" t="s">
        <v>37</v>
      </c>
      <c r="B64" s="32">
        <v>1029</v>
      </c>
      <c r="C64" s="33">
        <f>+C65-C62-C63</f>
        <v>1148</v>
      </c>
      <c r="D64" s="35">
        <f>+C64-B64</f>
        <v>119</v>
      </c>
    </row>
    <row r="65" spans="1:4" ht="13.5" customHeight="1">
      <c r="A65" s="95" t="s">
        <v>38</v>
      </c>
      <c r="B65" s="96">
        <v>1710</v>
      </c>
      <c r="C65" s="80">
        <v>1841</v>
      </c>
      <c r="D65" s="82">
        <f>+C65-B65</f>
        <v>131</v>
      </c>
    </row>
    <row r="66" spans="1:4" ht="10.5">
      <c r="A66" s="1" t="s">
        <v>58</v>
      </c>
      <c r="B66" s="97"/>
      <c r="C66" s="97"/>
      <c r="D66" s="97"/>
    </row>
    <row r="67" spans="1:4" ht="9.75" customHeight="1">
      <c r="A67" s="98"/>
      <c r="B67" s="97"/>
      <c r="C67" s="97"/>
      <c r="D67" s="97"/>
    </row>
    <row r="68" ht="14.25">
      <c r="A68" s="60" t="s">
        <v>57</v>
      </c>
    </row>
    <row r="69" ht="10.5" customHeight="1">
      <c r="A69" s="60"/>
    </row>
    <row r="70" spans="1:11" ht="21.75" thickBot="1">
      <c r="A70" s="88" t="s">
        <v>33</v>
      </c>
      <c r="B70" s="89" t="s">
        <v>91</v>
      </c>
      <c r="C70" s="90" t="s">
        <v>92</v>
      </c>
      <c r="D70" s="90" t="s">
        <v>50</v>
      </c>
      <c r="E70" s="99" t="s">
        <v>31</v>
      </c>
      <c r="F70" s="91" t="s">
        <v>32</v>
      </c>
      <c r="G70" s="700" t="s">
        <v>40</v>
      </c>
      <c r="H70" s="701"/>
      <c r="I70" s="89" t="s">
        <v>91</v>
      </c>
      <c r="J70" s="90" t="s">
        <v>92</v>
      </c>
      <c r="K70" s="91" t="s">
        <v>50</v>
      </c>
    </row>
    <row r="71" spans="1:11" ht="13.5" customHeight="1" thickTop="1">
      <c r="A71" s="92" t="s">
        <v>25</v>
      </c>
      <c r="B71" s="125">
        <v>5.07</v>
      </c>
      <c r="C71" s="40">
        <v>5.19</v>
      </c>
      <c r="D71" s="40">
        <v>0.12</v>
      </c>
      <c r="E71" s="101">
        <v>-15</v>
      </c>
      <c r="F71" s="102" t="s">
        <v>93</v>
      </c>
      <c r="G71" s="717" t="s">
        <v>243</v>
      </c>
      <c r="H71" s="718"/>
      <c r="I71" s="126" t="s">
        <v>69</v>
      </c>
      <c r="J71" s="41" t="s">
        <v>241</v>
      </c>
      <c r="K71" s="127" t="s">
        <v>69</v>
      </c>
    </row>
    <row r="72" spans="1:11" ht="13.5" customHeight="1">
      <c r="A72" s="93" t="s">
        <v>26</v>
      </c>
      <c r="B72" s="128">
        <v>3.93</v>
      </c>
      <c r="C72" s="42">
        <v>6.66</v>
      </c>
      <c r="D72" s="42">
        <v>2.73</v>
      </c>
      <c r="E72" s="105">
        <v>-20</v>
      </c>
      <c r="F72" s="106" t="s">
        <v>94</v>
      </c>
      <c r="G72" s="719"/>
      <c r="H72" s="720"/>
      <c r="I72" s="128"/>
      <c r="J72" s="43"/>
      <c r="K72" s="129"/>
    </row>
    <row r="73" spans="1:11" ht="13.5" customHeight="1">
      <c r="A73" s="93" t="s">
        <v>27</v>
      </c>
      <c r="B73" s="130">
        <v>14.1</v>
      </c>
      <c r="C73" s="43">
        <v>13.3</v>
      </c>
      <c r="D73" s="43">
        <v>-0.7999999999999989</v>
      </c>
      <c r="E73" s="108">
        <v>25</v>
      </c>
      <c r="F73" s="109">
        <v>35</v>
      </c>
      <c r="G73" s="719"/>
      <c r="H73" s="720"/>
      <c r="I73" s="128"/>
      <c r="J73" s="43"/>
      <c r="K73" s="129"/>
    </row>
    <row r="74" spans="1:11" ht="13.5" customHeight="1">
      <c r="A74" s="93" t="s">
        <v>28</v>
      </c>
      <c r="B74" s="131">
        <v>62</v>
      </c>
      <c r="C74" s="43">
        <v>42.2</v>
      </c>
      <c r="D74" s="43">
        <v>-19.8</v>
      </c>
      <c r="E74" s="108">
        <v>350</v>
      </c>
      <c r="F74" s="110"/>
      <c r="G74" s="719"/>
      <c r="H74" s="720"/>
      <c r="I74" s="128"/>
      <c r="J74" s="43"/>
      <c r="K74" s="129"/>
    </row>
    <row r="75" spans="1:11" ht="13.5" customHeight="1">
      <c r="A75" s="93" t="s">
        <v>29</v>
      </c>
      <c r="B75" s="132">
        <v>0.33</v>
      </c>
      <c r="C75" s="42">
        <v>0.32</v>
      </c>
      <c r="D75" s="42">
        <v>-0.01</v>
      </c>
      <c r="E75" s="111"/>
      <c r="F75" s="112"/>
      <c r="G75" s="719"/>
      <c r="H75" s="720"/>
      <c r="I75" s="128"/>
      <c r="J75" s="43"/>
      <c r="K75" s="129"/>
    </row>
    <row r="76" spans="1:11" ht="13.5" customHeight="1">
      <c r="A76" s="113" t="s">
        <v>30</v>
      </c>
      <c r="B76" s="133">
        <v>82.69999999999999</v>
      </c>
      <c r="C76" s="44">
        <v>81.10000000000001</v>
      </c>
      <c r="D76" s="44">
        <v>-1.59999999999998</v>
      </c>
      <c r="E76" s="115"/>
      <c r="F76" s="116"/>
      <c r="G76" s="721"/>
      <c r="H76" s="722"/>
      <c r="I76" s="117"/>
      <c r="J76" s="44"/>
      <c r="K76" s="118"/>
    </row>
    <row r="77" ht="10.5">
      <c r="A77" s="1" t="s">
        <v>95</v>
      </c>
    </row>
    <row r="78" ht="10.5">
      <c r="A78" s="1" t="s">
        <v>96</v>
      </c>
    </row>
    <row r="79" ht="10.5">
      <c r="A79" s="1" t="s">
        <v>97</v>
      </c>
    </row>
    <row r="80" ht="10.5" customHeight="1">
      <c r="A80" s="1" t="s">
        <v>98</v>
      </c>
    </row>
  </sheetData>
  <sheetProtection/>
  <mergeCells count="43">
    <mergeCell ref="A8:A9"/>
    <mergeCell ref="B8:B9"/>
    <mergeCell ref="C8:C9"/>
    <mergeCell ref="D8:D9"/>
    <mergeCell ref="E8:E9"/>
    <mergeCell ref="F8:F9"/>
    <mergeCell ref="G8:G9"/>
    <mergeCell ref="H8:H9"/>
    <mergeCell ref="A19:A20"/>
    <mergeCell ref="B19:B20"/>
    <mergeCell ref="C19:C20"/>
    <mergeCell ref="D19:D20"/>
    <mergeCell ref="E19:E20"/>
    <mergeCell ref="F19:F20"/>
    <mergeCell ref="G19:G20"/>
    <mergeCell ref="H19:H20"/>
    <mergeCell ref="I19:I20"/>
    <mergeCell ref="A34:A35"/>
    <mergeCell ref="B34:B35"/>
    <mergeCell ref="C34:C35"/>
    <mergeCell ref="D34:D35"/>
    <mergeCell ref="E34:E35"/>
    <mergeCell ref="F34:F35"/>
    <mergeCell ref="G34:G35"/>
    <mergeCell ref="H34:H35"/>
    <mergeCell ref="I34:I35"/>
    <mergeCell ref="I49:I50"/>
    <mergeCell ref="J49:J50"/>
    <mergeCell ref="G70:H70"/>
    <mergeCell ref="G71:H71"/>
    <mergeCell ref="A49:A50"/>
    <mergeCell ref="B49:B50"/>
    <mergeCell ref="C49:C50"/>
    <mergeCell ref="D49:D50"/>
    <mergeCell ref="E49:E50"/>
    <mergeCell ref="F49:F50"/>
    <mergeCell ref="G72:H72"/>
    <mergeCell ref="G73:H73"/>
    <mergeCell ref="G74:H74"/>
    <mergeCell ref="G75:H75"/>
    <mergeCell ref="G76:H76"/>
    <mergeCell ref="G49:G50"/>
    <mergeCell ref="H49:H50"/>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xl/worksheets/sheet4.xml><?xml version="1.0" encoding="utf-8"?>
<worksheet xmlns="http://schemas.openxmlformats.org/spreadsheetml/2006/main" xmlns:r="http://schemas.openxmlformats.org/officeDocument/2006/relationships">
  <dimension ref="A1:M99"/>
  <sheetViews>
    <sheetView view="pageBreakPreview" zoomScale="130" zoomScaleSheetLayoutView="130" zoomScalePageLayoutView="0" workbookViewId="0" topLeftCell="A1">
      <selection activeCell="D55" sqref="D55"/>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160</v>
      </c>
      <c r="B4" s="51"/>
      <c r="G4" s="52" t="s">
        <v>51</v>
      </c>
      <c r="H4" s="53" t="s">
        <v>52</v>
      </c>
      <c r="I4" s="54" t="s">
        <v>53</v>
      </c>
      <c r="J4" s="55" t="s">
        <v>54</v>
      </c>
    </row>
    <row r="5" spans="7:10" ht="13.5" customHeight="1" thickTop="1">
      <c r="G5" s="56">
        <v>15986</v>
      </c>
      <c r="H5" s="57">
        <v>3570</v>
      </c>
      <c r="I5" s="58">
        <v>969</v>
      </c>
      <c r="J5" s="59">
        <v>20525</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37207</v>
      </c>
      <c r="C10" s="4">
        <v>35644</v>
      </c>
      <c r="D10" s="4">
        <v>1562</v>
      </c>
      <c r="E10" s="4">
        <v>1376</v>
      </c>
      <c r="F10" s="4">
        <v>5246</v>
      </c>
      <c r="G10" s="4">
        <v>27991</v>
      </c>
      <c r="H10" s="165" t="s">
        <v>161</v>
      </c>
    </row>
    <row r="11" spans="1:8" ht="13.5" customHeight="1">
      <c r="A11" s="6" t="s">
        <v>162</v>
      </c>
      <c r="B11" s="7">
        <v>642</v>
      </c>
      <c r="C11" s="8">
        <v>640</v>
      </c>
      <c r="D11" s="8">
        <v>2</v>
      </c>
      <c r="E11" s="166" t="s">
        <v>163</v>
      </c>
      <c r="F11" s="8">
        <v>527</v>
      </c>
      <c r="G11" s="8">
        <v>271</v>
      </c>
      <c r="H11" s="167" t="s">
        <v>164</v>
      </c>
    </row>
    <row r="12" spans="1:8" ht="13.5" customHeight="1">
      <c r="A12" s="6" t="s">
        <v>165</v>
      </c>
      <c r="B12" s="7">
        <v>5</v>
      </c>
      <c r="C12" s="8">
        <v>5</v>
      </c>
      <c r="D12" s="166" t="s">
        <v>163</v>
      </c>
      <c r="E12" s="166" t="s">
        <v>163</v>
      </c>
      <c r="F12" s="8">
        <v>3</v>
      </c>
      <c r="G12" s="8" t="s">
        <v>163</v>
      </c>
      <c r="H12" s="167" t="s">
        <v>166</v>
      </c>
    </row>
    <row r="13" spans="1:8" ht="13.5" customHeight="1">
      <c r="A13" s="11" t="s">
        <v>167</v>
      </c>
      <c r="B13" s="12">
        <v>660</v>
      </c>
      <c r="C13" s="13">
        <v>648</v>
      </c>
      <c r="D13" s="13">
        <v>12</v>
      </c>
      <c r="E13" s="13">
        <v>6</v>
      </c>
      <c r="F13" s="13">
        <v>199</v>
      </c>
      <c r="G13" s="13">
        <v>1366</v>
      </c>
      <c r="H13" s="15"/>
    </row>
    <row r="14" spans="1:8" ht="13.5" customHeight="1">
      <c r="A14" s="63" t="s">
        <v>1</v>
      </c>
      <c r="B14" s="64">
        <v>38032</v>
      </c>
      <c r="C14" s="65">
        <v>36455</v>
      </c>
      <c r="D14" s="65">
        <v>1577</v>
      </c>
      <c r="E14" s="65">
        <v>1382</v>
      </c>
      <c r="F14" s="66"/>
      <c r="G14" s="65">
        <v>29628</v>
      </c>
      <c r="H14" s="67"/>
    </row>
    <row r="15" spans="1:8" ht="13.5" customHeight="1">
      <c r="A15" s="68" t="s">
        <v>87</v>
      </c>
      <c r="B15" s="69"/>
      <c r="C15" s="69"/>
      <c r="D15" s="69"/>
      <c r="E15" s="69"/>
      <c r="F15" s="69"/>
      <c r="G15" s="69"/>
      <c r="H15" s="70"/>
    </row>
    <row r="16" ht="9.75" customHeight="1"/>
    <row r="17" ht="14.25">
      <c r="A17" s="60" t="s">
        <v>10</v>
      </c>
    </row>
    <row r="18" spans="9:12" ht="10.5">
      <c r="I18" s="49" t="s">
        <v>12</v>
      </c>
      <c r="K18" s="49"/>
      <c r="L18" s="49"/>
    </row>
    <row r="19" spans="1:9" ht="13.5" customHeight="1">
      <c r="A19" s="684" t="s">
        <v>0</v>
      </c>
      <c r="B19" s="694" t="s">
        <v>43</v>
      </c>
      <c r="C19" s="690" t="s">
        <v>44</v>
      </c>
      <c r="D19" s="690" t="s">
        <v>45</v>
      </c>
      <c r="E19" s="695" t="s">
        <v>46</v>
      </c>
      <c r="F19" s="690" t="s">
        <v>55</v>
      </c>
      <c r="G19" s="690" t="s">
        <v>11</v>
      </c>
      <c r="H19" s="695" t="s">
        <v>41</v>
      </c>
      <c r="I19" s="692" t="s">
        <v>8</v>
      </c>
    </row>
    <row r="20" spans="1:9" ht="13.5" customHeight="1" thickBot="1">
      <c r="A20" s="685"/>
      <c r="B20" s="687"/>
      <c r="C20" s="689"/>
      <c r="D20" s="689"/>
      <c r="E20" s="696"/>
      <c r="F20" s="691"/>
      <c r="G20" s="691"/>
      <c r="H20" s="697"/>
      <c r="I20" s="693"/>
    </row>
    <row r="21" spans="1:9" ht="13.5" customHeight="1" thickTop="1">
      <c r="A21" s="2" t="s">
        <v>66</v>
      </c>
      <c r="B21" s="16">
        <v>2242</v>
      </c>
      <c r="C21" s="17">
        <v>2232</v>
      </c>
      <c r="D21" s="17">
        <v>10</v>
      </c>
      <c r="E21" s="17">
        <v>1126</v>
      </c>
      <c r="F21" s="17">
        <v>15</v>
      </c>
      <c r="G21" s="17">
        <v>539</v>
      </c>
      <c r="H21" s="17">
        <v>85</v>
      </c>
      <c r="I21" s="22" t="s">
        <v>135</v>
      </c>
    </row>
    <row r="22" spans="1:9" ht="13.5" customHeight="1">
      <c r="A22" s="2" t="s">
        <v>168</v>
      </c>
      <c r="B22" s="19">
        <v>2241</v>
      </c>
      <c r="C22" s="20">
        <v>2503</v>
      </c>
      <c r="D22" s="168" t="s">
        <v>169</v>
      </c>
      <c r="E22" s="20">
        <v>493</v>
      </c>
      <c r="F22" s="20">
        <v>628</v>
      </c>
      <c r="G22" s="20">
        <v>465</v>
      </c>
      <c r="H22" s="20">
        <v>296</v>
      </c>
      <c r="I22" s="22" t="s">
        <v>135</v>
      </c>
    </row>
    <row r="23" spans="1:9" ht="13.5" customHeight="1">
      <c r="A23" s="6" t="s">
        <v>111</v>
      </c>
      <c r="B23" s="19">
        <v>5190</v>
      </c>
      <c r="C23" s="20">
        <v>4942</v>
      </c>
      <c r="D23" s="20">
        <v>249</v>
      </c>
      <c r="E23" s="20">
        <v>249</v>
      </c>
      <c r="F23" s="20">
        <v>952</v>
      </c>
      <c r="G23" s="20">
        <v>21453</v>
      </c>
      <c r="H23" s="20">
        <v>9482</v>
      </c>
      <c r="I23" s="22"/>
    </row>
    <row r="24" spans="1:9" ht="13.5" customHeight="1">
      <c r="A24" s="6" t="s">
        <v>112</v>
      </c>
      <c r="B24" s="19">
        <v>18</v>
      </c>
      <c r="C24" s="20">
        <v>18</v>
      </c>
      <c r="D24" s="168" t="s">
        <v>163</v>
      </c>
      <c r="E24" s="168" t="s">
        <v>163</v>
      </c>
      <c r="F24" s="20">
        <v>15</v>
      </c>
      <c r="G24" s="20">
        <v>140</v>
      </c>
      <c r="H24" s="20">
        <v>140</v>
      </c>
      <c r="I24" s="22"/>
    </row>
    <row r="25" spans="1:9" ht="13.5" customHeight="1">
      <c r="A25" s="23" t="s">
        <v>170</v>
      </c>
      <c r="B25" s="19">
        <v>11</v>
      </c>
      <c r="C25" s="20">
        <v>9</v>
      </c>
      <c r="D25" s="20">
        <v>2</v>
      </c>
      <c r="E25" s="20">
        <v>2</v>
      </c>
      <c r="F25" s="168" t="s">
        <v>163</v>
      </c>
      <c r="G25" s="20">
        <v>41</v>
      </c>
      <c r="H25" s="20">
        <v>8</v>
      </c>
      <c r="I25" s="22"/>
    </row>
    <row r="26" spans="1:9" ht="13.5" customHeight="1">
      <c r="A26" s="23" t="s">
        <v>171</v>
      </c>
      <c r="B26" s="19">
        <v>10274</v>
      </c>
      <c r="C26" s="20">
        <v>9784</v>
      </c>
      <c r="D26" s="20">
        <v>490</v>
      </c>
      <c r="E26" s="20">
        <v>490</v>
      </c>
      <c r="F26" s="20">
        <v>861</v>
      </c>
      <c r="G26" s="168" t="s">
        <v>163</v>
      </c>
      <c r="H26" s="168" t="s">
        <v>163</v>
      </c>
      <c r="I26" s="167" t="s">
        <v>172</v>
      </c>
    </row>
    <row r="27" spans="1:9" ht="13.5" customHeight="1">
      <c r="A27" s="23" t="s">
        <v>173</v>
      </c>
      <c r="B27" s="27">
        <v>5804</v>
      </c>
      <c r="C27" s="29">
        <v>5672</v>
      </c>
      <c r="D27" s="29">
        <v>133</v>
      </c>
      <c r="E27" s="29">
        <v>133</v>
      </c>
      <c r="F27" s="29">
        <v>798</v>
      </c>
      <c r="G27" s="39" t="s">
        <v>163</v>
      </c>
      <c r="H27" s="39" t="s">
        <v>163</v>
      </c>
      <c r="I27" s="30"/>
    </row>
    <row r="28" spans="1:9" ht="13.5" customHeight="1">
      <c r="A28" s="23" t="s">
        <v>174</v>
      </c>
      <c r="B28" s="27">
        <v>802</v>
      </c>
      <c r="C28" s="29">
        <v>786</v>
      </c>
      <c r="D28" s="29">
        <v>16</v>
      </c>
      <c r="E28" s="29">
        <v>16</v>
      </c>
      <c r="F28" s="29">
        <v>174</v>
      </c>
      <c r="G28" s="39" t="s">
        <v>163</v>
      </c>
      <c r="H28" s="39" t="s">
        <v>163</v>
      </c>
      <c r="I28" s="30"/>
    </row>
    <row r="29" spans="1:9" ht="13.5" customHeight="1">
      <c r="A29" s="23" t="s">
        <v>175</v>
      </c>
      <c r="B29" s="27">
        <v>911</v>
      </c>
      <c r="C29" s="29">
        <v>755</v>
      </c>
      <c r="D29" s="29">
        <v>156</v>
      </c>
      <c r="E29" s="29">
        <v>156</v>
      </c>
      <c r="F29" s="29">
        <v>62</v>
      </c>
      <c r="G29" s="39" t="s">
        <v>163</v>
      </c>
      <c r="H29" s="39" t="s">
        <v>163</v>
      </c>
      <c r="I29" s="30"/>
    </row>
    <row r="30" spans="1:9" ht="13.5" customHeight="1">
      <c r="A30" s="11" t="s">
        <v>176</v>
      </c>
      <c r="B30" s="32">
        <v>110</v>
      </c>
      <c r="C30" s="33">
        <v>108</v>
      </c>
      <c r="D30" s="33">
        <v>2</v>
      </c>
      <c r="E30" s="33">
        <v>2</v>
      </c>
      <c r="F30" s="169" t="s">
        <v>163</v>
      </c>
      <c r="G30" s="169" t="s">
        <v>163</v>
      </c>
      <c r="H30" s="169" t="s">
        <v>163</v>
      </c>
      <c r="I30" s="35"/>
    </row>
    <row r="31" spans="1:9" ht="13.5" customHeight="1">
      <c r="A31" s="63" t="s">
        <v>15</v>
      </c>
      <c r="B31" s="78"/>
      <c r="C31" s="79"/>
      <c r="D31" s="79"/>
      <c r="E31" s="80">
        <v>2666</v>
      </c>
      <c r="F31" s="81"/>
      <c r="G31" s="80">
        <v>22638</v>
      </c>
      <c r="H31" s="80">
        <v>10012</v>
      </c>
      <c r="I31" s="82"/>
    </row>
    <row r="32" ht="10.5">
      <c r="A32" s="1" t="s">
        <v>88</v>
      </c>
    </row>
    <row r="33" ht="10.5">
      <c r="A33" s="1" t="s">
        <v>89</v>
      </c>
    </row>
    <row r="34" ht="10.5">
      <c r="A34" s="1" t="s">
        <v>49</v>
      </c>
    </row>
    <row r="35" ht="10.5">
      <c r="A35" s="1" t="s">
        <v>48</v>
      </c>
    </row>
    <row r="36" ht="9.75" customHeight="1"/>
    <row r="37" ht="14.25">
      <c r="A37" s="60" t="s">
        <v>13</v>
      </c>
    </row>
    <row r="38" spans="9:10" ht="10.5">
      <c r="I38" s="49" t="s">
        <v>12</v>
      </c>
      <c r="J38" s="49"/>
    </row>
    <row r="39" spans="1:9" ht="13.5" customHeight="1">
      <c r="A39" s="684" t="s">
        <v>14</v>
      </c>
      <c r="B39" s="694" t="s">
        <v>43</v>
      </c>
      <c r="C39" s="690" t="s">
        <v>44</v>
      </c>
      <c r="D39" s="690" t="s">
        <v>45</v>
      </c>
      <c r="E39" s="695" t="s">
        <v>46</v>
      </c>
      <c r="F39" s="690" t="s">
        <v>55</v>
      </c>
      <c r="G39" s="690" t="s">
        <v>11</v>
      </c>
      <c r="H39" s="695" t="s">
        <v>42</v>
      </c>
      <c r="I39" s="692" t="s">
        <v>8</v>
      </c>
    </row>
    <row r="40" spans="1:9" ht="13.5" customHeight="1" thickBot="1">
      <c r="A40" s="685"/>
      <c r="B40" s="687"/>
      <c r="C40" s="689"/>
      <c r="D40" s="689"/>
      <c r="E40" s="696"/>
      <c r="F40" s="691"/>
      <c r="G40" s="691"/>
      <c r="H40" s="697"/>
      <c r="I40" s="693"/>
    </row>
    <row r="41" spans="1:9" ht="13.5" customHeight="1" thickTop="1">
      <c r="A41" s="2" t="s">
        <v>177</v>
      </c>
      <c r="B41" s="16">
        <v>14</v>
      </c>
      <c r="C41" s="17">
        <v>12</v>
      </c>
      <c r="D41" s="17">
        <v>1</v>
      </c>
      <c r="E41" s="17">
        <v>1</v>
      </c>
      <c r="F41" s="37" t="s">
        <v>163</v>
      </c>
      <c r="G41" s="37" t="s">
        <v>163</v>
      </c>
      <c r="H41" s="37" t="s">
        <v>163</v>
      </c>
      <c r="I41" s="38"/>
    </row>
    <row r="42" spans="1:9" ht="13.5" customHeight="1">
      <c r="A42" s="170" t="s">
        <v>178</v>
      </c>
      <c r="B42" s="171">
        <v>50</v>
      </c>
      <c r="C42" s="172">
        <v>48</v>
      </c>
      <c r="D42" s="172">
        <v>1</v>
      </c>
      <c r="E42" s="172">
        <v>1</v>
      </c>
      <c r="F42" s="172">
        <v>1</v>
      </c>
      <c r="G42" s="173" t="s">
        <v>163</v>
      </c>
      <c r="H42" s="173" t="s">
        <v>163</v>
      </c>
      <c r="I42" s="174"/>
    </row>
    <row r="43" spans="1:9" ht="13.5" customHeight="1">
      <c r="A43" s="6" t="s">
        <v>179</v>
      </c>
      <c r="B43" s="27">
        <v>75</v>
      </c>
      <c r="C43" s="29">
        <v>71</v>
      </c>
      <c r="D43" s="29">
        <v>3</v>
      </c>
      <c r="E43" s="29">
        <v>3</v>
      </c>
      <c r="F43" s="39" t="s">
        <v>180</v>
      </c>
      <c r="G43" s="39" t="s">
        <v>180</v>
      </c>
      <c r="H43" s="39" t="s">
        <v>180</v>
      </c>
      <c r="I43" s="30"/>
    </row>
    <row r="44" spans="1:9" ht="13.5" customHeight="1">
      <c r="A44" s="23" t="s">
        <v>181</v>
      </c>
      <c r="B44" s="175"/>
      <c r="C44" s="176"/>
      <c r="D44" s="176"/>
      <c r="E44" s="176"/>
      <c r="F44" s="176"/>
      <c r="G44" s="25"/>
      <c r="H44" s="25"/>
      <c r="I44" s="177"/>
    </row>
    <row r="45" spans="1:9" ht="13.5" customHeight="1">
      <c r="A45" s="178" t="s">
        <v>9</v>
      </c>
      <c r="B45" s="19">
        <v>300</v>
      </c>
      <c r="C45" s="20">
        <v>298</v>
      </c>
      <c r="D45" s="20">
        <v>2</v>
      </c>
      <c r="E45" s="20">
        <v>2</v>
      </c>
      <c r="F45" s="168" t="s">
        <v>180</v>
      </c>
      <c r="G45" s="168" t="s">
        <v>180</v>
      </c>
      <c r="H45" s="168" t="s">
        <v>180</v>
      </c>
      <c r="I45" s="22"/>
    </row>
    <row r="46" spans="1:9" ht="13.5" customHeight="1">
      <c r="A46" s="23" t="s">
        <v>181</v>
      </c>
      <c r="B46" s="175"/>
      <c r="C46" s="176"/>
      <c r="D46" s="176"/>
      <c r="E46" s="176"/>
      <c r="F46" s="25"/>
      <c r="G46" s="25"/>
      <c r="H46" s="25"/>
      <c r="I46" s="177"/>
    </row>
    <row r="47" spans="1:9" ht="13.5" customHeight="1">
      <c r="A47" s="178" t="s">
        <v>182</v>
      </c>
      <c r="B47" s="19">
        <v>2</v>
      </c>
      <c r="C47" s="20">
        <v>2</v>
      </c>
      <c r="D47" s="20">
        <v>0</v>
      </c>
      <c r="E47" s="20">
        <v>0</v>
      </c>
      <c r="F47" s="168" t="s">
        <v>180</v>
      </c>
      <c r="G47" s="168" t="s">
        <v>180</v>
      </c>
      <c r="H47" s="168" t="s">
        <v>180</v>
      </c>
      <c r="I47" s="22"/>
    </row>
    <row r="48" spans="1:9" ht="13.5" customHeight="1">
      <c r="A48" s="23" t="s">
        <v>181</v>
      </c>
      <c r="B48" s="175"/>
      <c r="C48" s="176"/>
      <c r="D48" s="176"/>
      <c r="E48" s="176"/>
      <c r="F48" s="25"/>
      <c r="G48" s="25"/>
      <c r="H48" s="25"/>
      <c r="I48" s="177"/>
    </row>
    <row r="49" spans="1:9" ht="13.5" customHeight="1">
      <c r="A49" s="179" t="s">
        <v>183</v>
      </c>
      <c r="B49" s="19">
        <v>14</v>
      </c>
      <c r="C49" s="20">
        <v>14</v>
      </c>
      <c r="D49" s="20">
        <v>0</v>
      </c>
      <c r="E49" s="20">
        <v>0</v>
      </c>
      <c r="F49" s="168" t="s">
        <v>180</v>
      </c>
      <c r="G49" s="168" t="s">
        <v>180</v>
      </c>
      <c r="H49" s="168" t="s">
        <v>180</v>
      </c>
      <c r="I49" s="22"/>
    </row>
    <row r="50" spans="1:9" ht="13.5" customHeight="1">
      <c r="A50" s="23" t="s">
        <v>181</v>
      </c>
      <c r="B50" s="175"/>
      <c r="C50" s="176"/>
      <c r="D50" s="176"/>
      <c r="E50" s="176"/>
      <c r="F50" s="176"/>
      <c r="G50" s="176"/>
      <c r="H50" s="176"/>
      <c r="I50" s="177"/>
    </row>
    <row r="51" spans="1:9" ht="13.5" customHeight="1">
      <c r="A51" s="178" t="s">
        <v>184</v>
      </c>
      <c r="B51" s="19">
        <v>126</v>
      </c>
      <c r="C51" s="20">
        <v>123</v>
      </c>
      <c r="D51" s="20">
        <v>4</v>
      </c>
      <c r="E51" s="20">
        <v>4</v>
      </c>
      <c r="F51" s="20">
        <v>3</v>
      </c>
      <c r="G51" s="20">
        <v>116</v>
      </c>
      <c r="H51" s="168">
        <v>49</v>
      </c>
      <c r="I51" s="22"/>
    </row>
    <row r="52" spans="1:9" ht="13.5" customHeight="1">
      <c r="A52" s="23" t="s">
        <v>181</v>
      </c>
      <c r="B52" s="175"/>
      <c r="C52" s="176"/>
      <c r="D52" s="176"/>
      <c r="E52" s="176"/>
      <c r="F52" s="176"/>
      <c r="G52" s="176"/>
      <c r="H52" s="176"/>
      <c r="I52" s="177"/>
    </row>
    <row r="53" spans="1:9" ht="13.5" customHeight="1">
      <c r="A53" s="178" t="s">
        <v>185</v>
      </c>
      <c r="B53" s="19">
        <v>15</v>
      </c>
      <c r="C53" s="20">
        <v>14</v>
      </c>
      <c r="D53" s="20">
        <v>1</v>
      </c>
      <c r="E53" s="20">
        <v>1</v>
      </c>
      <c r="F53" s="168" t="s">
        <v>180</v>
      </c>
      <c r="G53" s="168" t="s">
        <v>180</v>
      </c>
      <c r="H53" s="168" t="s">
        <v>180</v>
      </c>
      <c r="I53" s="22"/>
    </row>
    <row r="54" spans="1:9" ht="13.5" customHeight="1">
      <c r="A54" s="23" t="s">
        <v>181</v>
      </c>
      <c r="B54" s="175"/>
      <c r="C54" s="176"/>
      <c r="D54" s="176"/>
      <c r="E54" s="176"/>
      <c r="F54" s="176"/>
      <c r="G54" s="176"/>
      <c r="H54" s="176"/>
      <c r="I54" s="177"/>
    </row>
    <row r="55" spans="1:9" ht="13.5" customHeight="1">
      <c r="A55" s="178" t="s">
        <v>186</v>
      </c>
      <c r="B55" s="19">
        <v>90</v>
      </c>
      <c r="C55" s="20">
        <v>90</v>
      </c>
      <c r="D55" s="20">
        <v>0</v>
      </c>
      <c r="E55" s="20">
        <v>0</v>
      </c>
      <c r="F55" s="20">
        <v>39</v>
      </c>
      <c r="G55" s="168" t="s">
        <v>180</v>
      </c>
      <c r="H55" s="168" t="s">
        <v>180</v>
      </c>
      <c r="I55" s="22"/>
    </row>
    <row r="56" spans="1:9" ht="13.5" customHeight="1">
      <c r="A56" s="170" t="s">
        <v>187</v>
      </c>
      <c r="B56" s="171"/>
      <c r="C56" s="172"/>
      <c r="D56" s="172"/>
      <c r="E56" s="172"/>
      <c r="F56" s="173"/>
      <c r="G56" s="173"/>
      <c r="H56" s="173"/>
      <c r="I56" s="174"/>
    </row>
    <row r="57" spans="1:9" ht="13.5" customHeight="1">
      <c r="A57" s="178" t="s">
        <v>9</v>
      </c>
      <c r="B57" s="171">
        <v>420</v>
      </c>
      <c r="C57" s="172">
        <v>397</v>
      </c>
      <c r="D57" s="172">
        <v>23</v>
      </c>
      <c r="E57" s="172">
        <v>23</v>
      </c>
      <c r="F57" s="173" t="s">
        <v>99</v>
      </c>
      <c r="G57" s="173" t="s">
        <v>99</v>
      </c>
      <c r="H57" s="173" t="s">
        <v>99</v>
      </c>
      <c r="I57" s="174"/>
    </row>
    <row r="58" spans="1:9" ht="13.5" customHeight="1">
      <c r="A58" s="170" t="s">
        <v>187</v>
      </c>
      <c r="B58" s="175"/>
      <c r="C58" s="176"/>
      <c r="D58" s="176"/>
      <c r="E58" s="176"/>
      <c r="F58" s="25"/>
      <c r="G58" s="25"/>
      <c r="H58" s="25"/>
      <c r="I58" s="177"/>
    </row>
    <row r="59" spans="1:9" ht="13.5" customHeight="1">
      <c r="A59" s="178" t="s">
        <v>188</v>
      </c>
      <c r="B59" s="171">
        <v>161139</v>
      </c>
      <c r="C59" s="172">
        <v>155554</v>
      </c>
      <c r="D59" s="172">
        <v>5585</v>
      </c>
      <c r="E59" s="172">
        <v>5580</v>
      </c>
      <c r="F59" s="173" t="s">
        <v>99</v>
      </c>
      <c r="G59" s="173" t="s">
        <v>99</v>
      </c>
      <c r="H59" s="173" t="s">
        <v>99</v>
      </c>
      <c r="I59" s="174"/>
    </row>
    <row r="60" spans="1:9" ht="13.5" customHeight="1">
      <c r="A60" s="11" t="s">
        <v>189</v>
      </c>
      <c r="B60" s="32">
        <v>378</v>
      </c>
      <c r="C60" s="33">
        <v>369</v>
      </c>
      <c r="D60" s="33">
        <v>9</v>
      </c>
      <c r="E60" s="33">
        <v>725</v>
      </c>
      <c r="F60" s="169" t="s">
        <v>190</v>
      </c>
      <c r="G60" s="169" t="s">
        <v>190</v>
      </c>
      <c r="H60" s="169" t="s">
        <v>190</v>
      </c>
      <c r="I60" s="35" t="s">
        <v>135</v>
      </c>
    </row>
    <row r="61" spans="1:9" ht="13.5" customHeight="1">
      <c r="A61" s="63" t="s">
        <v>16</v>
      </c>
      <c r="B61" s="78"/>
      <c r="C61" s="79"/>
      <c r="D61" s="79"/>
      <c r="E61" s="80">
        <v>6340</v>
      </c>
      <c r="F61" s="81"/>
      <c r="G61" s="80">
        <v>116</v>
      </c>
      <c r="H61" s="180">
        <v>49</v>
      </c>
      <c r="I61" s="84"/>
    </row>
    <row r="62" ht="9.75" customHeight="1">
      <c r="A62" s="85"/>
    </row>
    <row r="63" ht="14.25">
      <c r="A63" s="60" t="s">
        <v>56</v>
      </c>
    </row>
    <row r="64" ht="10.5">
      <c r="J64" s="49" t="s">
        <v>12</v>
      </c>
    </row>
    <row r="65" spans="1:10" ht="13.5" customHeight="1">
      <c r="A65" s="698" t="s">
        <v>17</v>
      </c>
      <c r="B65" s="694" t="s">
        <v>19</v>
      </c>
      <c r="C65" s="690" t="s">
        <v>47</v>
      </c>
      <c r="D65" s="690" t="s">
        <v>20</v>
      </c>
      <c r="E65" s="690" t="s">
        <v>21</v>
      </c>
      <c r="F65" s="690" t="s">
        <v>22</v>
      </c>
      <c r="G65" s="695" t="s">
        <v>23</v>
      </c>
      <c r="H65" s="695" t="s">
        <v>24</v>
      </c>
      <c r="I65" s="695" t="s">
        <v>59</v>
      </c>
      <c r="J65" s="692" t="s">
        <v>8</v>
      </c>
    </row>
    <row r="66" spans="1:10" ht="13.5" customHeight="1" thickBot="1">
      <c r="A66" s="699"/>
      <c r="B66" s="687"/>
      <c r="C66" s="689"/>
      <c r="D66" s="689"/>
      <c r="E66" s="689"/>
      <c r="F66" s="689"/>
      <c r="G66" s="696"/>
      <c r="H66" s="696"/>
      <c r="I66" s="697"/>
      <c r="J66" s="693"/>
    </row>
    <row r="67" spans="1:10" ht="13.5" customHeight="1" thickTop="1">
      <c r="A67" s="2" t="s">
        <v>191</v>
      </c>
      <c r="B67" s="16">
        <v>67</v>
      </c>
      <c r="C67" s="17">
        <v>272</v>
      </c>
      <c r="D67" s="17">
        <v>100</v>
      </c>
      <c r="E67" s="37" t="s">
        <v>190</v>
      </c>
      <c r="F67" s="37" t="s">
        <v>190</v>
      </c>
      <c r="G67" s="37" t="s">
        <v>190</v>
      </c>
      <c r="H67" s="37" t="s">
        <v>190</v>
      </c>
      <c r="I67" s="37" t="s">
        <v>190</v>
      </c>
      <c r="J67" s="22"/>
    </row>
    <row r="68" spans="1:10" ht="13.5" customHeight="1">
      <c r="A68" s="2" t="s">
        <v>192</v>
      </c>
      <c r="B68" s="19">
        <v>6</v>
      </c>
      <c r="C68" s="20">
        <v>33</v>
      </c>
      <c r="D68" s="20">
        <v>5</v>
      </c>
      <c r="E68" s="168" t="s">
        <v>190</v>
      </c>
      <c r="F68" s="168" t="s">
        <v>190</v>
      </c>
      <c r="G68" s="168" t="s">
        <v>190</v>
      </c>
      <c r="H68" s="168" t="s">
        <v>190</v>
      </c>
      <c r="I68" s="168" t="s">
        <v>190</v>
      </c>
      <c r="J68" s="22"/>
    </row>
    <row r="69" spans="1:10" ht="13.5" customHeight="1">
      <c r="A69" s="2" t="s">
        <v>193</v>
      </c>
      <c r="B69" s="181" t="s">
        <v>194</v>
      </c>
      <c r="C69" s="20">
        <v>243</v>
      </c>
      <c r="D69" s="20">
        <v>5</v>
      </c>
      <c r="E69" s="168" t="s">
        <v>190</v>
      </c>
      <c r="F69" s="168" t="s">
        <v>190</v>
      </c>
      <c r="G69" s="168" t="s">
        <v>190</v>
      </c>
      <c r="H69" s="168" t="s">
        <v>190</v>
      </c>
      <c r="I69" s="168" t="s">
        <v>190</v>
      </c>
      <c r="J69" s="22"/>
    </row>
    <row r="70" spans="1:10" ht="13.5" customHeight="1">
      <c r="A70" s="2" t="s">
        <v>195</v>
      </c>
      <c r="B70" s="19">
        <v>5</v>
      </c>
      <c r="C70" s="20">
        <v>114</v>
      </c>
      <c r="D70" s="20">
        <v>70</v>
      </c>
      <c r="E70" s="20">
        <v>8</v>
      </c>
      <c r="F70" s="168" t="s">
        <v>190</v>
      </c>
      <c r="G70" s="168" t="s">
        <v>190</v>
      </c>
      <c r="H70" s="168" t="s">
        <v>190</v>
      </c>
      <c r="I70" s="168" t="s">
        <v>190</v>
      </c>
      <c r="J70" s="22"/>
    </row>
    <row r="71" spans="1:10" ht="13.5" customHeight="1">
      <c r="A71" s="2" t="s">
        <v>196</v>
      </c>
      <c r="B71" s="181" t="s">
        <v>197</v>
      </c>
      <c r="C71" s="20">
        <v>15</v>
      </c>
      <c r="D71" s="20">
        <v>8</v>
      </c>
      <c r="E71" s="20">
        <v>1</v>
      </c>
      <c r="F71" s="168" t="s">
        <v>190</v>
      </c>
      <c r="G71" s="168" t="s">
        <v>190</v>
      </c>
      <c r="H71" s="168" t="s">
        <v>190</v>
      </c>
      <c r="I71" s="168" t="s">
        <v>190</v>
      </c>
      <c r="J71" s="22"/>
    </row>
    <row r="72" spans="1:10" ht="13.5" customHeight="1">
      <c r="A72" s="2" t="s">
        <v>198</v>
      </c>
      <c r="B72" s="27">
        <v>10</v>
      </c>
      <c r="C72" s="29">
        <v>45</v>
      </c>
      <c r="D72" s="29">
        <v>4</v>
      </c>
      <c r="E72" s="29">
        <v>41</v>
      </c>
      <c r="F72" s="39" t="s">
        <v>190</v>
      </c>
      <c r="G72" s="39" t="s">
        <v>190</v>
      </c>
      <c r="H72" s="39" t="s">
        <v>190</v>
      </c>
      <c r="I72" s="39" t="s">
        <v>190</v>
      </c>
      <c r="J72" s="30"/>
    </row>
    <row r="73" spans="1:10" ht="13.5" customHeight="1">
      <c r="A73" s="2" t="s">
        <v>199</v>
      </c>
      <c r="B73" s="182" t="s">
        <v>200</v>
      </c>
      <c r="C73" s="29">
        <v>250</v>
      </c>
      <c r="D73" s="29">
        <v>4</v>
      </c>
      <c r="E73" s="39" t="s">
        <v>190</v>
      </c>
      <c r="F73" s="39" t="s">
        <v>190</v>
      </c>
      <c r="G73" s="39" t="s">
        <v>190</v>
      </c>
      <c r="H73" s="39" t="s">
        <v>190</v>
      </c>
      <c r="I73" s="39" t="s">
        <v>190</v>
      </c>
      <c r="J73" s="30"/>
    </row>
    <row r="74" spans="1:10" ht="13.5" customHeight="1">
      <c r="A74" s="2" t="s">
        <v>201</v>
      </c>
      <c r="B74" s="32">
        <v>0</v>
      </c>
      <c r="C74" s="33">
        <v>116</v>
      </c>
      <c r="D74" s="33">
        <v>27</v>
      </c>
      <c r="E74" s="169" t="s">
        <v>190</v>
      </c>
      <c r="F74" s="169" t="s">
        <v>190</v>
      </c>
      <c r="G74" s="169" t="s">
        <v>190</v>
      </c>
      <c r="H74" s="169" t="s">
        <v>190</v>
      </c>
      <c r="I74" s="169" t="s">
        <v>190</v>
      </c>
      <c r="J74" s="35"/>
    </row>
    <row r="75" spans="1:10" ht="13.5" customHeight="1">
      <c r="A75" s="86" t="s">
        <v>18</v>
      </c>
      <c r="B75" s="87"/>
      <c r="C75" s="81"/>
      <c r="D75" s="80">
        <v>223</v>
      </c>
      <c r="E75" s="80">
        <v>50</v>
      </c>
      <c r="F75" s="180" t="s">
        <v>190</v>
      </c>
      <c r="G75" s="180" t="s">
        <v>190</v>
      </c>
      <c r="H75" s="180" t="s">
        <v>190</v>
      </c>
      <c r="I75" s="180" t="s">
        <v>190</v>
      </c>
      <c r="J75" s="82"/>
    </row>
    <row r="76" ht="10.5">
      <c r="A76" s="1" t="s">
        <v>90</v>
      </c>
    </row>
    <row r="77" ht="9.75" customHeight="1"/>
    <row r="78" ht="14.25">
      <c r="A78" s="60" t="s">
        <v>39</v>
      </c>
    </row>
    <row r="79" ht="10.5">
      <c r="D79" s="49" t="s">
        <v>12</v>
      </c>
    </row>
    <row r="80" spans="1:4" ht="21.75" thickBot="1">
      <c r="A80" s="88" t="s">
        <v>34</v>
      </c>
      <c r="B80" s="89" t="s">
        <v>91</v>
      </c>
      <c r="C80" s="90" t="s">
        <v>92</v>
      </c>
      <c r="D80" s="91" t="s">
        <v>50</v>
      </c>
    </row>
    <row r="81" spans="1:4" ht="13.5" customHeight="1" thickTop="1">
      <c r="A81" s="92" t="s">
        <v>35</v>
      </c>
      <c r="B81" s="16">
        <v>4754</v>
      </c>
      <c r="C81" s="17">
        <v>4183</v>
      </c>
      <c r="D81" s="183" t="s">
        <v>202</v>
      </c>
    </row>
    <row r="82" spans="1:4" ht="13.5" customHeight="1">
      <c r="A82" s="93" t="s">
        <v>36</v>
      </c>
      <c r="B82" s="27">
        <v>4897</v>
      </c>
      <c r="C82" s="29">
        <v>3563</v>
      </c>
      <c r="D82" s="184" t="s">
        <v>203</v>
      </c>
    </row>
    <row r="83" spans="1:4" ht="13.5" customHeight="1">
      <c r="A83" s="94" t="s">
        <v>37</v>
      </c>
      <c r="B83" s="32">
        <v>7926</v>
      </c>
      <c r="C83" s="33">
        <v>10847</v>
      </c>
      <c r="D83" s="35">
        <v>2921</v>
      </c>
    </row>
    <row r="84" spans="1:4" ht="13.5" customHeight="1">
      <c r="A84" s="95" t="s">
        <v>38</v>
      </c>
      <c r="B84" s="96">
        <v>17577</v>
      </c>
      <c r="C84" s="80">
        <v>18592</v>
      </c>
      <c r="D84" s="185">
        <v>1015</v>
      </c>
    </row>
    <row r="85" spans="1:4" ht="10.5">
      <c r="A85" s="1" t="s">
        <v>58</v>
      </c>
      <c r="B85" s="97"/>
      <c r="C85" s="97"/>
      <c r="D85" s="97"/>
    </row>
    <row r="86" spans="1:4" ht="9.75" customHeight="1">
      <c r="A86" s="98"/>
      <c r="B86" s="97"/>
      <c r="C86" s="97"/>
      <c r="D86" s="97"/>
    </row>
    <row r="87" ht="14.25">
      <c r="A87" s="60" t="s">
        <v>57</v>
      </c>
    </row>
    <row r="88" ht="10.5" customHeight="1">
      <c r="A88" s="60"/>
    </row>
    <row r="89" spans="1:11" ht="21.75" thickBot="1">
      <c r="A89" s="88" t="s">
        <v>33</v>
      </c>
      <c r="B89" s="89" t="s">
        <v>91</v>
      </c>
      <c r="C89" s="90" t="s">
        <v>92</v>
      </c>
      <c r="D89" s="90" t="s">
        <v>50</v>
      </c>
      <c r="E89" s="99" t="s">
        <v>31</v>
      </c>
      <c r="F89" s="91" t="s">
        <v>32</v>
      </c>
      <c r="G89" s="700" t="s">
        <v>40</v>
      </c>
      <c r="H89" s="701"/>
      <c r="I89" s="89" t="s">
        <v>91</v>
      </c>
      <c r="J89" s="90" t="s">
        <v>92</v>
      </c>
      <c r="K89" s="91" t="s">
        <v>50</v>
      </c>
    </row>
    <row r="90" spans="1:11" ht="13.5" customHeight="1" thickTop="1">
      <c r="A90" s="92" t="s">
        <v>25</v>
      </c>
      <c r="B90" s="125">
        <v>8.65</v>
      </c>
      <c r="C90" s="40">
        <v>6.73</v>
      </c>
      <c r="D90" s="40" t="s">
        <v>204</v>
      </c>
      <c r="E90" s="101" t="s">
        <v>205</v>
      </c>
      <c r="F90" s="102" t="s">
        <v>206</v>
      </c>
      <c r="G90" s="723" t="s">
        <v>66</v>
      </c>
      <c r="H90" s="724"/>
      <c r="I90" s="126" t="s">
        <v>190</v>
      </c>
      <c r="J90" s="41" t="s">
        <v>190</v>
      </c>
      <c r="K90" s="127" t="s">
        <v>190</v>
      </c>
    </row>
    <row r="91" spans="1:11" ht="13.5" customHeight="1">
      <c r="A91" s="93" t="s">
        <v>26</v>
      </c>
      <c r="B91" s="128">
        <v>22.08</v>
      </c>
      <c r="C91" s="42">
        <v>19.71</v>
      </c>
      <c r="D91" s="42" t="s">
        <v>207</v>
      </c>
      <c r="E91" s="105" t="s">
        <v>208</v>
      </c>
      <c r="F91" s="106" t="s">
        <v>209</v>
      </c>
      <c r="G91" s="719" t="s">
        <v>168</v>
      </c>
      <c r="H91" s="720"/>
      <c r="I91" s="128" t="s">
        <v>180</v>
      </c>
      <c r="J91" s="43" t="s">
        <v>180</v>
      </c>
      <c r="K91" s="129" t="s">
        <v>180</v>
      </c>
    </row>
    <row r="92" spans="1:11" ht="13.5" customHeight="1">
      <c r="A92" s="93" t="s">
        <v>27</v>
      </c>
      <c r="B92" s="130">
        <v>4.5</v>
      </c>
      <c r="C92" s="43">
        <v>4.4</v>
      </c>
      <c r="D92" s="43" t="s">
        <v>210</v>
      </c>
      <c r="E92" s="108">
        <v>25</v>
      </c>
      <c r="F92" s="109">
        <v>35</v>
      </c>
      <c r="G92" s="719" t="s">
        <v>111</v>
      </c>
      <c r="H92" s="720"/>
      <c r="I92" s="128" t="s">
        <v>180</v>
      </c>
      <c r="J92" s="43" t="s">
        <v>180</v>
      </c>
      <c r="K92" s="129" t="s">
        <v>180</v>
      </c>
    </row>
    <row r="93" spans="1:11" ht="13.5" customHeight="1">
      <c r="A93" s="93" t="s">
        <v>28</v>
      </c>
      <c r="B93" s="131" t="s">
        <v>180</v>
      </c>
      <c r="C93" s="43" t="s">
        <v>180</v>
      </c>
      <c r="D93" s="43" t="s">
        <v>180</v>
      </c>
      <c r="E93" s="108">
        <v>350</v>
      </c>
      <c r="F93" s="110"/>
      <c r="G93" s="719" t="s">
        <v>112</v>
      </c>
      <c r="H93" s="720"/>
      <c r="I93" s="128" t="s">
        <v>180</v>
      </c>
      <c r="J93" s="43" t="s">
        <v>180</v>
      </c>
      <c r="K93" s="129" t="s">
        <v>180</v>
      </c>
    </row>
    <row r="94" spans="1:11" ht="13.5" customHeight="1">
      <c r="A94" s="93" t="s">
        <v>29</v>
      </c>
      <c r="B94" s="132">
        <v>0.79</v>
      </c>
      <c r="C94" s="42">
        <v>0.81</v>
      </c>
      <c r="D94" s="42">
        <v>0.02</v>
      </c>
      <c r="E94" s="111"/>
      <c r="F94" s="112"/>
      <c r="G94" s="719" t="s">
        <v>170</v>
      </c>
      <c r="H94" s="720"/>
      <c r="I94" s="128" t="s">
        <v>180</v>
      </c>
      <c r="J94" s="43" t="s">
        <v>180</v>
      </c>
      <c r="K94" s="129" t="s">
        <v>180</v>
      </c>
    </row>
    <row r="95" spans="1:11" ht="13.5" customHeight="1">
      <c r="A95" s="113" t="s">
        <v>30</v>
      </c>
      <c r="B95" s="133">
        <v>81.6</v>
      </c>
      <c r="C95" s="44">
        <v>86.5</v>
      </c>
      <c r="D95" s="44">
        <v>4.9</v>
      </c>
      <c r="E95" s="115"/>
      <c r="F95" s="116"/>
      <c r="G95" s="721"/>
      <c r="H95" s="722"/>
      <c r="I95" s="117"/>
      <c r="J95" s="44"/>
      <c r="K95" s="118"/>
    </row>
    <row r="96" ht="10.5">
      <c r="A96" s="1" t="s">
        <v>95</v>
      </c>
    </row>
    <row r="97" ht="10.5">
      <c r="A97" s="1" t="s">
        <v>96</v>
      </c>
    </row>
    <row r="98" ht="10.5">
      <c r="A98" s="1" t="s">
        <v>97</v>
      </c>
    </row>
    <row r="99" ht="10.5" customHeight="1">
      <c r="A99" s="1" t="s">
        <v>98</v>
      </c>
    </row>
  </sheetData>
  <sheetProtection/>
  <mergeCells count="43">
    <mergeCell ref="G91:H91"/>
    <mergeCell ref="G92:H92"/>
    <mergeCell ref="G93:H93"/>
    <mergeCell ref="G94:H94"/>
    <mergeCell ref="G95:H95"/>
    <mergeCell ref="G65:G66"/>
    <mergeCell ref="H65:H66"/>
    <mergeCell ref="I65:I66"/>
    <mergeCell ref="J65:J66"/>
    <mergeCell ref="G89:H89"/>
    <mergeCell ref="G90:H90"/>
    <mergeCell ref="A65:A66"/>
    <mergeCell ref="B65:B66"/>
    <mergeCell ref="C65:C66"/>
    <mergeCell ref="D65:D66"/>
    <mergeCell ref="E65:E66"/>
    <mergeCell ref="F65:F66"/>
    <mergeCell ref="I19:I20"/>
    <mergeCell ref="A39:A40"/>
    <mergeCell ref="B39:B40"/>
    <mergeCell ref="C39:C40"/>
    <mergeCell ref="D39:D40"/>
    <mergeCell ref="E39:E40"/>
    <mergeCell ref="F39:F40"/>
    <mergeCell ref="G39:G40"/>
    <mergeCell ref="H39:H40"/>
    <mergeCell ref="I39:I40"/>
    <mergeCell ref="G8:G9"/>
    <mergeCell ref="H8:H9"/>
    <mergeCell ref="A19:A20"/>
    <mergeCell ref="B19:B20"/>
    <mergeCell ref="C19:C20"/>
    <mergeCell ref="D19:D20"/>
    <mergeCell ref="E19:E20"/>
    <mergeCell ref="F19:F20"/>
    <mergeCell ref="G19:G20"/>
    <mergeCell ref="H19:H20"/>
    <mergeCell ref="A8:A9"/>
    <mergeCell ref="B8:B9"/>
    <mergeCell ref="C8:C9"/>
    <mergeCell ref="D8:D9"/>
    <mergeCell ref="E8:E9"/>
    <mergeCell ref="F8:F9"/>
  </mergeCells>
  <printOptions horizontalCentered="1"/>
  <pageMargins left="0.4330708661417323" right="0.3937007874015748" top="0.7086614173228347" bottom="0.31496062992125984" header="0.4330708661417323" footer="0.1968503937007874"/>
  <pageSetup horizontalDpi="600" verticalDpi="600" orientation="portrait" paperSize="9" scale="82" r:id="rId1"/>
  <rowBreaks count="1" manualBreakCount="1">
    <brk id="76" max="10" man="1"/>
  </rowBreaks>
  <colBreaks count="1" manualBreakCount="1">
    <brk id="11" max="72" man="1"/>
  </colBreaks>
</worksheet>
</file>

<file path=xl/worksheets/sheet40.xml><?xml version="1.0" encoding="utf-8"?>
<worksheet xmlns="http://schemas.openxmlformats.org/spreadsheetml/2006/main" xmlns:r="http://schemas.openxmlformats.org/officeDocument/2006/relationships">
  <sheetPr>
    <pageSetUpPr fitToPage="1"/>
  </sheetPr>
  <dimension ref="A1:M78"/>
  <sheetViews>
    <sheetView view="pageBreakPreview" zoomScaleSheetLayoutView="100" zoomScalePageLayoutView="0" workbookViewId="0" topLeftCell="A1">
      <selection activeCell="F16" sqref="F16"/>
    </sheetView>
  </sheetViews>
  <sheetFormatPr defaultColWidth="9.00390625" defaultRowHeight="13.5" customHeight="1"/>
  <cols>
    <col min="1" max="1" width="21.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925</v>
      </c>
      <c r="B4" s="51"/>
      <c r="G4" s="52" t="s">
        <v>51</v>
      </c>
      <c r="H4" s="53" t="s">
        <v>52</v>
      </c>
      <c r="I4" s="54" t="s">
        <v>53</v>
      </c>
      <c r="J4" s="55" t="s">
        <v>54</v>
      </c>
    </row>
    <row r="5" spans="7:10" ht="13.5" customHeight="1" thickTop="1">
      <c r="G5" s="461">
        <v>286</v>
      </c>
      <c r="H5" s="462">
        <v>1123</v>
      </c>
      <c r="I5" s="463">
        <v>74</v>
      </c>
      <c r="J5" s="464">
        <v>1483</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465">
        <v>2379</v>
      </c>
      <c r="C10" s="231">
        <v>2085</v>
      </c>
      <c r="D10" s="231">
        <v>294</v>
      </c>
      <c r="E10" s="231">
        <v>255</v>
      </c>
      <c r="F10" s="389" t="s">
        <v>762</v>
      </c>
      <c r="G10" s="4">
        <v>2479</v>
      </c>
      <c r="H10" s="5"/>
    </row>
    <row r="11" spans="1:8" ht="13.5" customHeight="1">
      <c r="A11" s="6"/>
      <c r="B11" s="7"/>
      <c r="C11" s="8"/>
      <c r="D11" s="8"/>
      <c r="E11" s="8"/>
      <c r="F11" s="8"/>
      <c r="G11" s="8"/>
      <c r="H11" s="9"/>
    </row>
    <row r="12" spans="1:8" ht="13.5" customHeight="1">
      <c r="A12" s="63" t="s">
        <v>1</v>
      </c>
      <c r="B12" s="64">
        <f>SUM(B10:B11)</f>
        <v>2379</v>
      </c>
      <c r="C12" s="65">
        <f>SUM(C10:C11)</f>
        <v>2085</v>
      </c>
      <c r="D12" s="65">
        <f>SUM(D10:D11)</f>
        <v>294</v>
      </c>
      <c r="E12" s="65">
        <f>SUM(E10:E11)</f>
        <v>255</v>
      </c>
      <c r="F12" s="66"/>
      <c r="G12" s="65">
        <f>SUM(G10:G11)</f>
        <v>2479</v>
      </c>
      <c r="H12" s="67"/>
    </row>
    <row r="13" spans="1:8" ht="13.5" customHeight="1">
      <c r="A13" s="68" t="s">
        <v>87</v>
      </c>
      <c r="B13" s="69"/>
      <c r="C13" s="69"/>
      <c r="D13" s="69"/>
      <c r="E13" s="69"/>
      <c r="F13" s="69"/>
      <c r="G13" s="69"/>
      <c r="H13" s="70"/>
    </row>
    <row r="14" ht="9.75" customHeight="1"/>
    <row r="15" ht="14.25">
      <c r="A15" s="60" t="s">
        <v>10</v>
      </c>
    </row>
    <row r="16" spans="9:12" ht="10.5">
      <c r="I16" s="49" t="s">
        <v>12</v>
      </c>
      <c r="K16" s="49"/>
      <c r="L16" s="49"/>
    </row>
    <row r="17" spans="1:9" ht="13.5" customHeight="1">
      <c r="A17" s="684" t="s">
        <v>0</v>
      </c>
      <c r="B17" s="694" t="s">
        <v>43</v>
      </c>
      <c r="C17" s="690" t="s">
        <v>44</v>
      </c>
      <c r="D17" s="690" t="s">
        <v>45</v>
      </c>
      <c r="E17" s="695" t="s">
        <v>46</v>
      </c>
      <c r="F17" s="690" t="s">
        <v>55</v>
      </c>
      <c r="G17" s="690" t="s">
        <v>11</v>
      </c>
      <c r="H17" s="695" t="s">
        <v>41</v>
      </c>
      <c r="I17" s="692" t="s">
        <v>8</v>
      </c>
    </row>
    <row r="18" spans="1:9" ht="13.5" customHeight="1" thickBot="1">
      <c r="A18" s="685"/>
      <c r="B18" s="687"/>
      <c r="C18" s="689"/>
      <c r="D18" s="689"/>
      <c r="E18" s="696"/>
      <c r="F18" s="691"/>
      <c r="G18" s="691"/>
      <c r="H18" s="697"/>
      <c r="I18" s="693"/>
    </row>
    <row r="19" spans="1:9" ht="13.5" customHeight="1" thickTop="1">
      <c r="A19" s="2" t="s">
        <v>243</v>
      </c>
      <c r="B19" s="144">
        <v>159</v>
      </c>
      <c r="C19" s="139">
        <v>144</v>
      </c>
      <c r="D19" s="139">
        <v>15</v>
      </c>
      <c r="E19" s="139">
        <v>15</v>
      </c>
      <c r="F19" s="139">
        <v>86</v>
      </c>
      <c r="G19" s="139">
        <v>1517</v>
      </c>
      <c r="H19" s="139">
        <v>1182</v>
      </c>
      <c r="I19" s="671"/>
    </row>
    <row r="20" spans="1:9" ht="13.5" customHeight="1">
      <c r="A20" s="2" t="s">
        <v>257</v>
      </c>
      <c r="B20" s="625">
        <v>22</v>
      </c>
      <c r="C20" s="241">
        <v>20</v>
      </c>
      <c r="D20" s="241">
        <v>2</v>
      </c>
      <c r="E20" s="241">
        <v>2</v>
      </c>
      <c r="F20" s="241">
        <v>12</v>
      </c>
      <c r="G20" s="241">
        <v>167</v>
      </c>
      <c r="H20" s="241">
        <v>167</v>
      </c>
      <c r="I20" s="671"/>
    </row>
    <row r="21" spans="1:9" ht="13.5" customHeight="1">
      <c r="A21" s="2" t="s">
        <v>113</v>
      </c>
      <c r="B21" s="625">
        <v>426</v>
      </c>
      <c r="C21" s="241">
        <v>354</v>
      </c>
      <c r="D21" s="241">
        <v>71</v>
      </c>
      <c r="E21" s="241">
        <v>71</v>
      </c>
      <c r="F21" s="241">
        <v>17</v>
      </c>
      <c r="G21" s="611" t="s">
        <v>762</v>
      </c>
      <c r="H21" s="611" t="s">
        <v>762</v>
      </c>
      <c r="I21" s="22"/>
    </row>
    <row r="22" spans="1:9" ht="13.5" customHeight="1">
      <c r="A22" s="2" t="s">
        <v>117</v>
      </c>
      <c r="B22" s="625">
        <v>46</v>
      </c>
      <c r="C22" s="241">
        <v>35</v>
      </c>
      <c r="D22" s="241">
        <v>11</v>
      </c>
      <c r="E22" s="241">
        <v>11</v>
      </c>
      <c r="F22" s="241">
        <v>0</v>
      </c>
      <c r="G22" s="611" t="s">
        <v>762</v>
      </c>
      <c r="H22" s="611" t="s">
        <v>762</v>
      </c>
      <c r="I22" s="22"/>
    </row>
    <row r="23" spans="1:9" ht="13.5" customHeight="1">
      <c r="A23" s="6" t="s">
        <v>118</v>
      </c>
      <c r="B23" s="147">
        <v>240</v>
      </c>
      <c r="C23" s="28">
        <v>211</v>
      </c>
      <c r="D23" s="28">
        <v>29</v>
      </c>
      <c r="E23" s="28">
        <v>29</v>
      </c>
      <c r="F23" s="28">
        <v>35</v>
      </c>
      <c r="G23" s="148" t="s">
        <v>762</v>
      </c>
      <c r="H23" s="148" t="s">
        <v>762</v>
      </c>
      <c r="I23" s="30"/>
    </row>
    <row r="24" spans="1:9" ht="13.5" customHeight="1">
      <c r="A24" s="6" t="s">
        <v>926</v>
      </c>
      <c r="B24" s="147">
        <v>293</v>
      </c>
      <c r="C24" s="28">
        <v>277</v>
      </c>
      <c r="D24" s="28">
        <v>16</v>
      </c>
      <c r="E24" s="28">
        <v>16</v>
      </c>
      <c r="F24" s="28">
        <v>66</v>
      </c>
      <c r="G24" s="28">
        <v>85</v>
      </c>
      <c r="H24" s="148">
        <v>62</v>
      </c>
      <c r="I24" s="30"/>
    </row>
    <row r="25" spans="1:9" ht="13.5" customHeight="1">
      <c r="A25" s="11" t="s">
        <v>120</v>
      </c>
      <c r="B25" s="141">
        <v>31</v>
      </c>
      <c r="C25" s="142">
        <v>30</v>
      </c>
      <c r="D25" s="142">
        <v>1</v>
      </c>
      <c r="E25" s="142">
        <v>1</v>
      </c>
      <c r="F25" s="142">
        <v>15</v>
      </c>
      <c r="G25" s="482" t="s">
        <v>762</v>
      </c>
      <c r="H25" s="482" t="s">
        <v>762</v>
      </c>
      <c r="I25" s="35"/>
    </row>
    <row r="26" spans="1:9" ht="13.5" customHeight="1">
      <c r="A26" s="63" t="s">
        <v>15</v>
      </c>
      <c r="B26" s="78"/>
      <c r="C26" s="79"/>
      <c r="D26" s="79"/>
      <c r="E26" s="80"/>
      <c r="F26" s="81"/>
      <c r="G26" s="80"/>
      <c r="H26" s="80"/>
      <c r="I26" s="82"/>
    </row>
    <row r="27" ht="10.5">
      <c r="A27" s="1" t="s">
        <v>88</v>
      </c>
    </row>
    <row r="28" ht="10.5">
      <c r="A28" s="1" t="s">
        <v>89</v>
      </c>
    </row>
    <row r="29" ht="10.5">
      <c r="A29" s="1" t="s">
        <v>49</v>
      </c>
    </row>
    <row r="30" ht="10.5">
      <c r="A30" s="1" t="s">
        <v>48</v>
      </c>
    </row>
    <row r="31" ht="9.75" customHeight="1"/>
    <row r="32" ht="14.25">
      <c r="A32" s="60" t="s">
        <v>13</v>
      </c>
    </row>
    <row r="33" spans="9:10" ht="10.5">
      <c r="I33" s="49" t="s">
        <v>12</v>
      </c>
      <c r="J33" s="49"/>
    </row>
    <row r="34" spans="1:9" ht="13.5" customHeight="1">
      <c r="A34" s="684" t="s">
        <v>14</v>
      </c>
      <c r="B34" s="694" t="s">
        <v>43</v>
      </c>
      <c r="C34" s="690" t="s">
        <v>44</v>
      </c>
      <c r="D34" s="690" t="s">
        <v>45</v>
      </c>
      <c r="E34" s="695" t="s">
        <v>46</v>
      </c>
      <c r="F34" s="690" t="s">
        <v>55</v>
      </c>
      <c r="G34" s="690" t="s">
        <v>11</v>
      </c>
      <c r="H34" s="695" t="s">
        <v>42</v>
      </c>
      <c r="I34" s="692" t="s">
        <v>8</v>
      </c>
    </row>
    <row r="35" spans="1:9" ht="13.5" customHeight="1" thickBot="1">
      <c r="A35" s="685"/>
      <c r="B35" s="687"/>
      <c r="C35" s="689"/>
      <c r="D35" s="689"/>
      <c r="E35" s="696"/>
      <c r="F35" s="691"/>
      <c r="G35" s="691"/>
      <c r="H35" s="697"/>
      <c r="I35" s="693"/>
    </row>
    <row r="36" spans="1:9" ht="13.5" customHeight="1" thickTop="1">
      <c r="A36" s="2" t="s">
        <v>124</v>
      </c>
      <c r="B36" s="16">
        <v>75</v>
      </c>
      <c r="C36" s="17">
        <v>71</v>
      </c>
      <c r="D36" s="17">
        <v>3</v>
      </c>
      <c r="E36" s="17">
        <v>3</v>
      </c>
      <c r="F36" s="37" t="s">
        <v>762</v>
      </c>
      <c r="G36" s="37" t="s">
        <v>762</v>
      </c>
      <c r="H36" s="37" t="s">
        <v>762</v>
      </c>
      <c r="I36" s="38"/>
    </row>
    <row r="37" spans="1:9" ht="13.5" customHeight="1">
      <c r="A37" s="2" t="s">
        <v>927</v>
      </c>
      <c r="B37" s="19">
        <v>11738</v>
      </c>
      <c r="C37" s="20">
        <v>11624</v>
      </c>
      <c r="D37" s="20">
        <f aca="true" t="shared" si="0" ref="D37:D44">+B37-C37</f>
        <v>114</v>
      </c>
      <c r="E37" s="20">
        <v>114</v>
      </c>
      <c r="F37" s="20">
        <v>2690</v>
      </c>
      <c r="G37" s="168" t="s">
        <v>762</v>
      </c>
      <c r="H37" s="168" t="s">
        <v>762</v>
      </c>
      <c r="I37" s="22"/>
    </row>
    <row r="38" spans="1:9" ht="13.5" customHeight="1">
      <c r="A38" s="2" t="s">
        <v>928</v>
      </c>
      <c r="B38" s="19">
        <v>420</v>
      </c>
      <c r="C38" s="20">
        <v>397</v>
      </c>
      <c r="D38" s="20">
        <f t="shared" si="0"/>
        <v>23</v>
      </c>
      <c r="E38" s="20">
        <v>23</v>
      </c>
      <c r="F38" s="168" t="s">
        <v>762</v>
      </c>
      <c r="G38" s="168" t="s">
        <v>762</v>
      </c>
      <c r="H38" s="168" t="s">
        <v>762</v>
      </c>
      <c r="I38" s="22"/>
    </row>
    <row r="39" spans="1:9" ht="13.5" customHeight="1">
      <c r="A39" s="2" t="s">
        <v>929</v>
      </c>
      <c r="B39" s="19">
        <v>161139</v>
      </c>
      <c r="C39" s="20">
        <v>155554</v>
      </c>
      <c r="D39" s="20">
        <f t="shared" si="0"/>
        <v>5585</v>
      </c>
      <c r="E39" s="20">
        <v>5580</v>
      </c>
      <c r="F39" s="168" t="s">
        <v>762</v>
      </c>
      <c r="G39" s="168" t="s">
        <v>762</v>
      </c>
      <c r="H39" s="168" t="s">
        <v>762</v>
      </c>
      <c r="I39" s="22"/>
    </row>
    <row r="40" spans="1:9" ht="13.5" customHeight="1">
      <c r="A40" s="2" t="s">
        <v>649</v>
      </c>
      <c r="B40" s="19">
        <v>4158</v>
      </c>
      <c r="C40" s="20">
        <v>4011</v>
      </c>
      <c r="D40" s="20">
        <f t="shared" si="0"/>
        <v>147</v>
      </c>
      <c r="E40" s="20">
        <v>147</v>
      </c>
      <c r="F40" s="20">
        <v>161</v>
      </c>
      <c r="G40" s="20">
        <v>6518</v>
      </c>
      <c r="H40" s="20">
        <v>84</v>
      </c>
      <c r="I40" s="22"/>
    </row>
    <row r="41" spans="1:9" ht="13.5" customHeight="1">
      <c r="A41" s="6" t="s">
        <v>517</v>
      </c>
      <c r="B41" s="27">
        <v>2193</v>
      </c>
      <c r="C41" s="29">
        <v>2134</v>
      </c>
      <c r="D41" s="29">
        <v>58</v>
      </c>
      <c r="E41" s="29">
        <v>58</v>
      </c>
      <c r="F41" s="29">
        <v>55</v>
      </c>
      <c r="G41" s="29">
        <v>125</v>
      </c>
      <c r="H41" s="29">
        <v>3</v>
      </c>
      <c r="I41" s="30"/>
    </row>
    <row r="42" spans="1:9" ht="13.5" customHeight="1">
      <c r="A42" s="6" t="s">
        <v>519</v>
      </c>
      <c r="B42" s="27">
        <v>14</v>
      </c>
      <c r="C42" s="29">
        <v>11</v>
      </c>
      <c r="D42" s="29">
        <f t="shared" si="0"/>
        <v>3</v>
      </c>
      <c r="E42" s="29">
        <v>3</v>
      </c>
      <c r="F42" s="39" t="s">
        <v>762</v>
      </c>
      <c r="G42" s="39" t="s">
        <v>762</v>
      </c>
      <c r="H42" s="39" t="s">
        <v>762</v>
      </c>
      <c r="I42" s="30"/>
    </row>
    <row r="43" spans="1:9" ht="13.5" customHeight="1">
      <c r="A43" s="6" t="s">
        <v>930</v>
      </c>
      <c r="B43" s="27">
        <v>86</v>
      </c>
      <c r="C43" s="29">
        <v>80</v>
      </c>
      <c r="D43" s="29">
        <v>5</v>
      </c>
      <c r="E43" s="29">
        <v>5</v>
      </c>
      <c r="F43" s="39" t="s">
        <v>762</v>
      </c>
      <c r="G43" s="39" t="s">
        <v>762</v>
      </c>
      <c r="H43" s="39" t="s">
        <v>762</v>
      </c>
      <c r="I43" s="30"/>
    </row>
    <row r="44" spans="1:9" ht="13.5" customHeight="1">
      <c r="A44" s="11" t="s">
        <v>129</v>
      </c>
      <c r="B44" s="32">
        <v>470</v>
      </c>
      <c r="C44" s="33">
        <v>455</v>
      </c>
      <c r="D44" s="33">
        <f t="shared" si="0"/>
        <v>15</v>
      </c>
      <c r="E44" s="33">
        <v>778</v>
      </c>
      <c r="F44" s="169" t="s">
        <v>762</v>
      </c>
      <c r="G44" s="169" t="s">
        <v>762</v>
      </c>
      <c r="H44" s="169" t="s">
        <v>762</v>
      </c>
      <c r="I44" s="35" t="s">
        <v>135</v>
      </c>
    </row>
    <row r="45" spans="1:9" ht="13.5" customHeight="1">
      <c r="A45" s="63" t="s">
        <v>16</v>
      </c>
      <c r="B45" s="78"/>
      <c r="C45" s="79"/>
      <c r="D45" s="79"/>
      <c r="E45" s="80"/>
      <c r="F45" s="81"/>
      <c r="G45" s="80"/>
      <c r="H45" s="80"/>
      <c r="I45" s="84"/>
    </row>
    <row r="46" ht="9.75" customHeight="1">
      <c r="A46" s="85"/>
    </row>
    <row r="47" ht="14.25">
      <c r="A47" s="60" t="s">
        <v>56</v>
      </c>
    </row>
    <row r="48" ht="10.5">
      <c r="J48" s="49" t="s">
        <v>12</v>
      </c>
    </row>
    <row r="49" spans="1:10" ht="13.5" customHeight="1">
      <c r="A49" s="698" t="s">
        <v>17</v>
      </c>
      <c r="B49" s="694" t="s">
        <v>19</v>
      </c>
      <c r="C49" s="690" t="s">
        <v>47</v>
      </c>
      <c r="D49" s="690" t="s">
        <v>20</v>
      </c>
      <c r="E49" s="690" t="s">
        <v>21</v>
      </c>
      <c r="F49" s="690" t="s">
        <v>22</v>
      </c>
      <c r="G49" s="695" t="s">
        <v>23</v>
      </c>
      <c r="H49" s="695" t="s">
        <v>24</v>
      </c>
      <c r="I49" s="695" t="s">
        <v>59</v>
      </c>
      <c r="J49" s="692" t="s">
        <v>8</v>
      </c>
    </row>
    <row r="50" spans="1:10" ht="13.5" customHeight="1" thickBot="1">
      <c r="A50" s="699"/>
      <c r="B50" s="687"/>
      <c r="C50" s="689"/>
      <c r="D50" s="689"/>
      <c r="E50" s="689"/>
      <c r="F50" s="689"/>
      <c r="G50" s="696"/>
      <c r="H50" s="696"/>
      <c r="I50" s="697"/>
      <c r="J50" s="693"/>
    </row>
    <row r="51" spans="1:10" ht="13.5" customHeight="1" thickTop="1">
      <c r="A51" s="2" t="s">
        <v>931</v>
      </c>
      <c r="B51" s="16">
        <v>5</v>
      </c>
      <c r="C51" s="17">
        <v>53</v>
      </c>
      <c r="D51" s="17">
        <v>50</v>
      </c>
      <c r="E51" s="37" t="s">
        <v>762</v>
      </c>
      <c r="F51" s="37" t="s">
        <v>762</v>
      </c>
      <c r="G51" s="37" t="s">
        <v>762</v>
      </c>
      <c r="H51" s="37" t="s">
        <v>762</v>
      </c>
      <c r="I51" s="37" t="s">
        <v>762</v>
      </c>
      <c r="J51" s="22"/>
    </row>
    <row r="52" spans="1:10" ht="13.5" customHeight="1">
      <c r="A52" s="6" t="s">
        <v>932</v>
      </c>
      <c r="B52" s="27">
        <v>2</v>
      </c>
      <c r="C52" s="29">
        <v>29</v>
      </c>
      <c r="D52" s="29">
        <v>50</v>
      </c>
      <c r="E52" s="39" t="s">
        <v>762</v>
      </c>
      <c r="F52" s="39" t="s">
        <v>762</v>
      </c>
      <c r="G52" s="39" t="s">
        <v>762</v>
      </c>
      <c r="H52" s="39" t="s">
        <v>762</v>
      </c>
      <c r="I52" s="39" t="s">
        <v>762</v>
      </c>
      <c r="J52" s="30"/>
    </row>
    <row r="53" spans="1:10" ht="13.5" customHeight="1">
      <c r="A53" s="11" t="s">
        <v>933</v>
      </c>
      <c r="B53" s="32">
        <v>0</v>
      </c>
      <c r="C53" s="33">
        <v>34</v>
      </c>
      <c r="D53" s="33">
        <v>2</v>
      </c>
      <c r="E53" s="169" t="s">
        <v>762</v>
      </c>
      <c r="F53" s="169" t="s">
        <v>762</v>
      </c>
      <c r="G53" s="169" t="s">
        <v>762</v>
      </c>
      <c r="H53" s="169" t="s">
        <v>762</v>
      </c>
      <c r="I53" s="169" t="s">
        <v>762</v>
      </c>
      <c r="J53" s="35"/>
    </row>
    <row r="54" spans="1:10" ht="13.5" customHeight="1">
      <c r="A54" s="86" t="s">
        <v>18</v>
      </c>
      <c r="B54" s="87"/>
      <c r="C54" s="81"/>
      <c r="D54" s="80">
        <f>SUM(D51:D53)</f>
        <v>102</v>
      </c>
      <c r="E54" s="180" t="s">
        <v>762</v>
      </c>
      <c r="F54" s="180" t="s">
        <v>762</v>
      </c>
      <c r="G54" s="180" t="s">
        <v>762</v>
      </c>
      <c r="H54" s="180" t="s">
        <v>762</v>
      </c>
      <c r="I54" s="180" t="s">
        <v>762</v>
      </c>
      <c r="J54" s="82"/>
    </row>
    <row r="55" ht="10.5">
      <c r="A55" s="1" t="s">
        <v>90</v>
      </c>
    </row>
    <row r="56" ht="9.75" customHeight="1"/>
    <row r="57" ht="14.25">
      <c r="A57" s="60" t="s">
        <v>39</v>
      </c>
    </row>
    <row r="58" ht="10.5">
      <c r="D58" s="49" t="s">
        <v>12</v>
      </c>
    </row>
    <row r="59" spans="1:4" ht="21.75" thickBot="1">
      <c r="A59" s="88" t="s">
        <v>34</v>
      </c>
      <c r="B59" s="89" t="s">
        <v>91</v>
      </c>
      <c r="C59" s="90" t="s">
        <v>92</v>
      </c>
      <c r="D59" s="91" t="s">
        <v>50</v>
      </c>
    </row>
    <row r="60" spans="1:4" ht="13.5" customHeight="1" thickTop="1">
      <c r="A60" s="92" t="s">
        <v>35</v>
      </c>
      <c r="B60" s="16">
        <v>131</v>
      </c>
      <c r="C60" s="17">
        <v>331</v>
      </c>
      <c r="D60" s="502">
        <f>+C60-B60</f>
        <v>200</v>
      </c>
    </row>
    <row r="61" spans="1:4" ht="13.5" customHeight="1">
      <c r="A61" s="93" t="s">
        <v>36</v>
      </c>
      <c r="B61" s="27">
        <v>1</v>
      </c>
      <c r="C61" s="29">
        <v>1</v>
      </c>
      <c r="D61" s="140">
        <f>+C61-B61</f>
        <v>0</v>
      </c>
    </row>
    <row r="62" spans="1:4" ht="13.5" customHeight="1">
      <c r="A62" s="94" t="s">
        <v>37</v>
      </c>
      <c r="B62" s="32">
        <v>214</v>
      </c>
      <c r="C62" s="33">
        <v>262</v>
      </c>
      <c r="D62" s="503">
        <f>+C62-B62</f>
        <v>48</v>
      </c>
    </row>
    <row r="63" spans="1:4" ht="13.5" customHeight="1">
      <c r="A63" s="95" t="s">
        <v>38</v>
      </c>
      <c r="B63" s="96">
        <f>SUM(B60:B62)</f>
        <v>346</v>
      </c>
      <c r="C63" s="80">
        <f>SUM(C60:C62)</f>
        <v>594</v>
      </c>
      <c r="D63" s="505">
        <f>SUM(B63:C63)</f>
        <v>940</v>
      </c>
    </row>
    <row r="64" spans="1:4" ht="10.5">
      <c r="A64" s="1" t="s">
        <v>58</v>
      </c>
      <c r="B64" s="97"/>
      <c r="C64" s="97"/>
      <c r="D64" s="97"/>
    </row>
    <row r="65" spans="1:4" ht="9.75" customHeight="1">
      <c r="A65" s="98"/>
      <c r="B65" s="97"/>
      <c r="C65" s="97"/>
      <c r="D65" s="97"/>
    </row>
    <row r="66" ht="14.25">
      <c r="A66" s="60" t="s">
        <v>57</v>
      </c>
    </row>
    <row r="67" ht="10.5" customHeight="1">
      <c r="A67" s="60"/>
    </row>
    <row r="68" spans="1:11" ht="21.75" thickBot="1">
      <c r="A68" s="88" t="s">
        <v>33</v>
      </c>
      <c r="B68" s="89" t="s">
        <v>91</v>
      </c>
      <c r="C68" s="90" t="s">
        <v>92</v>
      </c>
      <c r="D68" s="90" t="s">
        <v>50</v>
      </c>
      <c r="E68" s="99" t="s">
        <v>31</v>
      </c>
      <c r="F68" s="91" t="s">
        <v>32</v>
      </c>
      <c r="G68" s="700" t="s">
        <v>40</v>
      </c>
      <c r="H68" s="701"/>
      <c r="I68" s="89" t="s">
        <v>91</v>
      </c>
      <c r="J68" s="90" t="s">
        <v>92</v>
      </c>
      <c r="K68" s="91" t="s">
        <v>50</v>
      </c>
    </row>
    <row r="69" spans="1:11" ht="13.5" customHeight="1" thickTop="1">
      <c r="A69" s="92" t="s">
        <v>25</v>
      </c>
      <c r="B69" s="193">
        <v>20.38</v>
      </c>
      <c r="C69" s="672">
        <v>17.22</v>
      </c>
      <c r="D69" s="194">
        <f aca="true" t="shared" si="1" ref="D69:D74">+C69-B69</f>
        <v>-3.16</v>
      </c>
      <c r="E69" s="195">
        <v>-15</v>
      </c>
      <c r="F69" s="196" t="s">
        <v>768</v>
      </c>
      <c r="G69" s="717" t="s">
        <v>243</v>
      </c>
      <c r="H69" s="718"/>
      <c r="I69" s="43" t="s">
        <v>762</v>
      </c>
      <c r="J69" s="43" t="s">
        <v>762</v>
      </c>
      <c r="K69" s="127" t="s">
        <v>99</v>
      </c>
    </row>
    <row r="70" spans="1:11" ht="13.5" customHeight="1">
      <c r="A70" s="93" t="s">
        <v>26</v>
      </c>
      <c r="B70" s="197">
        <v>30.8</v>
      </c>
      <c r="C70" s="673">
        <v>27.07</v>
      </c>
      <c r="D70" s="198">
        <f t="shared" si="1"/>
        <v>-3.7300000000000004</v>
      </c>
      <c r="E70" s="199">
        <v>-20</v>
      </c>
      <c r="F70" s="200" t="s">
        <v>769</v>
      </c>
      <c r="G70" s="719" t="s">
        <v>159</v>
      </c>
      <c r="H70" s="720"/>
      <c r="I70" s="43" t="s">
        <v>762</v>
      </c>
      <c r="J70" s="43" t="s">
        <v>762</v>
      </c>
      <c r="K70" s="129" t="s">
        <v>99</v>
      </c>
    </row>
    <row r="71" spans="1:11" ht="13.5" customHeight="1">
      <c r="A71" s="93" t="s">
        <v>27</v>
      </c>
      <c r="B71" s="201">
        <v>22.4</v>
      </c>
      <c r="C71" s="674">
        <v>19.2</v>
      </c>
      <c r="D71" s="202">
        <f t="shared" si="1"/>
        <v>-3.1999999999999993</v>
      </c>
      <c r="E71" s="203">
        <v>25</v>
      </c>
      <c r="F71" s="204">
        <v>35</v>
      </c>
      <c r="G71" s="719"/>
      <c r="H71" s="720"/>
      <c r="I71" s="43"/>
      <c r="J71" s="43"/>
      <c r="K71" s="129"/>
    </row>
    <row r="72" spans="1:11" ht="13.5" customHeight="1">
      <c r="A72" s="93" t="s">
        <v>28</v>
      </c>
      <c r="B72" s="205">
        <v>124.3</v>
      </c>
      <c r="C72" s="674">
        <v>95.7</v>
      </c>
      <c r="D72" s="202">
        <f t="shared" si="1"/>
        <v>-28.599999999999994</v>
      </c>
      <c r="E72" s="203">
        <v>350</v>
      </c>
      <c r="F72" s="206"/>
      <c r="G72" s="719"/>
      <c r="H72" s="720"/>
      <c r="I72" s="128"/>
      <c r="J72" s="43"/>
      <c r="K72" s="129"/>
    </row>
    <row r="73" spans="1:11" ht="13.5" customHeight="1">
      <c r="A73" s="93" t="s">
        <v>29</v>
      </c>
      <c r="B73" s="207">
        <v>0.18</v>
      </c>
      <c r="C73" s="673">
        <v>0.18</v>
      </c>
      <c r="D73" s="202">
        <f t="shared" si="1"/>
        <v>0</v>
      </c>
      <c r="E73" s="208"/>
      <c r="F73" s="206"/>
      <c r="G73" s="719"/>
      <c r="H73" s="720"/>
      <c r="I73" s="128"/>
      <c r="J73" s="43"/>
      <c r="K73" s="129"/>
    </row>
    <row r="74" spans="1:11" ht="13.5" customHeight="1">
      <c r="A74" s="113" t="s">
        <v>30</v>
      </c>
      <c r="B74" s="209">
        <v>91.5</v>
      </c>
      <c r="C74" s="675">
        <v>87.9</v>
      </c>
      <c r="D74" s="210">
        <f t="shared" si="1"/>
        <v>-3.5999999999999943</v>
      </c>
      <c r="E74" s="211"/>
      <c r="F74" s="212"/>
      <c r="G74" s="721"/>
      <c r="H74" s="722"/>
      <c r="I74" s="117"/>
      <c r="J74" s="44"/>
      <c r="K74" s="118"/>
    </row>
    <row r="75" ht="10.5">
      <c r="A75" s="1" t="s">
        <v>95</v>
      </c>
    </row>
    <row r="76" ht="10.5">
      <c r="A76" s="1" t="s">
        <v>96</v>
      </c>
    </row>
    <row r="77" ht="10.5">
      <c r="A77" s="1" t="s">
        <v>97</v>
      </c>
    </row>
    <row r="78" ht="10.5" customHeight="1">
      <c r="A78" s="1" t="s">
        <v>98</v>
      </c>
    </row>
  </sheetData>
  <sheetProtection/>
  <mergeCells count="43">
    <mergeCell ref="A8:A9"/>
    <mergeCell ref="B8:B9"/>
    <mergeCell ref="C8:C9"/>
    <mergeCell ref="D8:D9"/>
    <mergeCell ref="E8:E9"/>
    <mergeCell ref="F8:F9"/>
    <mergeCell ref="G8:G9"/>
    <mergeCell ref="H8:H9"/>
    <mergeCell ref="A17:A18"/>
    <mergeCell ref="B17:B18"/>
    <mergeCell ref="C17:C18"/>
    <mergeCell ref="D17:D18"/>
    <mergeCell ref="E17:E18"/>
    <mergeCell ref="F17:F18"/>
    <mergeCell ref="G17:G18"/>
    <mergeCell ref="H17:H18"/>
    <mergeCell ref="I17:I18"/>
    <mergeCell ref="A34:A35"/>
    <mergeCell ref="B34:B35"/>
    <mergeCell ref="C34:C35"/>
    <mergeCell ref="D34:D35"/>
    <mergeCell ref="E34:E35"/>
    <mergeCell ref="F34:F35"/>
    <mergeCell ref="G34:G35"/>
    <mergeCell ref="H34:H35"/>
    <mergeCell ref="I34:I35"/>
    <mergeCell ref="I49:I50"/>
    <mergeCell ref="J49:J50"/>
    <mergeCell ref="G68:H68"/>
    <mergeCell ref="G69:H69"/>
    <mergeCell ref="A49:A50"/>
    <mergeCell ref="B49:B50"/>
    <mergeCell ref="C49:C50"/>
    <mergeCell ref="D49:D50"/>
    <mergeCell ref="E49:E50"/>
    <mergeCell ref="F49:F50"/>
    <mergeCell ref="G70:H70"/>
    <mergeCell ref="G71:H71"/>
    <mergeCell ref="G72:H72"/>
    <mergeCell ref="G73:H73"/>
    <mergeCell ref="G74:H74"/>
    <mergeCell ref="G49:G50"/>
    <mergeCell ref="H49:H50"/>
  </mergeCells>
  <printOptions/>
  <pageMargins left="0.96" right="0.3937007874015748" top="0.71" bottom="0.3" header="0.45" footer="0.2"/>
  <pageSetup fitToHeight="1" fitToWidth="1" horizontalDpi="300" verticalDpi="300" orientation="portrait" paperSize="9" scale="80" r:id="rId1"/>
  <colBreaks count="1" manualBreakCount="1">
    <brk id="11" max="72" man="1"/>
  </colBreaks>
</worksheet>
</file>

<file path=xl/worksheets/sheet41.xml><?xml version="1.0" encoding="utf-8"?>
<worksheet xmlns="http://schemas.openxmlformats.org/spreadsheetml/2006/main" xmlns:r="http://schemas.openxmlformats.org/officeDocument/2006/relationships">
  <sheetPr>
    <pageSetUpPr fitToPage="1"/>
  </sheetPr>
  <dimension ref="A1:M76"/>
  <sheetViews>
    <sheetView view="pageBreakPreview" zoomScale="130" zoomScaleSheetLayoutView="130" zoomScalePageLayoutView="0" workbookViewId="0" topLeftCell="A1">
      <selection activeCell="C5" sqref="C5"/>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9.75" customHeight="1">
      <c r="A2" s="45"/>
      <c r="B2" s="46"/>
      <c r="C2" s="46"/>
      <c r="D2" s="46"/>
      <c r="E2" s="46"/>
      <c r="F2" s="46"/>
      <c r="G2" s="46"/>
      <c r="H2" s="46"/>
      <c r="I2" s="46"/>
      <c r="J2" s="46"/>
      <c r="K2" s="46"/>
      <c r="L2" s="46"/>
      <c r="M2" s="46"/>
    </row>
    <row r="3" ht="13.5" customHeight="1">
      <c r="J3" s="49" t="s">
        <v>12</v>
      </c>
    </row>
    <row r="4" spans="1:10" ht="21" customHeight="1" thickBot="1">
      <c r="A4" s="50" t="s">
        <v>133</v>
      </c>
      <c r="B4" s="51"/>
      <c r="G4" s="134" t="s">
        <v>51</v>
      </c>
      <c r="H4" s="135" t="s">
        <v>52</v>
      </c>
      <c r="I4" s="136" t="s">
        <v>53</v>
      </c>
      <c r="J4" s="137" t="s">
        <v>54</v>
      </c>
    </row>
    <row r="5" spans="7:10" ht="13.5" customHeight="1" thickTop="1">
      <c r="G5" s="56">
        <v>3152</v>
      </c>
      <c r="H5" s="57">
        <v>1001</v>
      </c>
      <c r="I5" s="58">
        <v>198</v>
      </c>
      <c r="J5" s="59">
        <f>+G5+H5+I5</f>
        <v>4351</v>
      </c>
    </row>
    <row r="6" ht="14.25">
      <c r="A6" s="60" t="s">
        <v>2</v>
      </c>
    </row>
    <row r="7" spans="8:9" ht="10.5">
      <c r="H7" s="49" t="s">
        <v>12</v>
      </c>
      <c r="I7" s="49"/>
    </row>
    <row r="8" spans="1:8" ht="13.5" customHeight="1">
      <c r="A8" s="824" t="s">
        <v>0</v>
      </c>
      <c r="B8" s="828" t="s">
        <v>3</v>
      </c>
      <c r="C8" s="827" t="s">
        <v>4</v>
      </c>
      <c r="D8" s="827" t="s">
        <v>5</v>
      </c>
      <c r="E8" s="827" t="s">
        <v>6</v>
      </c>
      <c r="F8" s="822" t="s">
        <v>55</v>
      </c>
      <c r="G8" s="827" t="s">
        <v>7</v>
      </c>
      <c r="H8" s="814" t="s">
        <v>8</v>
      </c>
    </row>
    <row r="9" spans="1:8" ht="13.5" customHeight="1" thickBot="1">
      <c r="A9" s="825"/>
      <c r="B9" s="821"/>
      <c r="C9" s="823"/>
      <c r="D9" s="823"/>
      <c r="E9" s="823"/>
      <c r="F9" s="826"/>
      <c r="G9" s="823"/>
      <c r="H9" s="815"/>
    </row>
    <row r="10" spans="1:8" ht="13.5" customHeight="1" thickTop="1">
      <c r="A10" s="2" t="s">
        <v>9</v>
      </c>
      <c r="B10" s="3">
        <v>6395</v>
      </c>
      <c r="C10" s="4">
        <v>6204</v>
      </c>
      <c r="D10" s="4">
        <f>+B10-C10</f>
        <v>191</v>
      </c>
      <c r="E10" s="4">
        <v>180</v>
      </c>
      <c r="F10" s="4">
        <f>46+661</f>
        <v>707</v>
      </c>
      <c r="G10" s="4">
        <v>4569</v>
      </c>
      <c r="H10" s="138" t="s">
        <v>134</v>
      </c>
    </row>
    <row r="11" spans="1:8" ht="13.5" customHeight="1">
      <c r="A11" s="63" t="s">
        <v>1</v>
      </c>
      <c r="B11" s="64">
        <f>SUM(B10)</f>
        <v>6395</v>
      </c>
      <c r="C11" s="65">
        <f>SUM(C10)</f>
        <v>6204</v>
      </c>
      <c r="D11" s="65">
        <f>SUM(D10)</f>
        <v>191</v>
      </c>
      <c r="E11" s="65">
        <f>SUM(E10)</f>
        <v>180</v>
      </c>
      <c r="F11" s="66"/>
      <c r="G11" s="65">
        <f>SUM(G10)</f>
        <v>4569</v>
      </c>
      <c r="H11" s="67"/>
    </row>
    <row r="12" spans="1:8" ht="13.5" customHeight="1">
      <c r="A12" s="68" t="s">
        <v>87</v>
      </c>
      <c r="B12" s="69"/>
      <c r="C12" s="69"/>
      <c r="D12" s="69"/>
      <c r="E12" s="69"/>
      <c r="F12" s="69"/>
      <c r="G12" s="69"/>
      <c r="H12" s="70"/>
    </row>
    <row r="13" ht="9.75" customHeight="1"/>
    <row r="14" ht="14.25">
      <c r="A14" s="60" t="s">
        <v>10</v>
      </c>
    </row>
    <row r="15" spans="9:12" ht="10.5">
      <c r="I15" s="49" t="s">
        <v>12</v>
      </c>
      <c r="K15" s="49"/>
      <c r="L15" s="49"/>
    </row>
    <row r="16" spans="1:9" ht="13.5" customHeight="1">
      <c r="A16" s="824" t="s">
        <v>0</v>
      </c>
      <c r="B16" s="820" t="s">
        <v>43</v>
      </c>
      <c r="C16" s="822" t="s">
        <v>44</v>
      </c>
      <c r="D16" s="822" t="s">
        <v>45</v>
      </c>
      <c r="E16" s="811" t="s">
        <v>46</v>
      </c>
      <c r="F16" s="822" t="s">
        <v>55</v>
      </c>
      <c r="G16" s="822" t="s">
        <v>11</v>
      </c>
      <c r="H16" s="811" t="s">
        <v>41</v>
      </c>
      <c r="I16" s="814" t="s">
        <v>8</v>
      </c>
    </row>
    <row r="17" spans="1:9" ht="13.5" customHeight="1" thickBot="1">
      <c r="A17" s="825"/>
      <c r="B17" s="821"/>
      <c r="C17" s="823"/>
      <c r="D17" s="823"/>
      <c r="E17" s="812"/>
      <c r="F17" s="826"/>
      <c r="G17" s="826"/>
      <c r="H17" s="813"/>
      <c r="I17" s="815"/>
    </row>
    <row r="18" spans="1:9" ht="13.5" customHeight="1" thickTop="1">
      <c r="A18" s="2" t="s">
        <v>66</v>
      </c>
      <c r="B18" s="16">
        <v>449</v>
      </c>
      <c r="C18" s="17">
        <v>423</v>
      </c>
      <c r="D18" s="17">
        <v>26</v>
      </c>
      <c r="E18" s="139">
        <v>685</v>
      </c>
      <c r="F18" s="17">
        <v>19</v>
      </c>
      <c r="G18" s="17">
        <v>581</v>
      </c>
      <c r="H18" s="139">
        <v>9</v>
      </c>
      <c r="I18" s="22" t="s">
        <v>135</v>
      </c>
    </row>
    <row r="19" spans="1:9" ht="13.5" customHeight="1">
      <c r="A19" s="6" t="s">
        <v>113</v>
      </c>
      <c r="B19" s="27">
        <v>1852</v>
      </c>
      <c r="C19" s="29">
        <v>1812</v>
      </c>
      <c r="D19" s="29">
        <f>+B19-C19</f>
        <v>40</v>
      </c>
      <c r="E19" s="29">
        <f>+D19</f>
        <v>40</v>
      </c>
      <c r="F19" s="28">
        <v>317</v>
      </c>
      <c r="G19" s="31" t="s">
        <v>69</v>
      </c>
      <c r="H19" s="31" t="s">
        <v>69</v>
      </c>
      <c r="I19" s="140" t="s">
        <v>136</v>
      </c>
    </row>
    <row r="20" spans="1:9" ht="13.5" customHeight="1">
      <c r="A20" s="6" t="s">
        <v>137</v>
      </c>
      <c r="B20" s="27">
        <v>240</v>
      </c>
      <c r="C20" s="29">
        <v>236</v>
      </c>
      <c r="D20" s="29">
        <v>5</v>
      </c>
      <c r="E20" s="29">
        <f>+D20</f>
        <v>5</v>
      </c>
      <c r="F20" s="28">
        <v>27</v>
      </c>
      <c r="G20" s="31" t="s">
        <v>69</v>
      </c>
      <c r="H20" s="31" t="s">
        <v>69</v>
      </c>
      <c r="I20" s="30"/>
    </row>
    <row r="21" spans="1:9" ht="13.5" customHeight="1">
      <c r="A21" s="6" t="s">
        <v>138</v>
      </c>
      <c r="B21" s="27">
        <v>276</v>
      </c>
      <c r="C21" s="29">
        <v>273</v>
      </c>
      <c r="D21" s="29">
        <f>+B21-C21</f>
        <v>3</v>
      </c>
      <c r="E21" s="29">
        <f>+D21</f>
        <v>3</v>
      </c>
      <c r="F21" s="28">
        <v>165</v>
      </c>
      <c r="G21" s="31" t="s">
        <v>69</v>
      </c>
      <c r="H21" s="31" t="s">
        <v>69</v>
      </c>
      <c r="I21" s="30"/>
    </row>
    <row r="22" spans="1:9" ht="13.5" customHeight="1">
      <c r="A22" s="6" t="s">
        <v>139</v>
      </c>
      <c r="B22" s="27">
        <v>1279</v>
      </c>
      <c r="C22" s="29">
        <v>1227</v>
      </c>
      <c r="D22" s="29">
        <f>+B22-C22</f>
        <v>52</v>
      </c>
      <c r="E22" s="29">
        <f>+D22</f>
        <v>52</v>
      </c>
      <c r="F22" s="29">
        <v>211</v>
      </c>
      <c r="G22" s="31" t="s">
        <v>69</v>
      </c>
      <c r="H22" s="31" t="s">
        <v>69</v>
      </c>
      <c r="I22" s="140" t="s">
        <v>140</v>
      </c>
    </row>
    <row r="23" spans="1:9" ht="13.5" customHeight="1">
      <c r="A23" s="6" t="s">
        <v>141</v>
      </c>
      <c r="B23" s="141">
        <v>930</v>
      </c>
      <c r="C23" s="142">
        <v>863</v>
      </c>
      <c r="D23" s="142">
        <v>66</v>
      </c>
      <c r="E23" s="142">
        <v>45</v>
      </c>
      <c r="F23" s="33">
        <v>405</v>
      </c>
      <c r="G23" s="33">
        <v>7103</v>
      </c>
      <c r="H23" s="142">
        <v>6556</v>
      </c>
      <c r="I23" s="30"/>
    </row>
    <row r="24" spans="1:9" ht="13.5" customHeight="1">
      <c r="A24" s="63" t="s">
        <v>15</v>
      </c>
      <c r="B24" s="78"/>
      <c r="C24" s="79"/>
      <c r="D24" s="79"/>
      <c r="E24" s="80">
        <f>SUM(E18:E23)</f>
        <v>830</v>
      </c>
      <c r="F24" s="81"/>
      <c r="G24" s="80">
        <f>SUM(G18:G23)</f>
        <v>7684</v>
      </c>
      <c r="H24" s="80">
        <f>SUM(H18:H23)</f>
        <v>6565</v>
      </c>
      <c r="I24" s="82"/>
    </row>
    <row r="25" ht="10.5">
      <c r="A25" s="1" t="s">
        <v>88</v>
      </c>
    </row>
    <row r="26" ht="10.5">
      <c r="A26" s="1" t="s">
        <v>89</v>
      </c>
    </row>
    <row r="27" ht="10.5">
      <c r="A27" s="1" t="s">
        <v>49</v>
      </c>
    </row>
    <row r="28" ht="10.5">
      <c r="A28" s="1" t="s">
        <v>48</v>
      </c>
    </row>
    <row r="29" ht="9.75" customHeight="1"/>
    <row r="30" ht="14.25">
      <c r="A30" s="60" t="s">
        <v>13</v>
      </c>
    </row>
    <row r="31" spans="9:10" ht="10.5">
      <c r="I31" s="49" t="s">
        <v>12</v>
      </c>
      <c r="J31" s="49"/>
    </row>
    <row r="32" spans="1:9" ht="13.5" customHeight="1">
      <c r="A32" s="824" t="s">
        <v>14</v>
      </c>
      <c r="B32" s="820" t="s">
        <v>43</v>
      </c>
      <c r="C32" s="822" t="s">
        <v>44</v>
      </c>
      <c r="D32" s="822" t="s">
        <v>45</v>
      </c>
      <c r="E32" s="811" t="s">
        <v>46</v>
      </c>
      <c r="F32" s="822" t="s">
        <v>55</v>
      </c>
      <c r="G32" s="822" t="s">
        <v>11</v>
      </c>
      <c r="H32" s="811" t="s">
        <v>42</v>
      </c>
      <c r="I32" s="814" t="s">
        <v>8</v>
      </c>
    </row>
    <row r="33" spans="1:9" ht="13.5" customHeight="1" thickBot="1">
      <c r="A33" s="825"/>
      <c r="B33" s="821"/>
      <c r="C33" s="823"/>
      <c r="D33" s="823"/>
      <c r="E33" s="812"/>
      <c r="F33" s="826"/>
      <c r="G33" s="826"/>
      <c r="H33" s="813"/>
      <c r="I33" s="815"/>
    </row>
    <row r="34" spans="1:9" ht="13.5" customHeight="1" thickTop="1">
      <c r="A34" s="143" t="s">
        <v>142</v>
      </c>
      <c r="B34" s="144">
        <v>4158</v>
      </c>
      <c r="C34" s="139">
        <v>4011</v>
      </c>
      <c r="D34" s="139">
        <f>+B34-C34</f>
        <v>147</v>
      </c>
      <c r="E34" s="139">
        <f>+D34</f>
        <v>147</v>
      </c>
      <c r="F34" s="145">
        <v>161</v>
      </c>
      <c r="G34" s="145">
        <v>6518</v>
      </c>
      <c r="H34" s="37">
        <v>552</v>
      </c>
      <c r="I34" s="38" t="s">
        <v>143</v>
      </c>
    </row>
    <row r="35" spans="1:9" ht="13.5" customHeight="1">
      <c r="A35" s="146" t="s">
        <v>144</v>
      </c>
      <c r="B35" s="147">
        <v>50</v>
      </c>
      <c r="C35" s="28">
        <v>48</v>
      </c>
      <c r="D35" s="28">
        <v>1</v>
      </c>
      <c r="E35" s="28">
        <f aca="true" t="shared" si="0" ref="E35:E41">+D35</f>
        <v>1</v>
      </c>
      <c r="F35" s="148">
        <v>1</v>
      </c>
      <c r="G35" s="149" t="s">
        <v>69</v>
      </c>
      <c r="H35" s="31" t="s">
        <v>69</v>
      </c>
      <c r="I35" s="30" t="s">
        <v>145</v>
      </c>
    </row>
    <row r="36" spans="1:9" ht="13.5" customHeight="1">
      <c r="A36" s="146" t="s">
        <v>146</v>
      </c>
      <c r="B36" s="147">
        <v>38</v>
      </c>
      <c r="C36" s="28">
        <v>35</v>
      </c>
      <c r="D36" s="28">
        <f aca="true" t="shared" si="1" ref="D36:D42">+B36-C36</f>
        <v>3</v>
      </c>
      <c r="E36" s="28">
        <f t="shared" si="0"/>
        <v>3</v>
      </c>
      <c r="F36" s="149" t="s">
        <v>69</v>
      </c>
      <c r="G36" s="148">
        <v>30</v>
      </c>
      <c r="H36" s="39">
        <v>30</v>
      </c>
      <c r="I36" s="30"/>
    </row>
    <row r="37" spans="1:9" ht="13.5" customHeight="1">
      <c r="A37" s="146" t="s">
        <v>147</v>
      </c>
      <c r="B37" s="147">
        <v>75</v>
      </c>
      <c r="C37" s="28">
        <v>71</v>
      </c>
      <c r="D37" s="28">
        <v>3</v>
      </c>
      <c r="E37" s="28">
        <f t="shared" si="0"/>
        <v>3</v>
      </c>
      <c r="F37" s="149" t="s">
        <v>69</v>
      </c>
      <c r="G37" s="149" t="s">
        <v>69</v>
      </c>
      <c r="H37" s="31" t="s">
        <v>69</v>
      </c>
      <c r="I37" s="30"/>
    </row>
    <row r="38" spans="1:9" ht="13.5" customHeight="1">
      <c r="A38" s="146" t="s">
        <v>148</v>
      </c>
      <c r="B38" s="147">
        <v>11738</v>
      </c>
      <c r="C38" s="28">
        <v>11624</v>
      </c>
      <c r="D38" s="28">
        <f t="shared" si="1"/>
        <v>114</v>
      </c>
      <c r="E38" s="28">
        <f t="shared" si="0"/>
        <v>114</v>
      </c>
      <c r="F38" s="148">
        <v>2690</v>
      </c>
      <c r="G38" s="149" t="s">
        <v>69</v>
      </c>
      <c r="H38" s="31" t="s">
        <v>69</v>
      </c>
      <c r="I38" s="30" t="s">
        <v>149</v>
      </c>
    </row>
    <row r="39" spans="1:9" ht="13.5" customHeight="1">
      <c r="A39" s="146" t="s">
        <v>150</v>
      </c>
      <c r="B39" s="147">
        <v>2193</v>
      </c>
      <c r="C39" s="28">
        <v>2134</v>
      </c>
      <c r="D39" s="28">
        <v>58</v>
      </c>
      <c r="E39" s="28">
        <f t="shared" si="0"/>
        <v>58</v>
      </c>
      <c r="F39" s="148">
        <v>55</v>
      </c>
      <c r="G39" s="148">
        <v>125</v>
      </c>
      <c r="H39" s="39">
        <v>12</v>
      </c>
      <c r="I39" s="30" t="s">
        <v>151</v>
      </c>
    </row>
    <row r="40" spans="1:9" ht="13.5" customHeight="1">
      <c r="A40" s="146" t="s">
        <v>152</v>
      </c>
      <c r="B40" s="147">
        <v>14</v>
      </c>
      <c r="C40" s="28">
        <v>11</v>
      </c>
      <c r="D40" s="28">
        <f t="shared" si="1"/>
        <v>3</v>
      </c>
      <c r="E40" s="28">
        <f t="shared" si="0"/>
        <v>3</v>
      </c>
      <c r="F40" s="31" t="s">
        <v>69</v>
      </c>
      <c r="G40" s="31" t="s">
        <v>69</v>
      </c>
      <c r="H40" s="31" t="s">
        <v>69</v>
      </c>
      <c r="I40" s="30"/>
    </row>
    <row r="41" spans="1:9" ht="13.5" customHeight="1">
      <c r="A41" s="150" t="s">
        <v>153</v>
      </c>
      <c r="B41" s="147">
        <v>420</v>
      </c>
      <c r="C41" s="28">
        <v>397</v>
      </c>
      <c r="D41" s="28">
        <f t="shared" si="1"/>
        <v>23</v>
      </c>
      <c r="E41" s="28">
        <f t="shared" si="0"/>
        <v>23</v>
      </c>
      <c r="F41" s="31" t="s">
        <v>69</v>
      </c>
      <c r="G41" s="31" t="s">
        <v>69</v>
      </c>
      <c r="H41" s="31" t="s">
        <v>69</v>
      </c>
      <c r="I41" s="30"/>
    </row>
    <row r="42" spans="1:9" ht="13.5" customHeight="1">
      <c r="A42" s="150" t="s">
        <v>154</v>
      </c>
      <c r="B42" s="147">
        <v>161139</v>
      </c>
      <c r="C42" s="28">
        <v>155554</v>
      </c>
      <c r="D42" s="28">
        <f t="shared" si="1"/>
        <v>5585</v>
      </c>
      <c r="E42" s="28">
        <v>5580</v>
      </c>
      <c r="F42" s="31" t="s">
        <v>69</v>
      </c>
      <c r="G42" s="31" t="s">
        <v>69</v>
      </c>
      <c r="H42" s="31" t="s">
        <v>69</v>
      </c>
      <c r="I42" s="30"/>
    </row>
    <row r="43" spans="1:9" ht="13.5" customHeight="1">
      <c r="A43" s="146" t="s">
        <v>155</v>
      </c>
      <c r="B43" s="147">
        <v>470</v>
      </c>
      <c r="C43" s="28">
        <v>455</v>
      </c>
      <c r="D43" s="28">
        <f>+B43-C43</f>
        <v>15</v>
      </c>
      <c r="E43" s="28">
        <v>788</v>
      </c>
      <c r="F43" s="31" t="s">
        <v>69</v>
      </c>
      <c r="G43" s="31" t="s">
        <v>69</v>
      </c>
      <c r="H43" s="31" t="s">
        <v>69</v>
      </c>
      <c r="I43" s="30" t="s">
        <v>135</v>
      </c>
    </row>
    <row r="44" spans="1:9" ht="13.5" customHeight="1">
      <c r="A44" s="151" t="s">
        <v>156</v>
      </c>
      <c r="B44" s="32">
        <v>86</v>
      </c>
      <c r="C44" s="33">
        <v>80</v>
      </c>
      <c r="D44" s="33">
        <v>5</v>
      </c>
      <c r="E44" s="33">
        <f>+D44</f>
        <v>5</v>
      </c>
      <c r="F44" s="34" t="s">
        <v>69</v>
      </c>
      <c r="G44" s="34" t="s">
        <v>69</v>
      </c>
      <c r="H44" s="34" t="s">
        <v>69</v>
      </c>
      <c r="I44" s="35"/>
    </row>
    <row r="45" spans="1:9" ht="13.5" customHeight="1">
      <c r="A45" s="63" t="s">
        <v>16</v>
      </c>
      <c r="B45" s="78"/>
      <c r="C45" s="79"/>
      <c r="D45" s="79"/>
      <c r="E45" s="80">
        <f>SUM(E34:E44)</f>
        <v>6725</v>
      </c>
      <c r="F45" s="81"/>
      <c r="G45" s="80">
        <f>SUM(G34:G44)</f>
        <v>6673</v>
      </c>
      <c r="H45" s="80">
        <f>SUM(H34:H44)</f>
        <v>594</v>
      </c>
      <c r="I45" s="84"/>
    </row>
    <row r="46" ht="9.75" customHeight="1">
      <c r="A46" s="85"/>
    </row>
    <row r="47" ht="14.25">
      <c r="A47" s="60" t="s">
        <v>56</v>
      </c>
    </row>
    <row r="48" ht="10.5">
      <c r="J48" s="49" t="s">
        <v>12</v>
      </c>
    </row>
    <row r="49" spans="1:10" ht="13.5" customHeight="1">
      <c r="A49" s="818" t="s">
        <v>17</v>
      </c>
      <c r="B49" s="820" t="s">
        <v>19</v>
      </c>
      <c r="C49" s="822" t="s">
        <v>47</v>
      </c>
      <c r="D49" s="822" t="s">
        <v>20</v>
      </c>
      <c r="E49" s="822" t="s">
        <v>21</v>
      </c>
      <c r="F49" s="822" t="s">
        <v>22</v>
      </c>
      <c r="G49" s="811" t="s">
        <v>23</v>
      </c>
      <c r="H49" s="811" t="s">
        <v>24</v>
      </c>
      <c r="I49" s="811" t="s">
        <v>59</v>
      </c>
      <c r="J49" s="814" t="s">
        <v>8</v>
      </c>
    </row>
    <row r="50" spans="1:10" ht="13.5" customHeight="1" thickBot="1">
      <c r="A50" s="819"/>
      <c r="B50" s="821"/>
      <c r="C50" s="823"/>
      <c r="D50" s="823"/>
      <c r="E50" s="823"/>
      <c r="F50" s="823"/>
      <c r="G50" s="812"/>
      <c r="H50" s="812"/>
      <c r="I50" s="813"/>
      <c r="J50" s="815"/>
    </row>
    <row r="51" spans="1:10" ht="13.5" customHeight="1" thickTop="1">
      <c r="A51" s="2" t="s">
        <v>157</v>
      </c>
      <c r="B51" s="152" t="s">
        <v>158</v>
      </c>
      <c r="C51" s="139">
        <v>19</v>
      </c>
      <c r="D51" s="139">
        <v>5</v>
      </c>
      <c r="E51" s="153" t="s">
        <v>69</v>
      </c>
      <c r="F51" s="153" t="s">
        <v>69</v>
      </c>
      <c r="G51" s="139">
        <v>40</v>
      </c>
      <c r="H51" s="153" t="s">
        <v>69</v>
      </c>
      <c r="I51" s="18" t="s">
        <v>69</v>
      </c>
      <c r="J51" s="22"/>
    </row>
    <row r="52" spans="1:10" ht="13.5" customHeight="1">
      <c r="A52" s="86" t="s">
        <v>18</v>
      </c>
      <c r="B52" s="87"/>
      <c r="C52" s="81"/>
      <c r="D52" s="80">
        <f>SUM(D51)</f>
        <v>5</v>
      </c>
      <c r="E52" s="121" t="s">
        <v>69</v>
      </c>
      <c r="F52" s="121" t="s">
        <v>69</v>
      </c>
      <c r="G52" s="80">
        <f>SUM(G51)</f>
        <v>40</v>
      </c>
      <c r="H52" s="121" t="s">
        <v>69</v>
      </c>
      <c r="I52" s="121" t="s">
        <v>69</v>
      </c>
      <c r="J52" s="82"/>
    </row>
    <row r="53" ht="10.5">
      <c r="A53" s="1" t="s">
        <v>90</v>
      </c>
    </row>
    <row r="54" ht="9.75" customHeight="1"/>
    <row r="55" ht="14.25">
      <c r="A55" s="60" t="s">
        <v>39</v>
      </c>
    </row>
    <row r="56" ht="10.5">
      <c r="D56" s="49" t="s">
        <v>12</v>
      </c>
    </row>
    <row r="57" spans="1:4" ht="21.75" thickBot="1">
      <c r="A57" s="154" t="s">
        <v>34</v>
      </c>
      <c r="B57" s="155" t="s">
        <v>91</v>
      </c>
      <c r="C57" s="156" t="s">
        <v>92</v>
      </c>
      <c r="D57" s="157" t="s">
        <v>50</v>
      </c>
    </row>
    <row r="58" spans="1:4" ht="13.5" customHeight="1" thickTop="1">
      <c r="A58" s="92" t="s">
        <v>35</v>
      </c>
      <c r="B58" s="16">
        <v>565</v>
      </c>
      <c r="C58" s="139">
        <v>575</v>
      </c>
      <c r="D58" s="38">
        <f>+C58-B58</f>
        <v>10</v>
      </c>
    </row>
    <row r="59" spans="1:4" ht="13.5" customHeight="1">
      <c r="A59" s="93" t="s">
        <v>36</v>
      </c>
      <c r="B59" s="27">
        <v>341</v>
      </c>
      <c r="C59" s="28">
        <v>121</v>
      </c>
      <c r="D59" s="30">
        <f>+C59-B59</f>
        <v>-220</v>
      </c>
    </row>
    <row r="60" spans="1:4" ht="13.5" customHeight="1">
      <c r="A60" s="94" t="s">
        <v>37</v>
      </c>
      <c r="B60" s="32">
        <v>1092</v>
      </c>
      <c r="C60" s="142">
        <v>960</v>
      </c>
      <c r="D60" s="35">
        <f>+C60-B60</f>
        <v>-132</v>
      </c>
    </row>
    <row r="61" spans="1:4" ht="13.5" customHeight="1">
      <c r="A61" s="95" t="s">
        <v>38</v>
      </c>
      <c r="B61" s="96">
        <f>SUM(B58:B60)</f>
        <v>1998</v>
      </c>
      <c r="C61" s="80">
        <f>SUM(C58:C60)</f>
        <v>1656</v>
      </c>
      <c r="D61" s="82">
        <f>+C61-B61</f>
        <v>-342</v>
      </c>
    </row>
    <row r="62" spans="1:4" ht="10.5">
      <c r="A62" s="1" t="s">
        <v>58</v>
      </c>
      <c r="B62" s="97"/>
      <c r="C62" s="97"/>
      <c r="D62" s="97"/>
    </row>
    <row r="63" spans="1:4" ht="9.75" customHeight="1">
      <c r="A63" s="98"/>
      <c r="B63" s="97"/>
      <c r="C63" s="97"/>
      <c r="D63" s="97"/>
    </row>
    <row r="64" ht="14.25">
      <c r="A64" s="60" t="s">
        <v>57</v>
      </c>
    </row>
    <row r="65" ht="10.5" customHeight="1">
      <c r="A65" s="60"/>
    </row>
    <row r="66" spans="1:11" ht="21.75" thickBot="1">
      <c r="A66" s="154" t="s">
        <v>33</v>
      </c>
      <c r="B66" s="155" t="s">
        <v>91</v>
      </c>
      <c r="C66" s="156" t="s">
        <v>92</v>
      </c>
      <c r="D66" s="156" t="s">
        <v>50</v>
      </c>
      <c r="E66" s="158" t="s">
        <v>31</v>
      </c>
      <c r="F66" s="157" t="s">
        <v>32</v>
      </c>
      <c r="G66" s="816" t="s">
        <v>40</v>
      </c>
      <c r="H66" s="817"/>
      <c r="I66" s="155" t="s">
        <v>91</v>
      </c>
      <c r="J66" s="156" t="s">
        <v>92</v>
      </c>
      <c r="K66" s="157" t="s">
        <v>50</v>
      </c>
    </row>
    <row r="67" spans="1:11" ht="13.5" customHeight="1" thickTop="1">
      <c r="A67" s="92" t="s">
        <v>25</v>
      </c>
      <c r="B67" s="125">
        <v>3.98</v>
      </c>
      <c r="C67" s="159">
        <v>4.14</v>
      </c>
      <c r="D67" s="40">
        <f aca="true" t="shared" si="2" ref="D67:D72">+C67-B67</f>
        <v>0.1599999999999997</v>
      </c>
      <c r="E67" s="101">
        <v>-15</v>
      </c>
      <c r="F67" s="102" t="s">
        <v>93</v>
      </c>
      <c r="G67" s="717" t="s">
        <v>66</v>
      </c>
      <c r="H67" s="718"/>
      <c r="I67" s="160" t="s">
        <v>69</v>
      </c>
      <c r="J67" s="161" t="s">
        <v>69</v>
      </c>
      <c r="K67" s="119" t="s">
        <v>69</v>
      </c>
    </row>
    <row r="68" spans="1:11" ht="13.5" customHeight="1">
      <c r="A68" s="93" t="s">
        <v>26</v>
      </c>
      <c r="B68" s="128">
        <v>20.25</v>
      </c>
      <c r="C68" s="162">
        <v>23.23</v>
      </c>
      <c r="D68" s="42">
        <f t="shared" si="2"/>
        <v>2.9800000000000004</v>
      </c>
      <c r="E68" s="105">
        <v>-20</v>
      </c>
      <c r="F68" s="106" t="s">
        <v>94</v>
      </c>
      <c r="G68" s="719" t="s">
        <v>159</v>
      </c>
      <c r="H68" s="720"/>
      <c r="I68" s="131" t="s">
        <v>69</v>
      </c>
      <c r="J68" s="163" t="s">
        <v>69</v>
      </c>
      <c r="K68" s="120" t="s">
        <v>69</v>
      </c>
    </row>
    <row r="69" spans="1:11" ht="13.5" customHeight="1">
      <c r="A69" s="93" t="s">
        <v>27</v>
      </c>
      <c r="B69" s="130">
        <v>11.7</v>
      </c>
      <c r="C69" s="43">
        <v>12.8</v>
      </c>
      <c r="D69" s="43">
        <f t="shared" si="2"/>
        <v>1.1000000000000014</v>
      </c>
      <c r="E69" s="108">
        <v>25</v>
      </c>
      <c r="F69" s="109">
        <v>35</v>
      </c>
      <c r="G69" s="719"/>
      <c r="H69" s="720"/>
      <c r="I69" s="128"/>
      <c r="J69" s="43"/>
      <c r="K69" s="129"/>
    </row>
    <row r="70" spans="1:11" ht="13.5" customHeight="1">
      <c r="A70" s="93" t="s">
        <v>28</v>
      </c>
      <c r="B70" s="131">
        <v>87.1</v>
      </c>
      <c r="C70" s="43">
        <v>101.8</v>
      </c>
      <c r="D70" s="43">
        <f t="shared" si="2"/>
        <v>14.700000000000003</v>
      </c>
      <c r="E70" s="108">
        <v>350</v>
      </c>
      <c r="F70" s="110"/>
      <c r="G70" s="719"/>
      <c r="H70" s="720"/>
      <c r="I70" s="128"/>
      <c r="J70" s="43"/>
      <c r="K70" s="129"/>
    </row>
    <row r="71" spans="1:11" ht="13.5" customHeight="1">
      <c r="A71" s="93" t="s">
        <v>29</v>
      </c>
      <c r="B71" s="132">
        <v>0.65</v>
      </c>
      <c r="C71" s="42">
        <v>0.69</v>
      </c>
      <c r="D71" s="42">
        <f t="shared" si="2"/>
        <v>0.039999999999999925</v>
      </c>
      <c r="E71" s="111"/>
      <c r="F71" s="112"/>
      <c r="G71" s="719"/>
      <c r="H71" s="720"/>
      <c r="I71" s="128"/>
      <c r="J71" s="43"/>
      <c r="K71" s="129"/>
    </row>
    <row r="72" spans="1:11" ht="13.5" customHeight="1">
      <c r="A72" s="113" t="s">
        <v>30</v>
      </c>
      <c r="B72" s="133">
        <v>85.3</v>
      </c>
      <c r="C72" s="164">
        <v>88.6</v>
      </c>
      <c r="D72" s="44">
        <f t="shared" si="2"/>
        <v>3.299999999999997</v>
      </c>
      <c r="E72" s="115"/>
      <c r="F72" s="116"/>
      <c r="G72" s="721"/>
      <c r="H72" s="722"/>
      <c r="I72" s="117"/>
      <c r="J72" s="44"/>
      <c r="K72" s="118"/>
    </row>
    <row r="73" ht="10.5">
      <c r="A73" s="1" t="s">
        <v>95</v>
      </c>
    </row>
    <row r="74" ht="10.5">
      <c r="A74" s="1" t="s">
        <v>96</v>
      </c>
    </row>
    <row r="75" ht="10.5">
      <c r="A75" s="1" t="s">
        <v>97</v>
      </c>
    </row>
    <row r="76" ht="10.5" customHeight="1">
      <c r="A76" s="1" t="s">
        <v>98</v>
      </c>
    </row>
  </sheetData>
  <sheetProtection/>
  <mergeCells count="43">
    <mergeCell ref="A8:A9"/>
    <mergeCell ref="B8:B9"/>
    <mergeCell ref="C8:C9"/>
    <mergeCell ref="D8:D9"/>
    <mergeCell ref="E8:E9"/>
    <mergeCell ref="F8:F9"/>
    <mergeCell ref="G8:G9"/>
    <mergeCell ref="H8:H9"/>
    <mergeCell ref="A16:A17"/>
    <mergeCell ref="B16:B17"/>
    <mergeCell ref="C16:C17"/>
    <mergeCell ref="D16:D17"/>
    <mergeCell ref="E16:E17"/>
    <mergeCell ref="F16:F17"/>
    <mergeCell ref="G16:G17"/>
    <mergeCell ref="H16:H17"/>
    <mergeCell ref="I16:I17"/>
    <mergeCell ref="A32:A33"/>
    <mergeCell ref="B32:B33"/>
    <mergeCell ref="C32:C33"/>
    <mergeCell ref="D32:D33"/>
    <mergeCell ref="E32:E33"/>
    <mergeCell ref="F32:F33"/>
    <mergeCell ref="G32:G33"/>
    <mergeCell ref="H32:H33"/>
    <mergeCell ref="I32:I33"/>
    <mergeCell ref="I49:I50"/>
    <mergeCell ref="J49:J50"/>
    <mergeCell ref="G66:H66"/>
    <mergeCell ref="G67:H67"/>
    <mergeCell ref="A49:A50"/>
    <mergeCell ref="B49:B50"/>
    <mergeCell ref="C49:C50"/>
    <mergeCell ref="D49:D50"/>
    <mergeCell ref="E49:E50"/>
    <mergeCell ref="F49:F50"/>
    <mergeCell ref="G68:H68"/>
    <mergeCell ref="G69:H69"/>
    <mergeCell ref="G70:H70"/>
    <mergeCell ref="G71:H71"/>
    <mergeCell ref="G72:H72"/>
    <mergeCell ref="G49:G50"/>
    <mergeCell ref="H49:H50"/>
  </mergeCells>
  <printOptions/>
  <pageMargins left="0.4330708661417323" right="0.23" top="0.22" bottom="0.23" header="0.2" footer="0.2"/>
  <pageSetup fitToHeight="1" fitToWidth="1" horizontalDpi="300" verticalDpi="300" orientation="portrait" paperSize="9" scale="88" r:id="rId1"/>
  <colBreaks count="1" manualBreakCount="1">
    <brk id="11" max="72" man="1"/>
  </colBreaks>
</worksheet>
</file>

<file path=xl/worksheets/sheet42.xml><?xml version="1.0" encoding="utf-8"?>
<worksheet xmlns="http://schemas.openxmlformats.org/spreadsheetml/2006/main" xmlns:r="http://schemas.openxmlformats.org/officeDocument/2006/relationships">
  <dimension ref="A1:M77"/>
  <sheetViews>
    <sheetView view="pageBreakPreview" zoomScale="130" zoomScaleSheetLayoutView="130" zoomScalePageLayoutView="0" workbookViewId="0" topLeftCell="A1">
      <selection activeCell="F15" sqref="F15"/>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934</v>
      </c>
      <c r="B4" s="51"/>
      <c r="G4" s="52" t="s">
        <v>51</v>
      </c>
      <c r="H4" s="53" t="s">
        <v>52</v>
      </c>
      <c r="I4" s="54" t="s">
        <v>53</v>
      </c>
      <c r="J4" s="55" t="s">
        <v>54</v>
      </c>
    </row>
    <row r="5" spans="7:10" ht="13.5" customHeight="1" thickTop="1">
      <c r="G5" s="56">
        <v>765</v>
      </c>
      <c r="H5" s="57">
        <v>828</v>
      </c>
      <c r="I5" s="58">
        <v>87</v>
      </c>
      <c r="J5" s="59">
        <v>1680</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2797</v>
      </c>
      <c r="C10" s="4">
        <v>2734</v>
      </c>
      <c r="D10" s="4">
        <v>62</v>
      </c>
      <c r="E10" s="4">
        <v>48</v>
      </c>
      <c r="F10" s="389">
        <v>47</v>
      </c>
      <c r="G10" s="4">
        <v>2954</v>
      </c>
      <c r="H10" s="676" t="s">
        <v>935</v>
      </c>
    </row>
    <row r="11" spans="1:8" ht="13.5" customHeight="1">
      <c r="A11" s="63" t="s">
        <v>1</v>
      </c>
      <c r="B11" s="64">
        <v>2797</v>
      </c>
      <c r="C11" s="65">
        <v>2734</v>
      </c>
      <c r="D11" s="65">
        <v>62</v>
      </c>
      <c r="E11" s="65">
        <v>48</v>
      </c>
      <c r="F11" s="66"/>
      <c r="G11" s="65">
        <v>2954</v>
      </c>
      <c r="H11" s="67"/>
    </row>
    <row r="12" spans="1:8" ht="13.5" customHeight="1">
      <c r="A12" s="68" t="s">
        <v>87</v>
      </c>
      <c r="B12" s="69"/>
      <c r="C12" s="69"/>
      <c r="D12" s="69"/>
      <c r="E12" s="69"/>
      <c r="F12" s="69"/>
      <c r="G12" s="69"/>
      <c r="H12" s="70"/>
    </row>
    <row r="13" ht="9.75" customHeight="1"/>
    <row r="14" ht="14.25">
      <c r="A14" s="60" t="s">
        <v>10</v>
      </c>
    </row>
    <row r="15" spans="9:12" ht="10.5">
      <c r="I15" s="49" t="s">
        <v>12</v>
      </c>
      <c r="K15" s="49"/>
      <c r="L15" s="49"/>
    </row>
    <row r="16" spans="1:9" ht="13.5" customHeight="1">
      <c r="A16" s="684" t="s">
        <v>0</v>
      </c>
      <c r="B16" s="694" t="s">
        <v>43</v>
      </c>
      <c r="C16" s="690" t="s">
        <v>44</v>
      </c>
      <c r="D16" s="690" t="s">
        <v>45</v>
      </c>
      <c r="E16" s="695" t="s">
        <v>46</v>
      </c>
      <c r="F16" s="690" t="s">
        <v>55</v>
      </c>
      <c r="G16" s="690" t="s">
        <v>11</v>
      </c>
      <c r="H16" s="695" t="s">
        <v>41</v>
      </c>
      <c r="I16" s="692" t="s">
        <v>8</v>
      </c>
    </row>
    <row r="17" spans="1:9" ht="13.5" customHeight="1" thickBot="1">
      <c r="A17" s="685"/>
      <c r="B17" s="687"/>
      <c r="C17" s="689"/>
      <c r="D17" s="689"/>
      <c r="E17" s="696"/>
      <c r="F17" s="691"/>
      <c r="G17" s="691"/>
      <c r="H17" s="697"/>
      <c r="I17" s="693"/>
    </row>
    <row r="18" spans="1:9" ht="13.5" customHeight="1" thickTop="1">
      <c r="A18" s="2" t="s">
        <v>936</v>
      </c>
      <c r="B18" s="16">
        <v>211</v>
      </c>
      <c r="C18" s="17">
        <v>197</v>
      </c>
      <c r="D18" s="17">
        <v>15</v>
      </c>
      <c r="E18" s="17">
        <v>15</v>
      </c>
      <c r="F18" s="17">
        <v>19</v>
      </c>
      <c r="G18" s="37" t="s">
        <v>69</v>
      </c>
      <c r="H18" s="37" t="s">
        <v>69</v>
      </c>
      <c r="I18" s="22"/>
    </row>
    <row r="19" spans="1:9" ht="13.5" customHeight="1">
      <c r="A19" s="6" t="s">
        <v>937</v>
      </c>
      <c r="B19" s="27">
        <v>114</v>
      </c>
      <c r="C19" s="29">
        <v>107</v>
      </c>
      <c r="D19" s="29">
        <v>7</v>
      </c>
      <c r="E19" s="29">
        <v>7</v>
      </c>
      <c r="F19" s="29">
        <v>22</v>
      </c>
      <c r="G19" s="29">
        <v>22</v>
      </c>
      <c r="H19" s="29">
        <v>4</v>
      </c>
      <c r="I19" s="30"/>
    </row>
    <row r="20" spans="1:9" ht="13.5" customHeight="1">
      <c r="A20" s="6" t="s">
        <v>938</v>
      </c>
      <c r="B20" s="27">
        <v>165</v>
      </c>
      <c r="C20" s="29">
        <v>159</v>
      </c>
      <c r="D20" s="29">
        <v>6</v>
      </c>
      <c r="E20" s="29">
        <v>6</v>
      </c>
      <c r="F20" s="29">
        <v>30</v>
      </c>
      <c r="G20" s="39">
        <v>1</v>
      </c>
      <c r="H20" s="39" t="s">
        <v>69</v>
      </c>
      <c r="I20" s="30"/>
    </row>
    <row r="21" spans="1:9" ht="13.5" customHeight="1">
      <c r="A21" s="170" t="s">
        <v>939</v>
      </c>
      <c r="B21" s="171">
        <v>26</v>
      </c>
      <c r="C21" s="172">
        <v>25</v>
      </c>
      <c r="D21" s="172">
        <v>1</v>
      </c>
      <c r="E21" s="172">
        <v>1</v>
      </c>
      <c r="F21" s="490">
        <v>9</v>
      </c>
      <c r="G21" s="491" t="s">
        <v>69</v>
      </c>
      <c r="H21" s="173" t="s">
        <v>69</v>
      </c>
      <c r="I21" s="174"/>
    </row>
    <row r="22" spans="1:9" ht="13.5" customHeight="1">
      <c r="A22" s="6" t="s">
        <v>117</v>
      </c>
      <c r="B22" s="27">
        <v>24</v>
      </c>
      <c r="C22" s="29">
        <v>22</v>
      </c>
      <c r="D22" s="29">
        <v>2</v>
      </c>
      <c r="E22" s="29">
        <v>2</v>
      </c>
      <c r="F22" s="39" t="s">
        <v>69</v>
      </c>
      <c r="G22" s="39" t="s">
        <v>69</v>
      </c>
      <c r="H22" s="39" t="s">
        <v>69</v>
      </c>
      <c r="I22" s="30"/>
    </row>
    <row r="23" spans="1:9" ht="13.5" customHeight="1">
      <c r="A23" s="6" t="s">
        <v>940</v>
      </c>
      <c r="B23" s="27">
        <v>4</v>
      </c>
      <c r="C23" s="29">
        <v>0</v>
      </c>
      <c r="D23" s="29">
        <v>4</v>
      </c>
      <c r="E23" s="29">
        <v>4</v>
      </c>
      <c r="F23" s="39" t="s">
        <v>69</v>
      </c>
      <c r="G23" s="39" t="s">
        <v>69</v>
      </c>
      <c r="H23" s="39" t="s">
        <v>69</v>
      </c>
      <c r="I23" s="30"/>
    </row>
    <row r="24" spans="1:9" ht="13.5" customHeight="1">
      <c r="A24" s="6" t="s">
        <v>243</v>
      </c>
      <c r="B24" s="27">
        <v>122</v>
      </c>
      <c r="C24" s="29">
        <v>120</v>
      </c>
      <c r="D24" s="29">
        <v>2</v>
      </c>
      <c r="E24" s="29">
        <v>2</v>
      </c>
      <c r="F24" s="28">
        <v>76</v>
      </c>
      <c r="G24" s="28">
        <v>154</v>
      </c>
      <c r="H24" s="29">
        <v>103</v>
      </c>
      <c r="I24" s="30"/>
    </row>
    <row r="25" spans="1:9" ht="13.5" customHeight="1">
      <c r="A25" s="6" t="s">
        <v>372</v>
      </c>
      <c r="B25" s="27">
        <v>176</v>
      </c>
      <c r="C25" s="29">
        <v>168</v>
      </c>
      <c r="D25" s="29">
        <v>8</v>
      </c>
      <c r="E25" s="29">
        <v>8</v>
      </c>
      <c r="F25" s="28">
        <v>138</v>
      </c>
      <c r="G25" s="28">
        <v>1289</v>
      </c>
      <c r="H25" s="29">
        <v>1347</v>
      </c>
      <c r="I25" s="30"/>
    </row>
    <row r="26" spans="1:9" ht="13.5" customHeight="1">
      <c r="A26" s="6" t="s">
        <v>941</v>
      </c>
      <c r="B26" s="27">
        <v>20</v>
      </c>
      <c r="C26" s="29">
        <v>18</v>
      </c>
      <c r="D26" s="29">
        <v>2</v>
      </c>
      <c r="E26" s="29">
        <v>2</v>
      </c>
      <c r="F26" s="28">
        <v>17</v>
      </c>
      <c r="G26" s="28">
        <v>35</v>
      </c>
      <c r="H26" s="29">
        <v>20</v>
      </c>
      <c r="I26" s="30"/>
    </row>
    <row r="27" spans="1:9" ht="13.5" customHeight="1">
      <c r="A27" s="6" t="s">
        <v>942</v>
      </c>
      <c r="B27" s="27">
        <v>111</v>
      </c>
      <c r="C27" s="29">
        <v>110</v>
      </c>
      <c r="D27" s="29">
        <v>1</v>
      </c>
      <c r="E27" s="29">
        <v>1</v>
      </c>
      <c r="F27" s="28">
        <v>83</v>
      </c>
      <c r="G27" s="28">
        <v>401</v>
      </c>
      <c r="H27" s="29">
        <v>286</v>
      </c>
      <c r="I27" s="30"/>
    </row>
    <row r="28" spans="1:9" ht="13.5" customHeight="1">
      <c r="A28" s="677" t="s">
        <v>15</v>
      </c>
      <c r="B28" s="678"/>
      <c r="C28" s="679"/>
      <c r="D28" s="679"/>
      <c r="E28" s="680">
        <f>SUM(E18:E27)</f>
        <v>48</v>
      </c>
      <c r="F28" s="681"/>
      <c r="G28" s="680">
        <f>SUM(G18:G27)</f>
        <v>1902</v>
      </c>
      <c r="H28" s="680">
        <f>SUM(H18:H27)</f>
        <v>1760</v>
      </c>
      <c r="I28" s="682"/>
    </row>
    <row r="29" spans="1:9" ht="10.5">
      <c r="A29" s="683" t="s">
        <v>88</v>
      </c>
      <c r="B29" s="683"/>
      <c r="C29" s="683"/>
      <c r="D29" s="683"/>
      <c r="E29" s="683"/>
      <c r="F29" s="683"/>
      <c r="G29" s="683"/>
      <c r="H29" s="683"/>
      <c r="I29" s="683"/>
    </row>
    <row r="30" ht="10.5">
      <c r="A30" s="1" t="s">
        <v>89</v>
      </c>
    </row>
    <row r="31" ht="10.5">
      <c r="A31" s="1" t="s">
        <v>49</v>
      </c>
    </row>
    <row r="32" ht="10.5">
      <c r="A32" s="1" t="s">
        <v>48</v>
      </c>
    </row>
    <row r="33" ht="9.75" customHeight="1"/>
    <row r="34" ht="14.25">
      <c r="A34" s="60" t="s">
        <v>13</v>
      </c>
    </row>
    <row r="35" spans="9:10" ht="10.5">
      <c r="I35" s="49" t="s">
        <v>12</v>
      </c>
      <c r="J35" s="49"/>
    </row>
    <row r="36" spans="1:9" ht="13.5" customHeight="1">
      <c r="A36" s="684" t="s">
        <v>14</v>
      </c>
      <c r="B36" s="694" t="s">
        <v>43</v>
      </c>
      <c r="C36" s="690" t="s">
        <v>44</v>
      </c>
      <c r="D36" s="690" t="s">
        <v>45</v>
      </c>
      <c r="E36" s="695" t="s">
        <v>46</v>
      </c>
      <c r="F36" s="690" t="s">
        <v>55</v>
      </c>
      <c r="G36" s="690" t="s">
        <v>11</v>
      </c>
      <c r="H36" s="695" t="s">
        <v>42</v>
      </c>
      <c r="I36" s="692" t="s">
        <v>8</v>
      </c>
    </row>
    <row r="37" spans="1:9" ht="13.5" customHeight="1" thickBot="1">
      <c r="A37" s="685"/>
      <c r="B37" s="687"/>
      <c r="C37" s="689"/>
      <c r="D37" s="689"/>
      <c r="E37" s="696"/>
      <c r="F37" s="691"/>
      <c r="G37" s="691"/>
      <c r="H37" s="697"/>
      <c r="I37" s="693"/>
    </row>
    <row r="38" spans="1:9" ht="13.5" customHeight="1" thickTop="1">
      <c r="A38" s="2" t="s">
        <v>124</v>
      </c>
      <c r="B38" s="16">
        <v>75</v>
      </c>
      <c r="C38" s="17">
        <v>71</v>
      </c>
      <c r="D38" s="17">
        <v>3</v>
      </c>
      <c r="E38" s="17">
        <v>3</v>
      </c>
      <c r="F38" s="37" t="s">
        <v>69</v>
      </c>
      <c r="G38" s="37" t="s">
        <v>69</v>
      </c>
      <c r="H38" s="37" t="s">
        <v>69</v>
      </c>
      <c r="I38" s="38"/>
    </row>
    <row r="39" spans="1:9" ht="13.5" customHeight="1">
      <c r="A39" s="170" t="s">
        <v>747</v>
      </c>
      <c r="B39" s="171">
        <v>11738</v>
      </c>
      <c r="C39" s="172">
        <v>11624</v>
      </c>
      <c r="D39" s="172">
        <v>114</v>
      </c>
      <c r="E39" s="172">
        <v>114</v>
      </c>
      <c r="F39" s="173">
        <v>2690</v>
      </c>
      <c r="G39" s="173" t="s">
        <v>69</v>
      </c>
      <c r="H39" s="173" t="s">
        <v>69</v>
      </c>
      <c r="I39" s="174"/>
    </row>
    <row r="40" spans="1:9" ht="13.5" customHeight="1">
      <c r="A40" s="6" t="s">
        <v>943</v>
      </c>
      <c r="B40" s="27">
        <v>420</v>
      </c>
      <c r="C40" s="29">
        <v>397</v>
      </c>
      <c r="D40" s="29">
        <v>23</v>
      </c>
      <c r="E40" s="29">
        <v>23</v>
      </c>
      <c r="F40" s="39" t="s">
        <v>69</v>
      </c>
      <c r="G40" s="39" t="s">
        <v>69</v>
      </c>
      <c r="H40" s="39" t="s">
        <v>69</v>
      </c>
      <c r="I40" s="30"/>
    </row>
    <row r="41" spans="1:9" ht="13.5" customHeight="1">
      <c r="A41" s="6" t="s">
        <v>944</v>
      </c>
      <c r="B41" s="27">
        <v>161139</v>
      </c>
      <c r="C41" s="29">
        <v>155554</v>
      </c>
      <c r="D41" s="29">
        <v>5585</v>
      </c>
      <c r="E41" s="29">
        <v>5580</v>
      </c>
      <c r="F41" s="39" t="s">
        <v>69</v>
      </c>
      <c r="G41" s="39" t="s">
        <v>69</v>
      </c>
      <c r="H41" s="39" t="s">
        <v>69</v>
      </c>
      <c r="I41" s="30"/>
    </row>
    <row r="42" spans="1:9" ht="13.5" customHeight="1">
      <c r="A42" s="11" t="s">
        <v>945</v>
      </c>
      <c r="B42" s="32">
        <v>740</v>
      </c>
      <c r="C42" s="33">
        <v>726</v>
      </c>
      <c r="D42" s="33">
        <v>15</v>
      </c>
      <c r="E42" s="33">
        <v>637</v>
      </c>
      <c r="F42" s="169" t="s">
        <v>69</v>
      </c>
      <c r="G42" s="169" t="s">
        <v>69</v>
      </c>
      <c r="H42" s="169" t="s">
        <v>69</v>
      </c>
      <c r="I42" s="35" t="s">
        <v>110</v>
      </c>
    </row>
    <row r="43" spans="1:9" ht="13.5" customHeight="1">
      <c r="A43" s="63" t="s">
        <v>16</v>
      </c>
      <c r="B43" s="78"/>
      <c r="C43" s="79"/>
      <c r="D43" s="79"/>
      <c r="E43" s="80">
        <f>SUM(E38:E42)</f>
        <v>6357</v>
      </c>
      <c r="F43" s="81"/>
      <c r="G43" s="180" t="s">
        <v>69</v>
      </c>
      <c r="H43" s="180" t="s">
        <v>69</v>
      </c>
      <c r="I43" s="84"/>
    </row>
    <row r="44" ht="9.75" customHeight="1">
      <c r="A44" s="85"/>
    </row>
    <row r="45" ht="14.25">
      <c r="A45" s="60" t="s">
        <v>56</v>
      </c>
    </row>
    <row r="46" ht="10.5">
      <c r="J46" s="49" t="s">
        <v>12</v>
      </c>
    </row>
    <row r="47" spans="1:10" ht="13.5" customHeight="1">
      <c r="A47" s="698" t="s">
        <v>17</v>
      </c>
      <c r="B47" s="694" t="s">
        <v>19</v>
      </c>
      <c r="C47" s="690" t="s">
        <v>47</v>
      </c>
      <c r="D47" s="690" t="s">
        <v>20</v>
      </c>
      <c r="E47" s="690" t="s">
        <v>21</v>
      </c>
      <c r="F47" s="690" t="s">
        <v>22</v>
      </c>
      <c r="G47" s="695" t="s">
        <v>23</v>
      </c>
      <c r="H47" s="695" t="s">
        <v>24</v>
      </c>
      <c r="I47" s="695" t="s">
        <v>59</v>
      </c>
      <c r="J47" s="692" t="s">
        <v>8</v>
      </c>
    </row>
    <row r="48" spans="1:10" ht="13.5" customHeight="1" thickBot="1">
      <c r="A48" s="699"/>
      <c r="B48" s="687"/>
      <c r="C48" s="689"/>
      <c r="D48" s="689"/>
      <c r="E48" s="689"/>
      <c r="F48" s="689"/>
      <c r="G48" s="696"/>
      <c r="H48" s="696"/>
      <c r="I48" s="697"/>
      <c r="J48" s="693"/>
    </row>
    <row r="49" spans="1:10" ht="13.5" customHeight="1" thickTop="1">
      <c r="A49" s="2" t="s">
        <v>946</v>
      </c>
      <c r="B49" s="16">
        <v>6</v>
      </c>
      <c r="C49" s="17">
        <v>304</v>
      </c>
      <c r="D49" s="17">
        <v>5</v>
      </c>
      <c r="E49" s="37" t="s">
        <v>69</v>
      </c>
      <c r="F49" s="37" t="s">
        <v>69</v>
      </c>
      <c r="G49" s="37" t="s">
        <v>69</v>
      </c>
      <c r="H49" s="37" t="s">
        <v>69</v>
      </c>
      <c r="I49" s="37" t="s">
        <v>69</v>
      </c>
      <c r="J49" s="22"/>
    </row>
    <row r="50" spans="1:10" ht="13.5" customHeight="1">
      <c r="A50" s="6" t="s">
        <v>947</v>
      </c>
      <c r="B50" s="27">
        <v>15</v>
      </c>
      <c r="C50" s="29">
        <v>100</v>
      </c>
      <c r="D50" s="29">
        <v>10</v>
      </c>
      <c r="E50" s="39" t="s">
        <v>69</v>
      </c>
      <c r="F50" s="39" t="s">
        <v>69</v>
      </c>
      <c r="G50" s="39" t="s">
        <v>69</v>
      </c>
      <c r="H50" s="39" t="s">
        <v>69</v>
      </c>
      <c r="I50" s="39" t="s">
        <v>69</v>
      </c>
      <c r="J50" s="30"/>
    </row>
    <row r="51" spans="1:10" ht="13.5" customHeight="1">
      <c r="A51" s="6" t="s">
        <v>948</v>
      </c>
      <c r="B51" s="27">
        <v>-2</v>
      </c>
      <c r="C51" s="29">
        <v>725</v>
      </c>
      <c r="D51" s="29">
        <v>152</v>
      </c>
      <c r="E51" s="29">
        <v>32</v>
      </c>
      <c r="F51" s="39" t="s">
        <v>69</v>
      </c>
      <c r="G51" s="39" t="s">
        <v>69</v>
      </c>
      <c r="H51" s="39" t="s">
        <v>69</v>
      </c>
      <c r="I51" s="39" t="s">
        <v>69</v>
      </c>
      <c r="J51" s="30"/>
    </row>
    <row r="52" spans="1:10" ht="13.5" customHeight="1">
      <c r="A52" s="11" t="s">
        <v>949</v>
      </c>
      <c r="B52" s="32">
        <v>11</v>
      </c>
      <c r="C52" s="33">
        <v>30</v>
      </c>
      <c r="D52" s="33">
        <v>10</v>
      </c>
      <c r="E52" s="169" t="s">
        <v>69</v>
      </c>
      <c r="F52" s="169" t="s">
        <v>69</v>
      </c>
      <c r="G52" s="169" t="s">
        <v>69</v>
      </c>
      <c r="H52" s="169" t="s">
        <v>69</v>
      </c>
      <c r="I52" s="169" t="s">
        <v>69</v>
      </c>
      <c r="J52" s="35"/>
    </row>
    <row r="53" spans="1:10" ht="13.5" customHeight="1">
      <c r="A53" s="86" t="s">
        <v>18</v>
      </c>
      <c r="B53" s="87"/>
      <c r="C53" s="81"/>
      <c r="D53" s="80">
        <f>SUM(D49:D52)</f>
        <v>177</v>
      </c>
      <c r="E53" s="80">
        <f>SUM(E49:E52)</f>
        <v>32</v>
      </c>
      <c r="F53" s="180" t="s">
        <v>69</v>
      </c>
      <c r="G53" s="180" t="s">
        <v>69</v>
      </c>
      <c r="H53" s="180" t="s">
        <v>69</v>
      </c>
      <c r="I53" s="180" t="s">
        <v>69</v>
      </c>
      <c r="J53" s="82"/>
    </row>
    <row r="54" ht="10.5">
      <c r="A54" s="1" t="s">
        <v>90</v>
      </c>
    </row>
    <row r="55" ht="9.75" customHeight="1"/>
    <row r="56" ht="14.25">
      <c r="A56" s="60" t="s">
        <v>39</v>
      </c>
    </row>
    <row r="57" ht="10.5">
      <c r="D57" s="49" t="s">
        <v>12</v>
      </c>
    </row>
    <row r="58" spans="1:4" ht="21.75" thickBot="1">
      <c r="A58" s="88" t="s">
        <v>34</v>
      </c>
      <c r="B58" s="89" t="s">
        <v>91</v>
      </c>
      <c r="C58" s="90" t="s">
        <v>92</v>
      </c>
      <c r="D58" s="91" t="s">
        <v>50</v>
      </c>
    </row>
    <row r="59" spans="1:4" ht="13.5" customHeight="1" thickTop="1">
      <c r="A59" s="92" t="s">
        <v>35</v>
      </c>
      <c r="B59" s="16">
        <v>1056</v>
      </c>
      <c r="C59" s="17">
        <v>1082</v>
      </c>
      <c r="D59" s="257">
        <f>SUM(C59-B59)</f>
        <v>26</v>
      </c>
    </row>
    <row r="60" spans="1:4" ht="13.5" customHeight="1">
      <c r="A60" s="93" t="s">
        <v>36</v>
      </c>
      <c r="B60" s="27">
        <v>275</v>
      </c>
      <c r="C60" s="29">
        <v>275</v>
      </c>
      <c r="D60" s="30">
        <f>SUM(C60-B60)</f>
        <v>0</v>
      </c>
    </row>
    <row r="61" spans="1:4" ht="13.5" customHeight="1">
      <c r="A61" s="94" t="s">
        <v>37</v>
      </c>
      <c r="B61" s="32">
        <v>767</v>
      </c>
      <c r="C61" s="33">
        <v>795</v>
      </c>
      <c r="D61" s="174">
        <f>SUM(C61-B61)</f>
        <v>28</v>
      </c>
    </row>
    <row r="62" spans="1:4" ht="13.5" customHeight="1">
      <c r="A62" s="95" t="s">
        <v>38</v>
      </c>
      <c r="B62" s="96">
        <v>2098</v>
      </c>
      <c r="C62" s="80">
        <v>2151</v>
      </c>
      <c r="D62" s="82">
        <f>SUM(C62-B62)</f>
        <v>53</v>
      </c>
    </row>
    <row r="63" spans="1:4" ht="10.5">
      <c r="A63" s="1" t="s">
        <v>58</v>
      </c>
      <c r="B63" s="97"/>
      <c r="C63" s="97"/>
      <c r="D63" s="97"/>
    </row>
    <row r="64" spans="1:4" ht="9.75" customHeight="1">
      <c r="A64" s="98"/>
      <c r="B64" s="97"/>
      <c r="C64" s="97"/>
      <c r="D64" s="97"/>
    </row>
    <row r="65" ht="14.25">
      <c r="A65" s="60" t="s">
        <v>57</v>
      </c>
    </row>
    <row r="66" ht="10.5" customHeight="1">
      <c r="A66" s="60"/>
    </row>
    <row r="67" spans="1:11" ht="21.75" thickBot="1">
      <c r="A67" s="88" t="s">
        <v>33</v>
      </c>
      <c r="B67" s="89" t="s">
        <v>91</v>
      </c>
      <c r="C67" s="90" t="s">
        <v>92</v>
      </c>
      <c r="D67" s="90" t="s">
        <v>50</v>
      </c>
      <c r="E67" s="99" t="s">
        <v>31</v>
      </c>
      <c r="F67" s="91" t="s">
        <v>32</v>
      </c>
      <c r="G67" s="700" t="s">
        <v>40</v>
      </c>
      <c r="H67" s="701"/>
      <c r="I67" s="89" t="s">
        <v>91</v>
      </c>
      <c r="J67" s="90" t="s">
        <v>92</v>
      </c>
      <c r="K67" s="91" t="s">
        <v>50</v>
      </c>
    </row>
    <row r="68" spans="1:11" ht="13.5" customHeight="1" thickTop="1">
      <c r="A68" s="92" t="s">
        <v>25</v>
      </c>
      <c r="B68" s="125">
        <v>3.13</v>
      </c>
      <c r="C68" s="40">
        <v>2.88</v>
      </c>
      <c r="D68" s="40">
        <v>-0.25</v>
      </c>
      <c r="E68" s="101">
        <v>-15</v>
      </c>
      <c r="F68" s="102">
        <v>-20</v>
      </c>
      <c r="G68" s="717" t="s">
        <v>243</v>
      </c>
      <c r="H68" s="718"/>
      <c r="I68" s="160" t="s">
        <v>69</v>
      </c>
      <c r="J68" s="41" t="s">
        <v>69</v>
      </c>
      <c r="K68" s="127" t="s">
        <v>69</v>
      </c>
    </row>
    <row r="69" spans="1:11" ht="13.5" customHeight="1">
      <c r="A69" s="93" t="s">
        <v>26</v>
      </c>
      <c r="B69" s="128">
        <v>6.6</v>
      </c>
      <c r="C69" s="42">
        <v>5.66</v>
      </c>
      <c r="D69" s="42">
        <v>-0.94</v>
      </c>
      <c r="E69" s="105">
        <v>-20</v>
      </c>
      <c r="F69" s="106">
        <v>-40</v>
      </c>
      <c r="G69" s="719" t="s">
        <v>372</v>
      </c>
      <c r="H69" s="720"/>
      <c r="I69" s="131" t="s">
        <v>69</v>
      </c>
      <c r="J69" s="43" t="s">
        <v>69</v>
      </c>
      <c r="K69" s="129" t="s">
        <v>69</v>
      </c>
    </row>
    <row r="70" spans="1:11" ht="13.5" customHeight="1">
      <c r="A70" s="93" t="s">
        <v>27</v>
      </c>
      <c r="B70" s="131">
        <v>17.2</v>
      </c>
      <c r="C70" s="43">
        <v>18.2</v>
      </c>
      <c r="D70" s="43">
        <v>1</v>
      </c>
      <c r="E70" s="108">
        <v>25</v>
      </c>
      <c r="F70" s="109">
        <v>35</v>
      </c>
      <c r="G70" s="719" t="s">
        <v>941</v>
      </c>
      <c r="H70" s="720"/>
      <c r="I70" s="131" t="s">
        <v>69</v>
      </c>
      <c r="J70" s="43" t="s">
        <v>69</v>
      </c>
      <c r="K70" s="129" t="s">
        <v>69</v>
      </c>
    </row>
    <row r="71" spans="1:11" ht="13.5" customHeight="1">
      <c r="A71" s="93" t="s">
        <v>28</v>
      </c>
      <c r="B71" s="131" t="s">
        <v>69</v>
      </c>
      <c r="C71" s="43" t="s">
        <v>69</v>
      </c>
      <c r="D71" s="43" t="s">
        <v>69</v>
      </c>
      <c r="E71" s="108">
        <v>350</v>
      </c>
      <c r="F71" s="110"/>
      <c r="G71" s="719" t="s">
        <v>950</v>
      </c>
      <c r="H71" s="720"/>
      <c r="I71" s="131" t="s">
        <v>69</v>
      </c>
      <c r="J71" s="43" t="s">
        <v>69</v>
      </c>
      <c r="K71" s="129" t="s">
        <v>69</v>
      </c>
    </row>
    <row r="72" spans="1:11" ht="13.5" customHeight="1">
      <c r="A72" s="93" t="s">
        <v>29</v>
      </c>
      <c r="B72" s="132">
        <v>0.45</v>
      </c>
      <c r="C72" s="42">
        <v>0.44</v>
      </c>
      <c r="D72" s="42">
        <v>-0.01</v>
      </c>
      <c r="E72" s="111"/>
      <c r="F72" s="112"/>
      <c r="G72" s="719"/>
      <c r="H72" s="720"/>
      <c r="I72" s="128"/>
      <c r="J72" s="43"/>
      <c r="K72" s="129"/>
    </row>
    <row r="73" spans="1:11" ht="13.5" customHeight="1">
      <c r="A73" s="113" t="s">
        <v>30</v>
      </c>
      <c r="B73" s="133">
        <v>84.8</v>
      </c>
      <c r="C73" s="44">
        <v>82.7</v>
      </c>
      <c r="D73" s="44">
        <v>-2.1</v>
      </c>
      <c r="E73" s="115"/>
      <c r="F73" s="116"/>
      <c r="G73" s="721"/>
      <c r="H73" s="722"/>
      <c r="I73" s="117"/>
      <c r="J73" s="44"/>
      <c r="K73" s="118"/>
    </row>
    <row r="74" ht="10.5">
      <c r="A74" s="1" t="s">
        <v>95</v>
      </c>
    </row>
    <row r="75" ht="10.5">
      <c r="A75" s="1" t="s">
        <v>96</v>
      </c>
    </row>
    <row r="76" ht="10.5">
      <c r="A76" s="1" t="s">
        <v>97</v>
      </c>
    </row>
    <row r="77" ht="10.5" customHeight="1">
      <c r="A77" s="1" t="s">
        <v>98</v>
      </c>
    </row>
  </sheetData>
  <sheetProtection/>
  <mergeCells count="43">
    <mergeCell ref="A8:A9"/>
    <mergeCell ref="B8:B9"/>
    <mergeCell ref="C8:C9"/>
    <mergeCell ref="D8:D9"/>
    <mergeCell ref="E8:E9"/>
    <mergeCell ref="F8:F9"/>
    <mergeCell ref="G8:G9"/>
    <mergeCell ref="H8:H9"/>
    <mergeCell ref="A16:A17"/>
    <mergeCell ref="B16:B17"/>
    <mergeCell ref="C16:C17"/>
    <mergeCell ref="D16:D17"/>
    <mergeCell ref="E16:E17"/>
    <mergeCell ref="F16:F17"/>
    <mergeCell ref="G16:G17"/>
    <mergeCell ref="H16:H17"/>
    <mergeCell ref="I16:I17"/>
    <mergeCell ref="A36:A37"/>
    <mergeCell ref="B36:B37"/>
    <mergeCell ref="C36:C37"/>
    <mergeCell ref="D36:D37"/>
    <mergeCell ref="E36:E37"/>
    <mergeCell ref="F36:F37"/>
    <mergeCell ref="G36:G37"/>
    <mergeCell ref="H36:H37"/>
    <mergeCell ref="I36:I37"/>
    <mergeCell ref="I47:I48"/>
    <mergeCell ref="J47:J48"/>
    <mergeCell ref="G67:H67"/>
    <mergeCell ref="G68:H68"/>
    <mergeCell ref="A47:A48"/>
    <mergeCell ref="B47:B48"/>
    <mergeCell ref="C47:C48"/>
    <mergeCell ref="D47:D48"/>
    <mergeCell ref="E47:E48"/>
    <mergeCell ref="F47:F48"/>
    <mergeCell ref="G69:H69"/>
    <mergeCell ref="G70:H70"/>
    <mergeCell ref="G71:H71"/>
    <mergeCell ref="G72:H72"/>
    <mergeCell ref="G73:H73"/>
    <mergeCell ref="G47:G48"/>
    <mergeCell ref="H47:H48"/>
  </mergeCells>
  <printOptions/>
  <pageMargins left="0.4330708661417323" right="0.3937007874015748" top="0.71" bottom="0.3" header="0.45" footer="0.2"/>
  <pageSetup horizontalDpi="300" verticalDpi="300" orientation="portrait" paperSize="9" scale="82" r:id="rId1"/>
  <colBreaks count="1" manualBreakCount="1">
    <brk id="11" max="72" man="1"/>
  </colBreaks>
</worksheet>
</file>

<file path=xl/worksheets/sheet5.xml><?xml version="1.0" encoding="utf-8"?>
<worksheet xmlns="http://schemas.openxmlformats.org/spreadsheetml/2006/main" xmlns:r="http://schemas.openxmlformats.org/officeDocument/2006/relationships">
  <dimension ref="A1:M86"/>
  <sheetViews>
    <sheetView view="pageBreakPreview" zoomScale="130" zoomScaleSheetLayoutView="130" zoomScalePageLayoutView="0" workbookViewId="0" topLeftCell="A49">
      <selection activeCell="C4" sqref="C4"/>
    </sheetView>
  </sheetViews>
  <sheetFormatPr defaultColWidth="9.00390625" defaultRowHeight="13.5" customHeight="1"/>
  <cols>
    <col min="1" max="1" width="16.625" style="1" customWidth="1"/>
    <col min="2" max="8" width="9.00390625" style="1" customWidth="1"/>
    <col min="9" max="9" width="10.625" style="1" bestFit="1" customWidth="1"/>
    <col min="10" max="16384" width="9.00390625" style="1" customWidth="1"/>
  </cols>
  <sheetData>
    <row r="1" spans="1:13" ht="21" customHeight="1">
      <c r="A1" s="829" t="s">
        <v>86</v>
      </c>
      <c r="B1" s="830"/>
      <c r="C1" s="830"/>
      <c r="D1" s="830"/>
      <c r="E1" s="830"/>
      <c r="F1" s="830"/>
      <c r="G1" s="830"/>
      <c r="H1" s="830"/>
      <c r="I1" s="830"/>
      <c r="J1" s="830"/>
      <c r="K1" s="830"/>
      <c r="L1" s="831"/>
      <c r="M1" s="830"/>
    </row>
    <row r="2" spans="1:13" ht="13.5" customHeight="1">
      <c r="A2" s="829"/>
      <c r="B2" s="830"/>
      <c r="C2" s="830"/>
      <c r="D2" s="830"/>
      <c r="E2" s="830"/>
      <c r="F2" s="830"/>
      <c r="G2" s="830"/>
      <c r="H2" s="830"/>
      <c r="I2" s="830"/>
      <c r="J2" s="830"/>
      <c r="K2" s="830"/>
      <c r="L2" s="830"/>
      <c r="M2" s="830"/>
    </row>
    <row r="3" ht="13.5" customHeight="1">
      <c r="J3" s="832" t="s">
        <v>12</v>
      </c>
    </row>
    <row r="4" spans="1:10" ht="21" customHeight="1" thickBot="1">
      <c r="A4" s="833" t="s">
        <v>211</v>
      </c>
      <c r="B4" s="834"/>
      <c r="G4" s="835" t="s">
        <v>51</v>
      </c>
      <c r="H4" s="836" t="s">
        <v>52</v>
      </c>
      <c r="I4" s="837" t="s">
        <v>53</v>
      </c>
      <c r="J4" s="838" t="s">
        <v>54</v>
      </c>
    </row>
    <row r="5" spans="7:10" ht="13.5" customHeight="1" thickTop="1">
      <c r="G5" s="461">
        <v>14538</v>
      </c>
      <c r="H5" s="462">
        <v>7909</v>
      </c>
      <c r="I5" s="463">
        <v>981</v>
      </c>
      <c r="J5" s="464">
        <v>23427</v>
      </c>
    </row>
    <row r="6" ht="14.25">
      <c r="A6" s="839" t="s">
        <v>2</v>
      </c>
    </row>
    <row r="7" spans="8:9" ht="10.5">
      <c r="H7" s="832" t="s">
        <v>12</v>
      </c>
      <c r="I7" s="832"/>
    </row>
    <row r="8" spans="1:8" ht="13.5" customHeight="1">
      <c r="A8" s="840" t="s">
        <v>0</v>
      </c>
      <c r="B8" s="841" t="s">
        <v>3</v>
      </c>
      <c r="C8" s="842" t="s">
        <v>4</v>
      </c>
      <c r="D8" s="842" t="s">
        <v>5</v>
      </c>
      <c r="E8" s="842" t="s">
        <v>6</v>
      </c>
      <c r="F8" s="843" t="s">
        <v>55</v>
      </c>
      <c r="G8" s="842" t="s">
        <v>7</v>
      </c>
      <c r="H8" s="844" t="s">
        <v>8</v>
      </c>
    </row>
    <row r="9" spans="1:8" ht="13.5" customHeight="1" thickBot="1">
      <c r="A9" s="845"/>
      <c r="B9" s="846"/>
      <c r="C9" s="847"/>
      <c r="D9" s="847"/>
      <c r="E9" s="847"/>
      <c r="F9" s="848"/>
      <c r="G9" s="847"/>
      <c r="H9" s="849"/>
    </row>
    <row r="10" spans="1:8" ht="63.75" thickTop="1">
      <c r="A10" s="609" t="s">
        <v>9</v>
      </c>
      <c r="B10" s="3">
        <v>36543</v>
      </c>
      <c r="C10" s="4">
        <v>34455</v>
      </c>
      <c r="D10" s="4">
        <v>2088</v>
      </c>
      <c r="E10" s="4">
        <v>1577</v>
      </c>
      <c r="F10" s="4">
        <v>1147</v>
      </c>
      <c r="G10" s="4">
        <v>38500</v>
      </c>
      <c r="H10" s="186" t="s">
        <v>212</v>
      </c>
    </row>
    <row r="11" spans="1:8" ht="45.75" customHeight="1">
      <c r="A11" s="850" t="s">
        <v>213</v>
      </c>
      <c r="B11" s="7">
        <v>226</v>
      </c>
      <c r="C11" s="8">
        <v>226</v>
      </c>
      <c r="D11" s="10" t="s">
        <v>69</v>
      </c>
      <c r="E11" s="10" t="s">
        <v>69</v>
      </c>
      <c r="F11" s="8">
        <v>161</v>
      </c>
      <c r="G11" s="10" t="s">
        <v>69</v>
      </c>
      <c r="H11" s="188" t="s">
        <v>214</v>
      </c>
    </row>
    <row r="12" spans="1:8" ht="13.5" customHeight="1">
      <c r="A12" s="612" t="s">
        <v>215</v>
      </c>
      <c r="B12" s="7">
        <v>32</v>
      </c>
      <c r="C12" s="8">
        <v>32</v>
      </c>
      <c r="D12" s="166">
        <v>0</v>
      </c>
      <c r="E12" s="166">
        <v>0</v>
      </c>
      <c r="F12" s="8">
        <v>5</v>
      </c>
      <c r="G12" s="8">
        <v>184</v>
      </c>
      <c r="H12" s="9"/>
    </row>
    <row r="13" spans="1:8" ht="13.5" customHeight="1">
      <c r="A13" s="851" t="s">
        <v>1</v>
      </c>
      <c r="B13" s="852">
        <v>36757</v>
      </c>
      <c r="C13" s="853">
        <v>34668</v>
      </c>
      <c r="D13" s="853">
        <v>2089</v>
      </c>
      <c r="E13" s="853">
        <v>1577</v>
      </c>
      <c r="F13" s="854"/>
      <c r="G13" s="853">
        <v>38684</v>
      </c>
      <c r="H13" s="855"/>
    </row>
    <row r="14" spans="1:8" ht="13.5" customHeight="1">
      <c r="A14" s="856" t="s">
        <v>87</v>
      </c>
      <c r="B14" s="857"/>
      <c r="C14" s="857"/>
      <c r="D14" s="857"/>
      <c r="E14" s="857"/>
      <c r="F14" s="857"/>
      <c r="G14" s="857"/>
      <c r="H14" s="858"/>
    </row>
    <row r="15" ht="9.75" customHeight="1"/>
    <row r="16" ht="14.25">
      <c r="A16" s="839" t="s">
        <v>10</v>
      </c>
    </row>
    <row r="17" spans="9:12" ht="10.5">
      <c r="I17" s="832" t="s">
        <v>12</v>
      </c>
      <c r="K17" s="832"/>
      <c r="L17" s="832"/>
    </row>
    <row r="18" spans="1:9" ht="13.5" customHeight="1">
      <c r="A18" s="840" t="s">
        <v>0</v>
      </c>
      <c r="B18" s="859" t="s">
        <v>43</v>
      </c>
      <c r="C18" s="843" t="s">
        <v>44</v>
      </c>
      <c r="D18" s="843" t="s">
        <v>45</v>
      </c>
      <c r="E18" s="860" t="s">
        <v>46</v>
      </c>
      <c r="F18" s="843" t="s">
        <v>55</v>
      </c>
      <c r="G18" s="843" t="s">
        <v>11</v>
      </c>
      <c r="H18" s="860" t="s">
        <v>41</v>
      </c>
      <c r="I18" s="844" t="s">
        <v>8</v>
      </c>
    </row>
    <row r="19" spans="1:9" ht="13.5" customHeight="1" thickBot="1">
      <c r="A19" s="845"/>
      <c r="B19" s="846"/>
      <c r="C19" s="847"/>
      <c r="D19" s="847"/>
      <c r="E19" s="861"/>
      <c r="F19" s="848"/>
      <c r="G19" s="848"/>
      <c r="H19" s="862"/>
      <c r="I19" s="849"/>
    </row>
    <row r="20" spans="1:9" ht="13.5" customHeight="1" thickTop="1">
      <c r="A20" s="863" t="s">
        <v>951</v>
      </c>
      <c r="B20" s="16">
        <v>1128</v>
      </c>
      <c r="C20" s="17">
        <v>1044</v>
      </c>
      <c r="D20" s="17">
        <v>84</v>
      </c>
      <c r="E20" s="17">
        <v>621</v>
      </c>
      <c r="F20" s="17">
        <v>7</v>
      </c>
      <c r="G20" s="17">
        <v>3195</v>
      </c>
      <c r="H20" s="17">
        <v>10</v>
      </c>
      <c r="I20" s="22" t="s">
        <v>135</v>
      </c>
    </row>
    <row r="21" spans="1:9" ht="21">
      <c r="A21" s="864" t="s">
        <v>952</v>
      </c>
      <c r="B21" s="27">
        <v>9165</v>
      </c>
      <c r="C21" s="29">
        <v>8688</v>
      </c>
      <c r="D21" s="29">
        <v>477</v>
      </c>
      <c r="E21" s="29">
        <v>477</v>
      </c>
      <c r="F21" s="29">
        <v>528</v>
      </c>
      <c r="G21" s="189" t="s">
        <v>69</v>
      </c>
      <c r="H21" s="31" t="s">
        <v>69</v>
      </c>
      <c r="I21" s="190" t="s">
        <v>217</v>
      </c>
    </row>
    <row r="22" spans="1:9" ht="21">
      <c r="A22" s="864" t="s">
        <v>953</v>
      </c>
      <c r="B22" s="27">
        <v>586</v>
      </c>
      <c r="C22" s="29">
        <v>541</v>
      </c>
      <c r="D22" s="29">
        <v>45</v>
      </c>
      <c r="E22" s="29">
        <v>45</v>
      </c>
      <c r="F22" s="29">
        <v>158</v>
      </c>
      <c r="G22" s="29">
        <v>89</v>
      </c>
      <c r="H22" s="29">
        <v>20</v>
      </c>
      <c r="I22" s="190"/>
    </row>
    <row r="23" spans="1:9" ht="10.5">
      <c r="A23" s="865" t="s">
        <v>954</v>
      </c>
      <c r="B23" s="319">
        <v>4114</v>
      </c>
      <c r="C23" s="320">
        <v>4097</v>
      </c>
      <c r="D23" s="176">
        <v>17</v>
      </c>
      <c r="E23" s="176">
        <v>1</v>
      </c>
      <c r="F23" s="176">
        <v>1424</v>
      </c>
      <c r="G23" s="176">
        <v>16971</v>
      </c>
      <c r="H23" s="176">
        <v>11524</v>
      </c>
      <c r="I23" s="177"/>
    </row>
    <row r="24" spans="1:9" ht="21">
      <c r="A24" s="865" t="s">
        <v>955</v>
      </c>
      <c r="B24" s="319">
        <v>995</v>
      </c>
      <c r="C24" s="320">
        <v>995</v>
      </c>
      <c r="D24" s="176">
        <v>0</v>
      </c>
      <c r="E24" s="176">
        <v>0</v>
      </c>
      <c r="F24" s="176">
        <v>744</v>
      </c>
      <c r="G24" s="176">
        <v>6897</v>
      </c>
      <c r="H24" s="176">
        <v>6635</v>
      </c>
      <c r="I24" s="177"/>
    </row>
    <row r="25" spans="1:9" ht="21">
      <c r="A25" s="865" t="s">
        <v>956</v>
      </c>
      <c r="B25" s="319">
        <v>100</v>
      </c>
      <c r="C25" s="320">
        <v>100</v>
      </c>
      <c r="D25" s="320">
        <v>0</v>
      </c>
      <c r="E25" s="176">
        <v>0</v>
      </c>
      <c r="F25" s="176">
        <v>32</v>
      </c>
      <c r="G25" s="176">
        <v>161</v>
      </c>
      <c r="H25" s="176">
        <v>38</v>
      </c>
      <c r="I25" s="177"/>
    </row>
    <row r="26" spans="1:9" ht="10.5">
      <c r="A26" s="865" t="s">
        <v>957</v>
      </c>
      <c r="B26" s="319">
        <v>741</v>
      </c>
      <c r="C26" s="320">
        <v>741</v>
      </c>
      <c r="D26" s="189" t="s">
        <v>69</v>
      </c>
      <c r="E26" s="189" t="s">
        <v>69</v>
      </c>
      <c r="F26" s="176">
        <v>39</v>
      </c>
      <c r="G26" s="189" t="s">
        <v>69</v>
      </c>
      <c r="H26" s="189" t="s">
        <v>69</v>
      </c>
      <c r="I26" s="177"/>
    </row>
    <row r="27" spans="1:9" ht="21">
      <c r="A27" s="865" t="s">
        <v>958</v>
      </c>
      <c r="B27" s="319">
        <v>48</v>
      </c>
      <c r="C27" s="320">
        <v>48</v>
      </c>
      <c r="D27" s="189" t="s">
        <v>69</v>
      </c>
      <c r="E27" s="189" t="s">
        <v>69</v>
      </c>
      <c r="F27" s="176">
        <v>38</v>
      </c>
      <c r="G27" s="176">
        <v>183</v>
      </c>
      <c r="H27" s="176">
        <v>137</v>
      </c>
      <c r="I27" s="177"/>
    </row>
    <row r="28" spans="1:9" ht="21">
      <c r="A28" s="865" t="s">
        <v>959</v>
      </c>
      <c r="B28" s="319">
        <v>4666</v>
      </c>
      <c r="C28" s="320">
        <v>4555</v>
      </c>
      <c r="D28" s="176">
        <v>111</v>
      </c>
      <c r="E28" s="176">
        <v>111</v>
      </c>
      <c r="F28" s="176">
        <v>638</v>
      </c>
      <c r="G28" s="189" t="s">
        <v>69</v>
      </c>
      <c r="H28" s="189" t="s">
        <v>69</v>
      </c>
      <c r="I28" s="177"/>
    </row>
    <row r="29" spans="1:9" ht="21">
      <c r="A29" s="865" t="s">
        <v>960</v>
      </c>
      <c r="B29" s="319">
        <v>1224</v>
      </c>
      <c r="C29" s="320">
        <v>1224</v>
      </c>
      <c r="D29" s="176">
        <v>1</v>
      </c>
      <c r="E29" s="176">
        <v>1</v>
      </c>
      <c r="F29" s="176">
        <v>154</v>
      </c>
      <c r="G29" s="189" t="s">
        <v>69</v>
      </c>
      <c r="H29" s="189" t="s">
        <v>69</v>
      </c>
      <c r="I29" s="177"/>
    </row>
    <row r="30" spans="1:9" ht="21">
      <c r="A30" s="866" t="s">
        <v>961</v>
      </c>
      <c r="B30" s="141">
        <v>506</v>
      </c>
      <c r="C30" s="142">
        <v>504</v>
      </c>
      <c r="D30" s="142">
        <v>2</v>
      </c>
      <c r="E30" s="142">
        <v>0</v>
      </c>
      <c r="F30" s="142">
        <v>318</v>
      </c>
      <c r="G30" s="142">
        <v>3222</v>
      </c>
      <c r="H30" s="33">
        <v>2424</v>
      </c>
      <c r="I30" s="35"/>
    </row>
    <row r="31" spans="1:9" ht="13.5" customHeight="1">
      <c r="A31" s="867" t="s">
        <v>15</v>
      </c>
      <c r="B31" s="868"/>
      <c r="C31" s="869"/>
      <c r="D31" s="869"/>
      <c r="E31" s="870">
        <f>SUM(E20:E30)</f>
        <v>1256</v>
      </c>
      <c r="F31" s="871"/>
      <c r="G31" s="870">
        <f>SUM(G20:G30)</f>
        <v>30718</v>
      </c>
      <c r="H31" s="870">
        <f>SUM(H20:H30)</f>
        <v>20788</v>
      </c>
      <c r="I31" s="872"/>
    </row>
    <row r="32" ht="10.5">
      <c r="A32" s="1" t="s">
        <v>88</v>
      </c>
    </row>
    <row r="33" ht="10.5">
      <c r="A33" s="1" t="s">
        <v>89</v>
      </c>
    </row>
    <row r="34" ht="10.5">
      <c r="A34" s="1" t="s">
        <v>49</v>
      </c>
    </row>
    <row r="35" ht="10.5">
      <c r="A35" s="1" t="s">
        <v>48</v>
      </c>
    </row>
    <row r="36" ht="9.75" customHeight="1"/>
    <row r="37" ht="14.25">
      <c r="A37" s="839" t="s">
        <v>13</v>
      </c>
    </row>
    <row r="38" spans="9:10" ht="10.5">
      <c r="I38" s="832" t="s">
        <v>12</v>
      </c>
      <c r="J38" s="832"/>
    </row>
    <row r="39" spans="1:9" ht="13.5" customHeight="1">
      <c r="A39" s="840" t="s">
        <v>14</v>
      </c>
      <c r="B39" s="859" t="s">
        <v>43</v>
      </c>
      <c r="C39" s="843" t="s">
        <v>44</v>
      </c>
      <c r="D39" s="843" t="s">
        <v>45</v>
      </c>
      <c r="E39" s="860" t="s">
        <v>46</v>
      </c>
      <c r="F39" s="843" t="s">
        <v>55</v>
      </c>
      <c r="G39" s="843" t="s">
        <v>11</v>
      </c>
      <c r="H39" s="860" t="s">
        <v>42</v>
      </c>
      <c r="I39" s="844" t="s">
        <v>8</v>
      </c>
    </row>
    <row r="40" spans="1:9" ht="13.5" customHeight="1" thickBot="1">
      <c r="A40" s="845"/>
      <c r="B40" s="846"/>
      <c r="C40" s="847"/>
      <c r="D40" s="847"/>
      <c r="E40" s="861"/>
      <c r="F40" s="848"/>
      <c r="G40" s="848"/>
      <c r="H40" s="862"/>
      <c r="I40" s="849"/>
    </row>
    <row r="41" spans="1:9" ht="13.5" customHeight="1" thickTop="1">
      <c r="A41" s="609" t="s">
        <v>124</v>
      </c>
      <c r="B41" s="16">
        <v>75</v>
      </c>
      <c r="C41" s="17">
        <v>71</v>
      </c>
      <c r="D41" s="17">
        <v>3</v>
      </c>
      <c r="E41" s="17">
        <v>3</v>
      </c>
      <c r="F41" s="18" t="s">
        <v>69</v>
      </c>
      <c r="G41" s="18" t="s">
        <v>69</v>
      </c>
      <c r="H41" s="18" t="s">
        <v>69</v>
      </c>
      <c r="I41" s="38"/>
    </row>
    <row r="42" spans="1:9" ht="13.5" customHeight="1">
      <c r="A42" s="609" t="s">
        <v>221</v>
      </c>
      <c r="B42" s="19">
        <v>313</v>
      </c>
      <c r="C42" s="20">
        <v>280</v>
      </c>
      <c r="D42" s="20">
        <v>33</v>
      </c>
      <c r="E42" s="20">
        <v>33</v>
      </c>
      <c r="F42" s="21" t="s">
        <v>69</v>
      </c>
      <c r="G42" s="29">
        <v>180</v>
      </c>
      <c r="H42" s="20">
        <v>51</v>
      </c>
      <c r="I42" s="22"/>
    </row>
    <row r="43" spans="1:9" ht="31.5">
      <c r="A43" s="873" t="s">
        <v>222</v>
      </c>
      <c r="B43" s="19">
        <v>1846</v>
      </c>
      <c r="C43" s="20">
        <v>1695</v>
      </c>
      <c r="D43" s="20">
        <v>151</v>
      </c>
      <c r="E43" s="20">
        <v>151</v>
      </c>
      <c r="F43" s="20">
        <v>8</v>
      </c>
      <c r="G43" s="20">
        <v>4380</v>
      </c>
      <c r="H43" s="20">
        <v>3653</v>
      </c>
      <c r="I43" s="22"/>
    </row>
    <row r="44" spans="1:9" ht="39">
      <c r="A44" s="873" t="s">
        <v>223</v>
      </c>
      <c r="B44" s="19">
        <v>1</v>
      </c>
      <c r="C44" s="20">
        <v>1</v>
      </c>
      <c r="D44" s="20">
        <v>0</v>
      </c>
      <c r="E44" s="20">
        <v>0</v>
      </c>
      <c r="F44" s="168">
        <v>0</v>
      </c>
      <c r="G44" s="21" t="s">
        <v>69</v>
      </c>
      <c r="H44" s="21" t="s">
        <v>69</v>
      </c>
      <c r="I44" s="22"/>
    </row>
    <row r="45" spans="1:9" ht="31.5">
      <c r="A45" s="873" t="s">
        <v>224</v>
      </c>
      <c r="B45" s="19">
        <v>26</v>
      </c>
      <c r="C45" s="20">
        <v>23</v>
      </c>
      <c r="D45" s="20">
        <v>3</v>
      </c>
      <c r="E45" s="20">
        <v>3</v>
      </c>
      <c r="F45" s="21" t="s">
        <v>69</v>
      </c>
      <c r="G45" s="21" t="s">
        <v>69</v>
      </c>
      <c r="H45" s="21" t="s">
        <v>69</v>
      </c>
      <c r="I45" s="22"/>
    </row>
    <row r="46" spans="1:9" ht="31.5">
      <c r="A46" s="873" t="s">
        <v>225</v>
      </c>
      <c r="B46" s="27">
        <v>5</v>
      </c>
      <c r="C46" s="29">
        <v>4</v>
      </c>
      <c r="D46" s="29">
        <v>1</v>
      </c>
      <c r="E46" s="29">
        <v>1</v>
      </c>
      <c r="F46" s="21" t="s">
        <v>69</v>
      </c>
      <c r="G46" s="21" t="s">
        <v>69</v>
      </c>
      <c r="H46" s="21" t="s">
        <v>69</v>
      </c>
      <c r="I46" s="30"/>
    </row>
    <row r="47" spans="1:9" ht="30">
      <c r="A47" s="873" t="s">
        <v>226</v>
      </c>
      <c r="B47" s="27">
        <v>4</v>
      </c>
      <c r="C47" s="29">
        <v>3</v>
      </c>
      <c r="D47" s="29">
        <v>0</v>
      </c>
      <c r="E47" s="29">
        <v>0</v>
      </c>
      <c r="F47" s="21" t="s">
        <v>69</v>
      </c>
      <c r="G47" s="21" t="s">
        <v>69</v>
      </c>
      <c r="H47" s="21" t="s">
        <v>69</v>
      </c>
      <c r="I47" s="30"/>
    </row>
    <row r="48" spans="1:9" ht="13.5" customHeight="1">
      <c r="A48" s="612" t="s">
        <v>227</v>
      </c>
      <c r="B48" s="27">
        <v>1881</v>
      </c>
      <c r="C48" s="29">
        <v>1618</v>
      </c>
      <c r="D48" s="29">
        <v>262</v>
      </c>
      <c r="E48" s="29">
        <v>62</v>
      </c>
      <c r="F48" s="39">
        <v>96</v>
      </c>
      <c r="G48" s="29">
        <v>603</v>
      </c>
      <c r="H48" s="29">
        <v>475</v>
      </c>
      <c r="I48" s="30"/>
    </row>
    <row r="49" spans="1:9" ht="21">
      <c r="A49" s="850" t="s">
        <v>228</v>
      </c>
      <c r="B49" s="27">
        <v>114</v>
      </c>
      <c r="C49" s="29">
        <v>98</v>
      </c>
      <c r="D49" s="29">
        <v>16</v>
      </c>
      <c r="E49" s="29">
        <v>16</v>
      </c>
      <c r="F49" s="31" t="s">
        <v>69</v>
      </c>
      <c r="G49" s="31" t="s">
        <v>69</v>
      </c>
      <c r="H49" s="31" t="s">
        <v>69</v>
      </c>
      <c r="I49" s="30"/>
    </row>
    <row r="50" spans="1:9" ht="21">
      <c r="A50" s="850" t="s">
        <v>229</v>
      </c>
      <c r="B50" s="27">
        <v>420</v>
      </c>
      <c r="C50" s="29">
        <v>397</v>
      </c>
      <c r="D50" s="29">
        <v>23</v>
      </c>
      <c r="E50" s="29">
        <v>23</v>
      </c>
      <c r="F50" s="31" t="s">
        <v>69</v>
      </c>
      <c r="G50" s="31" t="s">
        <v>69</v>
      </c>
      <c r="H50" s="31" t="s">
        <v>69</v>
      </c>
      <c r="I50" s="30"/>
    </row>
    <row r="51" spans="1:9" ht="21">
      <c r="A51" s="850" t="s">
        <v>230</v>
      </c>
      <c r="B51" s="171">
        <v>161139</v>
      </c>
      <c r="C51" s="172">
        <v>155554</v>
      </c>
      <c r="D51" s="172">
        <v>5585</v>
      </c>
      <c r="E51" s="172">
        <v>5580</v>
      </c>
      <c r="F51" s="31" t="s">
        <v>69</v>
      </c>
      <c r="G51" s="31" t="s">
        <v>69</v>
      </c>
      <c r="H51" s="31" t="s">
        <v>69</v>
      </c>
      <c r="I51" s="174"/>
    </row>
    <row r="52" spans="1:9" ht="21">
      <c r="A52" s="874" t="s">
        <v>231</v>
      </c>
      <c r="B52" s="32">
        <v>470</v>
      </c>
      <c r="C52" s="33">
        <v>455</v>
      </c>
      <c r="D52" s="33">
        <v>15</v>
      </c>
      <c r="E52" s="142">
        <v>788</v>
      </c>
      <c r="F52" s="34" t="s">
        <v>69</v>
      </c>
      <c r="G52" s="34" t="s">
        <v>69</v>
      </c>
      <c r="H52" s="34" t="s">
        <v>69</v>
      </c>
      <c r="I52" s="35"/>
    </row>
    <row r="53" spans="1:9" ht="13.5" customHeight="1">
      <c r="A53" s="867" t="s">
        <v>16</v>
      </c>
      <c r="B53" s="868"/>
      <c r="C53" s="869"/>
      <c r="D53" s="869"/>
      <c r="E53" s="870">
        <f>SUM(E41:E52)</f>
        <v>6660</v>
      </c>
      <c r="F53" s="871"/>
      <c r="G53" s="870">
        <f>SUM(G41:G52)</f>
        <v>5163</v>
      </c>
      <c r="H53" s="870">
        <f>SUM(H41:H52)</f>
        <v>4179</v>
      </c>
      <c r="I53" s="875"/>
    </row>
    <row r="54" ht="9.75" customHeight="1">
      <c r="A54" s="876"/>
    </row>
    <row r="55" ht="14.25">
      <c r="A55" s="839" t="s">
        <v>56</v>
      </c>
    </row>
    <row r="56" ht="10.5">
      <c r="J56" s="832" t="s">
        <v>12</v>
      </c>
    </row>
    <row r="57" spans="1:10" ht="13.5" customHeight="1">
      <c r="A57" s="877" t="s">
        <v>17</v>
      </c>
      <c r="B57" s="859" t="s">
        <v>19</v>
      </c>
      <c r="C57" s="843" t="s">
        <v>47</v>
      </c>
      <c r="D57" s="843" t="s">
        <v>20</v>
      </c>
      <c r="E57" s="843" t="s">
        <v>21</v>
      </c>
      <c r="F57" s="843" t="s">
        <v>22</v>
      </c>
      <c r="G57" s="860" t="s">
        <v>23</v>
      </c>
      <c r="H57" s="860" t="s">
        <v>24</v>
      </c>
      <c r="I57" s="860" t="s">
        <v>59</v>
      </c>
      <c r="J57" s="844" t="s">
        <v>8</v>
      </c>
    </row>
    <row r="58" spans="1:10" ht="13.5" customHeight="1" thickBot="1">
      <c r="A58" s="878"/>
      <c r="B58" s="846"/>
      <c r="C58" s="847"/>
      <c r="D58" s="847"/>
      <c r="E58" s="847"/>
      <c r="F58" s="847"/>
      <c r="G58" s="861"/>
      <c r="H58" s="861"/>
      <c r="I58" s="862"/>
      <c r="J58" s="849"/>
    </row>
    <row r="59" spans="1:10" ht="13.5" customHeight="1" thickTop="1">
      <c r="A59" s="609" t="s">
        <v>232</v>
      </c>
      <c r="B59" s="16">
        <v>2</v>
      </c>
      <c r="C59" s="17">
        <v>465</v>
      </c>
      <c r="D59" s="17">
        <v>5</v>
      </c>
      <c r="E59" s="18" t="s">
        <v>69</v>
      </c>
      <c r="F59" s="17">
        <v>1740</v>
      </c>
      <c r="G59" s="17">
        <v>441</v>
      </c>
      <c r="H59" s="18" t="s">
        <v>69</v>
      </c>
      <c r="I59" s="18" t="s">
        <v>69</v>
      </c>
      <c r="J59" s="22"/>
    </row>
    <row r="60" spans="1:10" ht="13.5" customHeight="1">
      <c r="A60" s="612" t="s">
        <v>233</v>
      </c>
      <c r="B60" s="182" t="s">
        <v>158</v>
      </c>
      <c r="C60" s="29">
        <v>10</v>
      </c>
      <c r="D60" s="29">
        <v>10</v>
      </c>
      <c r="E60" s="31" t="s">
        <v>69</v>
      </c>
      <c r="F60" s="31" t="s">
        <v>69</v>
      </c>
      <c r="G60" s="31" t="s">
        <v>69</v>
      </c>
      <c r="H60" s="31" t="s">
        <v>69</v>
      </c>
      <c r="I60" s="31" t="s">
        <v>69</v>
      </c>
      <c r="J60" s="30"/>
    </row>
    <row r="61" spans="1:10" ht="13.5" customHeight="1">
      <c r="A61" s="612" t="s">
        <v>234</v>
      </c>
      <c r="B61" s="182" t="s">
        <v>235</v>
      </c>
      <c r="C61" s="29">
        <v>292</v>
      </c>
      <c r="D61" s="29">
        <v>20</v>
      </c>
      <c r="E61" s="29">
        <v>44</v>
      </c>
      <c r="F61" s="31" t="s">
        <v>69</v>
      </c>
      <c r="G61" s="31" t="s">
        <v>69</v>
      </c>
      <c r="H61" s="31" t="s">
        <v>69</v>
      </c>
      <c r="I61" s="31" t="s">
        <v>69</v>
      </c>
      <c r="J61" s="30"/>
    </row>
    <row r="62" spans="1:10" ht="13.5" customHeight="1">
      <c r="A62" s="879" t="s">
        <v>18</v>
      </c>
      <c r="B62" s="880"/>
      <c r="C62" s="871"/>
      <c r="D62" s="870">
        <f>SUM(D59:D61)</f>
        <v>35</v>
      </c>
      <c r="E62" s="870">
        <v>44</v>
      </c>
      <c r="F62" s="870">
        <f>SUM(F59:F61)</f>
        <v>1740</v>
      </c>
      <c r="G62" s="870">
        <f>SUM(G59:G61)</f>
        <v>441</v>
      </c>
      <c r="H62" s="881" t="s">
        <v>69</v>
      </c>
      <c r="I62" s="881" t="s">
        <v>69</v>
      </c>
      <c r="J62" s="872"/>
    </row>
    <row r="63" ht="10.5">
      <c r="A63" s="1" t="s">
        <v>90</v>
      </c>
    </row>
    <row r="64" ht="9.75" customHeight="1"/>
    <row r="65" ht="14.25">
      <c r="A65" s="839" t="s">
        <v>39</v>
      </c>
    </row>
    <row r="66" ht="10.5">
      <c r="D66" s="832" t="s">
        <v>12</v>
      </c>
    </row>
    <row r="67" spans="1:4" ht="21.75" thickBot="1">
      <c r="A67" s="882" t="s">
        <v>34</v>
      </c>
      <c r="B67" s="883" t="s">
        <v>91</v>
      </c>
      <c r="C67" s="884" t="s">
        <v>92</v>
      </c>
      <c r="D67" s="885" t="s">
        <v>50</v>
      </c>
    </row>
    <row r="68" spans="1:4" ht="13.5" customHeight="1" thickTop="1">
      <c r="A68" s="886" t="s">
        <v>35</v>
      </c>
      <c r="B68" s="16">
        <v>4287</v>
      </c>
      <c r="C68" s="17">
        <v>4473</v>
      </c>
      <c r="D68" s="38">
        <f>C68-B68</f>
        <v>186</v>
      </c>
    </row>
    <row r="69" spans="1:4" ht="13.5" customHeight="1">
      <c r="A69" s="887" t="s">
        <v>36</v>
      </c>
      <c r="B69" s="27">
        <v>3407</v>
      </c>
      <c r="C69" s="29">
        <v>3430</v>
      </c>
      <c r="D69" s="30">
        <f>C69-B69</f>
        <v>23</v>
      </c>
    </row>
    <row r="70" spans="1:4" ht="13.5" customHeight="1">
      <c r="A70" s="888" t="s">
        <v>37</v>
      </c>
      <c r="B70" s="32">
        <v>9251</v>
      </c>
      <c r="C70" s="33">
        <v>8533</v>
      </c>
      <c r="D70" s="35">
        <f>C70-B70</f>
        <v>-718</v>
      </c>
    </row>
    <row r="71" spans="1:4" ht="13.5" customHeight="1">
      <c r="A71" s="889" t="s">
        <v>38</v>
      </c>
      <c r="B71" s="890">
        <f>SUM(B68:B70)</f>
        <v>16945</v>
      </c>
      <c r="C71" s="870">
        <f>SUM(C68:C70)</f>
        <v>16436</v>
      </c>
      <c r="D71" s="872">
        <f>C71-B71</f>
        <v>-509</v>
      </c>
    </row>
    <row r="72" spans="1:4" ht="10.5">
      <c r="A72" s="1" t="s">
        <v>58</v>
      </c>
      <c r="B72" s="891"/>
      <c r="C72" s="891"/>
      <c r="D72" s="891"/>
    </row>
    <row r="73" spans="1:4" ht="9.75" customHeight="1">
      <c r="A73" s="892"/>
      <c r="B73" s="891"/>
      <c r="C73" s="891"/>
      <c r="D73" s="891"/>
    </row>
    <row r="74" ht="14.25">
      <c r="A74" s="839" t="s">
        <v>57</v>
      </c>
    </row>
    <row r="75" ht="10.5" customHeight="1">
      <c r="A75" s="839"/>
    </row>
    <row r="76" spans="1:11" ht="21.75" thickBot="1">
      <c r="A76" s="882" t="s">
        <v>33</v>
      </c>
      <c r="B76" s="883" t="s">
        <v>91</v>
      </c>
      <c r="C76" s="884" t="s">
        <v>92</v>
      </c>
      <c r="D76" s="884" t="s">
        <v>50</v>
      </c>
      <c r="E76" s="893" t="s">
        <v>31</v>
      </c>
      <c r="F76" s="885" t="s">
        <v>32</v>
      </c>
      <c r="G76" s="894" t="s">
        <v>40</v>
      </c>
      <c r="H76" s="895"/>
      <c r="I76" s="883" t="s">
        <v>91</v>
      </c>
      <c r="J76" s="884" t="s">
        <v>92</v>
      </c>
      <c r="K76" s="885" t="s">
        <v>50</v>
      </c>
    </row>
    <row r="77" spans="1:11" ht="13.5" customHeight="1" thickTop="1">
      <c r="A77" s="886" t="s">
        <v>25</v>
      </c>
      <c r="B77" s="193">
        <v>8.31</v>
      </c>
      <c r="C77" s="194">
        <v>6.73</v>
      </c>
      <c r="D77" s="672">
        <f aca="true" t="shared" si="0" ref="D77:D82">C77-B77</f>
        <v>-1.58</v>
      </c>
      <c r="E77" s="896">
        <v>-12.2</v>
      </c>
      <c r="F77" s="897" t="s">
        <v>93</v>
      </c>
      <c r="G77" s="898" t="s">
        <v>951</v>
      </c>
      <c r="H77" s="899"/>
      <c r="I77" s="900" t="s">
        <v>69</v>
      </c>
      <c r="J77" s="901" t="s">
        <v>69</v>
      </c>
      <c r="K77" s="902" t="s">
        <v>69</v>
      </c>
    </row>
    <row r="78" spans="1:11" ht="13.5" customHeight="1">
      <c r="A78" s="887" t="s">
        <v>26</v>
      </c>
      <c r="B78" s="197">
        <v>15.13</v>
      </c>
      <c r="C78" s="198">
        <v>12.09</v>
      </c>
      <c r="D78" s="673">
        <f t="shared" si="0"/>
        <v>-3.040000000000001</v>
      </c>
      <c r="E78" s="903">
        <v>-17.2</v>
      </c>
      <c r="F78" s="904" t="s">
        <v>94</v>
      </c>
      <c r="G78" s="905" t="s">
        <v>954</v>
      </c>
      <c r="H78" s="906"/>
      <c r="I78" s="907" t="s">
        <v>69</v>
      </c>
      <c r="J78" s="908" t="s">
        <v>69</v>
      </c>
      <c r="K78" s="909" t="s">
        <v>69</v>
      </c>
    </row>
    <row r="79" spans="1:11" ht="13.5" customHeight="1">
      <c r="A79" s="887" t="s">
        <v>27</v>
      </c>
      <c r="B79" s="201">
        <v>10.6</v>
      </c>
      <c r="C79" s="202">
        <v>11.1</v>
      </c>
      <c r="D79" s="674">
        <f t="shared" si="0"/>
        <v>0.5</v>
      </c>
      <c r="E79" s="910">
        <v>25</v>
      </c>
      <c r="F79" s="911">
        <v>35</v>
      </c>
      <c r="G79" s="905" t="s">
        <v>962</v>
      </c>
      <c r="H79" s="906"/>
      <c r="I79" s="907" t="s">
        <v>69</v>
      </c>
      <c r="J79" s="908" t="s">
        <v>69</v>
      </c>
      <c r="K79" s="909" t="s">
        <v>69</v>
      </c>
    </row>
    <row r="80" spans="1:11" ht="13.5" customHeight="1">
      <c r="A80" s="887" t="s">
        <v>28</v>
      </c>
      <c r="B80" s="205">
        <v>50.7</v>
      </c>
      <c r="C80" s="202">
        <v>47</v>
      </c>
      <c r="D80" s="674">
        <f t="shared" si="0"/>
        <v>-3.700000000000003</v>
      </c>
      <c r="E80" s="910">
        <v>350</v>
      </c>
      <c r="F80" s="912"/>
      <c r="G80" s="905" t="s">
        <v>963</v>
      </c>
      <c r="H80" s="906"/>
      <c r="I80" s="907" t="s">
        <v>69</v>
      </c>
      <c r="J80" s="908" t="s">
        <v>69</v>
      </c>
      <c r="K80" s="909" t="s">
        <v>69</v>
      </c>
    </row>
    <row r="81" spans="1:11" ht="13.5" customHeight="1">
      <c r="A81" s="887" t="s">
        <v>29</v>
      </c>
      <c r="B81" s="207">
        <v>0.63</v>
      </c>
      <c r="C81" s="198">
        <v>0.65</v>
      </c>
      <c r="D81" s="673">
        <f t="shared" si="0"/>
        <v>0.020000000000000018</v>
      </c>
      <c r="E81" s="913"/>
      <c r="F81" s="912"/>
      <c r="G81" s="905" t="s">
        <v>964</v>
      </c>
      <c r="H81" s="906"/>
      <c r="I81" s="907" t="s">
        <v>69</v>
      </c>
      <c r="J81" s="908" t="s">
        <v>69</v>
      </c>
      <c r="K81" s="909" t="s">
        <v>69</v>
      </c>
    </row>
    <row r="82" spans="1:11" ht="13.5" customHeight="1">
      <c r="A82" s="914" t="s">
        <v>30</v>
      </c>
      <c r="B82" s="209">
        <v>86.1</v>
      </c>
      <c r="C82" s="210">
        <v>90.2</v>
      </c>
      <c r="D82" s="675">
        <f t="shared" si="0"/>
        <v>4.1000000000000085</v>
      </c>
      <c r="E82" s="915"/>
      <c r="F82" s="916"/>
      <c r="G82" s="917" t="s">
        <v>965</v>
      </c>
      <c r="H82" s="918"/>
      <c r="I82" s="919" t="s">
        <v>69</v>
      </c>
      <c r="J82" s="920" t="s">
        <v>69</v>
      </c>
      <c r="K82" s="921" t="s">
        <v>69</v>
      </c>
    </row>
    <row r="83" ht="10.5">
      <c r="A83" s="1" t="s">
        <v>95</v>
      </c>
    </row>
    <row r="84" ht="10.5">
      <c r="A84" s="1" t="s">
        <v>96</v>
      </c>
    </row>
    <row r="85" ht="10.5">
      <c r="A85" s="1" t="s">
        <v>97</v>
      </c>
    </row>
    <row r="86" ht="10.5" customHeight="1">
      <c r="A86" s="1" t="s">
        <v>98</v>
      </c>
    </row>
  </sheetData>
  <sheetProtection/>
  <mergeCells count="43">
    <mergeCell ref="G78:H78"/>
    <mergeCell ref="G79:H79"/>
    <mergeCell ref="G80:H80"/>
    <mergeCell ref="G81:H81"/>
    <mergeCell ref="G82:H82"/>
    <mergeCell ref="G57:G58"/>
    <mergeCell ref="H57:H58"/>
    <mergeCell ref="I57:I58"/>
    <mergeCell ref="J57:J58"/>
    <mergeCell ref="G76:H76"/>
    <mergeCell ref="G77:H77"/>
    <mergeCell ref="A57:A58"/>
    <mergeCell ref="B57:B58"/>
    <mergeCell ref="C57:C58"/>
    <mergeCell ref="D57:D58"/>
    <mergeCell ref="E57:E58"/>
    <mergeCell ref="F57:F58"/>
    <mergeCell ref="I18:I19"/>
    <mergeCell ref="A39:A40"/>
    <mergeCell ref="B39:B40"/>
    <mergeCell ref="C39:C40"/>
    <mergeCell ref="D39:D40"/>
    <mergeCell ref="E39:E40"/>
    <mergeCell ref="F39:F40"/>
    <mergeCell ref="G39:G40"/>
    <mergeCell ref="H39:H40"/>
    <mergeCell ref="I39:I40"/>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horizontalCentered="1"/>
  <pageMargins left="0.4330708661417323" right="0.3937007874015748" top="0.7086614173228347" bottom="0.31496062992125984" header="0.4330708661417323" footer="0.1968503937007874"/>
  <pageSetup horizontalDpi="300" verticalDpi="300" orientation="portrait" paperSize="9" scale="86" r:id="rId1"/>
  <rowBreaks count="1" manualBreakCount="1">
    <brk id="53" max="10" man="1"/>
  </rowBreaks>
  <colBreaks count="1" manualBreakCount="1">
    <brk id="11" max="72" man="1"/>
  </colBreaks>
</worksheet>
</file>

<file path=xl/worksheets/sheet6.xml><?xml version="1.0" encoding="utf-8"?>
<worksheet xmlns="http://schemas.openxmlformats.org/spreadsheetml/2006/main" xmlns:r="http://schemas.openxmlformats.org/officeDocument/2006/relationships">
  <dimension ref="A1:M91"/>
  <sheetViews>
    <sheetView view="pageBreakPreview" zoomScale="130" zoomScaleSheetLayoutView="130" zoomScalePageLayoutView="0" workbookViewId="0" topLeftCell="A4">
      <selection activeCell="D6" sqref="D6"/>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703</v>
      </c>
      <c r="B4" s="51"/>
      <c r="G4" s="52" t="s">
        <v>51</v>
      </c>
      <c r="H4" s="53" t="s">
        <v>52</v>
      </c>
      <c r="I4" s="54" t="s">
        <v>53</v>
      </c>
      <c r="J4" s="55" t="s">
        <v>54</v>
      </c>
    </row>
    <row r="5" spans="7:10" ht="13.5" customHeight="1" thickTop="1">
      <c r="G5" s="56">
        <v>12601</v>
      </c>
      <c r="H5" s="57">
        <v>11098</v>
      </c>
      <c r="I5" s="58">
        <v>1039</v>
      </c>
      <c r="J5" s="59">
        <v>24738</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609" t="s">
        <v>9</v>
      </c>
      <c r="B10" s="3">
        <v>39328</v>
      </c>
      <c r="C10" s="4">
        <v>37559</v>
      </c>
      <c r="D10" s="4">
        <v>1769</v>
      </c>
      <c r="E10" s="4">
        <v>1665</v>
      </c>
      <c r="F10" s="4">
        <v>2096</v>
      </c>
      <c r="G10" s="4">
        <v>47245</v>
      </c>
      <c r="H10" s="165" t="s">
        <v>704</v>
      </c>
    </row>
    <row r="11" spans="1:8" ht="13.5" customHeight="1">
      <c r="A11" s="63" t="s">
        <v>1</v>
      </c>
      <c r="B11" s="64">
        <f>B10</f>
        <v>39328</v>
      </c>
      <c r="C11" s="65">
        <f>C10</f>
        <v>37559</v>
      </c>
      <c r="D11" s="65">
        <f>D10</f>
        <v>1769</v>
      </c>
      <c r="E11" s="65">
        <f>E10</f>
        <v>1665</v>
      </c>
      <c r="F11" s="66"/>
      <c r="G11" s="65">
        <f>G10</f>
        <v>47245</v>
      </c>
      <c r="H11" s="67"/>
    </row>
    <row r="12" spans="1:8" ht="13.5" customHeight="1">
      <c r="A12" s="68" t="s">
        <v>87</v>
      </c>
      <c r="B12" s="69"/>
      <c r="C12" s="69"/>
      <c r="D12" s="69"/>
      <c r="E12" s="69"/>
      <c r="F12" s="69"/>
      <c r="G12" s="69"/>
      <c r="H12" s="70"/>
    </row>
    <row r="13" ht="9.75" customHeight="1"/>
    <row r="14" ht="14.25">
      <c r="A14" s="60" t="s">
        <v>10</v>
      </c>
    </row>
    <row r="15" spans="9:12" ht="10.5">
      <c r="I15" s="49" t="s">
        <v>12</v>
      </c>
      <c r="K15" s="49"/>
      <c r="L15" s="49"/>
    </row>
    <row r="16" spans="1:9" ht="13.5" customHeight="1">
      <c r="A16" s="684" t="s">
        <v>0</v>
      </c>
      <c r="B16" s="694" t="s">
        <v>43</v>
      </c>
      <c r="C16" s="690" t="s">
        <v>44</v>
      </c>
      <c r="D16" s="690" t="s">
        <v>45</v>
      </c>
      <c r="E16" s="695" t="s">
        <v>46</v>
      </c>
      <c r="F16" s="690" t="s">
        <v>55</v>
      </c>
      <c r="G16" s="690" t="s">
        <v>11</v>
      </c>
      <c r="H16" s="695" t="s">
        <v>41</v>
      </c>
      <c r="I16" s="692" t="s">
        <v>8</v>
      </c>
    </row>
    <row r="17" spans="1:9" ht="13.5" customHeight="1" thickBot="1">
      <c r="A17" s="685"/>
      <c r="B17" s="687"/>
      <c r="C17" s="689"/>
      <c r="D17" s="689"/>
      <c r="E17" s="696"/>
      <c r="F17" s="691"/>
      <c r="G17" s="691"/>
      <c r="H17" s="697"/>
      <c r="I17" s="693"/>
    </row>
    <row r="18" spans="1:9" ht="13.5" customHeight="1" thickTop="1">
      <c r="A18" s="609" t="s">
        <v>66</v>
      </c>
      <c r="B18" s="395">
        <v>1136</v>
      </c>
      <c r="C18" s="37">
        <v>1201</v>
      </c>
      <c r="D18" s="37">
        <f>B18-C18</f>
        <v>-65</v>
      </c>
      <c r="E18" s="37">
        <v>1142</v>
      </c>
      <c r="F18" s="37">
        <v>4</v>
      </c>
      <c r="G18" s="37">
        <v>1033</v>
      </c>
      <c r="H18" s="37">
        <v>2</v>
      </c>
      <c r="I18" s="610" t="s">
        <v>261</v>
      </c>
    </row>
    <row r="19" spans="1:9" ht="13.5" customHeight="1">
      <c r="A19" s="609" t="s">
        <v>168</v>
      </c>
      <c r="B19" s="181">
        <v>9999</v>
      </c>
      <c r="C19" s="168">
        <v>10291</v>
      </c>
      <c r="D19" s="39">
        <v>-291</v>
      </c>
      <c r="E19" s="168">
        <v>788</v>
      </c>
      <c r="F19" s="168">
        <v>1908</v>
      </c>
      <c r="G19" s="168">
        <v>12507</v>
      </c>
      <c r="H19" s="168">
        <v>7675</v>
      </c>
      <c r="I19" s="610" t="s">
        <v>261</v>
      </c>
    </row>
    <row r="20" spans="1:9" ht="13.5" customHeight="1">
      <c r="A20" s="609" t="s">
        <v>561</v>
      </c>
      <c r="B20" s="181">
        <v>3827</v>
      </c>
      <c r="C20" s="611">
        <v>3618</v>
      </c>
      <c r="D20" s="39">
        <f>B20-C20+1</f>
        <v>210</v>
      </c>
      <c r="E20" s="168">
        <f>209+1</f>
        <v>210</v>
      </c>
      <c r="F20" s="168">
        <v>1357</v>
      </c>
      <c r="G20" s="168">
        <v>12283</v>
      </c>
      <c r="H20" s="168">
        <v>9654</v>
      </c>
      <c r="I20" s="610"/>
    </row>
    <row r="21" spans="1:9" ht="13.5" customHeight="1">
      <c r="A21" s="609" t="s">
        <v>424</v>
      </c>
      <c r="B21" s="181">
        <v>1143</v>
      </c>
      <c r="C21" s="168">
        <v>1088</v>
      </c>
      <c r="D21" s="39">
        <f aca="true" t="shared" si="0" ref="D21:D31">B21-C21</f>
        <v>55</v>
      </c>
      <c r="E21" s="168">
        <v>55</v>
      </c>
      <c r="F21" s="168">
        <v>595</v>
      </c>
      <c r="G21" s="168">
        <v>6770</v>
      </c>
      <c r="H21" s="168">
        <f>6729</f>
        <v>6729</v>
      </c>
      <c r="I21" s="610"/>
    </row>
    <row r="22" spans="1:9" ht="13.5" customHeight="1">
      <c r="A22" s="609" t="s">
        <v>659</v>
      </c>
      <c r="B22" s="181">
        <v>1893</v>
      </c>
      <c r="C22" s="168">
        <v>1790</v>
      </c>
      <c r="D22" s="39">
        <f t="shared" si="0"/>
        <v>103</v>
      </c>
      <c r="E22" s="168">
        <v>103</v>
      </c>
      <c r="F22" s="168">
        <v>1062</v>
      </c>
      <c r="G22" s="168">
        <v>16166</v>
      </c>
      <c r="H22" s="168">
        <v>14162</v>
      </c>
      <c r="I22" s="610"/>
    </row>
    <row r="23" spans="1:9" ht="13.5" customHeight="1">
      <c r="A23" s="609" t="s">
        <v>705</v>
      </c>
      <c r="B23" s="181">
        <v>13</v>
      </c>
      <c r="C23" s="168">
        <v>11</v>
      </c>
      <c r="D23" s="39">
        <f t="shared" si="0"/>
        <v>2</v>
      </c>
      <c r="E23" s="168">
        <v>2</v>
      </c>
      <c r="F23" s="168">
        <v>7</v>
      </c>
      <c r="G23" s="168">
        <v>64</v>
      </c>
      <c r="H23" s="168">
        <v>64</v>
      </c>
      <c r="I23" s="610"/>
    </row>
    <row r="24" spans="1:9" ht="13.5" customHeight="1">
      <c r="A24" s="609" t="s">
        <v>419</v>
      </c>
      <c r="B24" s="181">
        <v>941</v>
      </c>
      <c r="C24" s="168">
        <v>904</v>
      </c>
      <c r="D24" s="25">
        <f t="shared" si="0"/>
        <v>37</v>
      </c>
      <c r="E24" s="168">
        <v>37</v>
      </c>
      <c r="F24" s="168">
        <v>213</v>
      </c>
      <c r="G24" s="168">
        <v>3655</v>
      </c>
      <c r="H24" s="168">
        <v>2003</v>
      </c>
      <c r="I24" s="610"/>
    </row>
    <row r="25" spans="1:9" ht="13.5" customHeight="1">
      <c r="A25" s="609" t="s">
        <v>706</v>
      </c>
      <c r="B25" s="181">
        <v>7263</v>
      </c>
      <c r="C25" s="168">
        <v>7248</v>
      </c>
      <c r="D25" s="25">
        <f t="shared" si="0"/>
        <v>15</v>
      </c>
      <c r="E25" s="168">
        <v>15</v>
      </c>
      <c r="F25" s="168">
        <v>320</v>
      </c>
      <c r="G25" s="168" t="s">
        <v>69</v>
      </c>
      <c r="H25" s="168" t="s">
        <v>69</v>
      </c>
      <c r="I25" s="610"/>
    </row>
    <row r="26" spans="1:9" ht="13.5" customHeight="1">
      <c r="A26" s="609" t="s">
        <v>707</v>
      </c>
      <c r="B26" s="181">
        <v>277</v>
      </c>
      <c r="C26" s="168">
        <v>246</v>
      </c>
      <c r="D26" s="25">
        <f t="shared" si="0"/>
        <v>31</v>
      </c>
      <c r="E26" s="168">
        <v>31</v>
      </c>
      <c r="F26" s="168">
        <v>65</v>
      </c>
      <c r="G26" s="168">
        <v>226</v>
      </c>
      <c r="H26" s="168">
        <v>48</v>
      </c>
      <c r="I26" s="610"/>
    </row>
    <row r="27" spans="1:9" ht="13.5" customHeight="1">
      <c r="A27" s="609" t="s">
        <v>418</v>
      </c>
      <c r="B27" s="181">
        <v>5684</v>
      </c>
      <c r="C27" s="168">
        <v>5463</v>
      </c>
      <c r="D27" s="25">
        <f t="shared" si="0"/>
        <v>221</v>
      </c>
      <c r="E27" s="168">
        <v>221</v>
      </c>
      <c r="F27" s="168">
        <v>794</v>
      </c>
      <c r="G27" s="168" t="s">
        <v>69</v>
      </c>
      <c r="H27" s="168" t="s">
        <v>69</v>
      </c>
      <c r="I27" s="610"/>
    </row>
    <row r="28" spans="1:9" ht="13.5" customHeight="1">
      <c r="A28" s="609" t="s">
        <v>708</v>
      </c>
      <c r="B28" s="181">
        <v>815</v>
      </c>
      <c r="C28" s="611">
        <f>779</f>
        <v>779</v>
      </c>
      <c r="D28" s="25">
        <f t="shared" si="0"/>
        <v>36</v>
      </c>
      <c r="E28" s="168">
        <v>36</v>
      </c>
      <c r="F28" s="168">
        <v>203</v>
      </c>
      <c r="G28" s="168" t="s">
        <v>69</v>
      </c>
      <c r="H28" s="168" t="s">
        <v>69</v>
      </c>
      <c r="I28" s="610"/>
    </row>
    <row r="29" spans="1:9" ht="13.5" customHeight="1">
      <c r="A29" s="612" t="s">
        <v>511</v>
      </c>
      <c r="B29" s="182">
        <v>868</v>
      </c>
      <c r="C29" s="39">
        <v>731</v>
      </c>
      <c r="D29" s="25">
        <f t="shared" si="0"/>
        <v>137</v>
      </c>
      <c r="E29" s="39">
        <v>137</v>
      </c>
      <c r="F29" s="39">
        <v>37</v>
      </c>
      <c r="G29" s="39" t="s">
        <v>69</v>
      </c>
      <c r="H29" s="39" t="s">
        <v>69</v>
      </c>
      <c r="I29" s="184"/>
    </row>
    <row r="30" spans="1:9" ht="13.5" customHeight="1">
      <c r="A30" s="612" t="s">
        <v>413</v>
      </c>
      <c r="B30" s="182">
        <v>24</v>
      </c>
      <c r="C30" s="39">
        <v>23</v>
      </c>
      <c r="D30" s="25">
        <f t="shared" si="0"/>
        <v>1</v>
      </c>
      <c r="E30" s="39">
        <v>1</v>
      </c>
      <c r="F30" s="39">
        <v>11</v>
      </c>
      <c r="G30" s="39" t="s">
        <v>69</v>
      </c>
      <c r="H30" s="39" t="s">
        <v>69</v>
      </c>
      <c r="I30" s="184"/>
    </row>
    <row r="31" spans="1:9" ht="13.5" customHeight="1">
      <c r="A31" s="613" t="s">
        <v>709</v>
      </c>
      <c r="B31" s="614">
        <v>107</v>
      </c>
      <c r="C31" s="169">
        <v>14</v>
      </c>
      <c r="D31" s="25">
        <f t="shared" si="0"/>
        <v>93</v>
      </c>
      <c r="E31" s="169">
        <v>93</v>
      </c>
      <c r="F31" s="169" t="s">
        <v>69</v>
      </c>
      <c r="G31" s="169" t="s">
        <v>69</v>
      </c>
      <c r="H31" s="169" t="s">
        <v>69</v>
      </c>
      <c r="I31" s="495"/>
    </row>
    <row r="32" spans="1:9" ht="13.5" customHeight="1">
      <c r="A32" s="63" t="s">
        <v>15</v>
      </c>
      <c r="B32" s="78"/>
      <c r="C32" s="79"/>
      <c r="D32" s="79"/>
      <c r="E32" s="80">
        <f>SUM(E18:E31)</f>
        <v>2871</v>
      </c>
      <c r="F32" s="81"/>
      <c r="G32" s="80">
        <f>SUM(G18:G31)</f>
        <v>52704</v>
      </c>
      <c r="H32" s="80">
        <f>SUM(H18:H31)</f>
        <v>40337</v>
      </c>
      <c r="I32" s="82"/>
    </row>
    <row r="33" ht="10.5">
      <c r="A33" s="1" t="s">
        <v>88</v>
      </c>
    </row>
    <row r="34" ht="10.5">
      <c r="A34" s="1" t="s">
        <v>89</v>
      </c>
    </row>
    <row r="35" ht="10.5">
      <c r="A35" s="1" t="s">
        <v>49</v>
      </c>
    </row>
    <row r="36" ht="10.5">
      <c r="A36" s="1" t="s">
        <v>48</v>
      </c>
    </row>
    <row r="37" ht="9.75" customHeight="1"/>
    <row r="38" ht="14.25">
      <c r="A38" s="60" t="s">
        <v>13</v>
      </c>
    </row>
    <row r="39" spans="9:10" ht="10.5">
      <c r="I39" s="49" t="s">
        <v>12</v>
      </c>
      <c r="J39" s="49"/>
    </row>
    <row r="40" spans="1:9" ht="13.5" customHeight="1">
      <c r="A40" s="684" t="s">
        <v>14</v>
      </c>
      <c r="B40" s="694" t="s">
        <v>43</v>
      </c>
      <c r="C40" s="690" t="s">
        <v>44</v>
      </c>
      <c r="D40" s="690" t="s">
        <v>45</v>
      </c>
      <c r="E40" s="695" t="s">
        <v>46</v>
      </c>
      <c r="F40" s="690" t="s">
        <v>55</v>
      </c>
      <c r="G40" s="690" t="s">
        <v>11</v>
      </c>
      <c r="H40" s="695" t="s">
        <v>42</v>
      </c>
      <c r="I40" s="692" t="s">
        <v>8</v>
      </c>
    </row>
    <row r="41" spans="1:9" ht="13.5" customHeight="1" thickBot="1">
      <c r="A41" s="685"/>
      <c r="B41" s="687"/>
      <c r="C41" s="689"/>
      <c r="D41" s="689"/>
      <c r="E41" s="696"/>
      <c r="F41" s="691"/>
      <c r="G41" s="691"/>
      <c r="H41" s="697"/>
      <c r="I41" s="693"/>
    </row>
    <row r="42" spans="1:9" ht="13.5" customHeight="1" thickTop="1">
      <c r="A42" s="609" t="s">
        <v>710</v>
      </c>
      <c r="B42" s="395">
        <v>3025</v>
      </c>
      <c r="C42" s="37">
        <v>2959</v>
      </c>
      <c r="D42" s="37">
        <v>67</v>
      </c>
      <c r="E42" s="37">
        <v>66</v>
      </c>
      <c r="F42" s="37" t="s">
        <v>69</v>
      </c>
      <c r="G42" s="37">
        <v>1193</v>
      </c>
      <c r="H42" s="37">
        <v>9</v>
      </c>
      <c r="I42" s="183"/>
    </row>
    <row r="43" spans="1:9" ht="13.5" customHeight="1">
      <c r="A43" s="615" t="s">
        <v>124</v>
      </c>
      <c r="B43" s="616">
        <v>75</v>
      </c>
      <c r="C43" s="173">
        <v>71</v>
      </c>
      <c r="D43" s="173">
        <v>3</v>
      </c>
      <c r="E43" s="173">
        <v>3</v>
      </c>
      <c r="F43" s="173" t="s">
        <v>69</v>
      </c>
      <c r="G43" s="173" t="s">
        <v>69</v>
      </c>
      <c r="H43" s="173" t="s">
        <v>69</v>
      </c>
      <c r="I43" s="494"/>
    </row>
    <row r="44" spans="1:9" ht="13.5" customHeight="1">
      <c r="A44" s="612" t="s">
        <v>400</v>
      </c>
      <c r="B44" s="182">
        <v>420</v>
      </c>
      <c r="C44" s="39">
        <v>397</v>
      </c>
      <c r="D44" s="39">
        <v>23</v>
      </c>
      <c r="E44" s="39">
        <v>23</v>
      </c>
      <c r="F44" s="39" t="s">
        <v>69</v>
      </c>
      <c r="G44" s="39" t="s">
        <v>69</v>
      </c>
      <c r="H44" s="39" t="s">
        <v>69</v>
      </c>
      <c r="I44" s="184"/>
    </row>
    <row r="45" spans="1:9" ht="13.5" customHeight="1">
      <c r="A45" s="617" t="s">
        <v>711</v>
      </c>
      <c r="B45" s="24">
        <v>161139</v>
      </c>
      <c r="C45" s="25">
        <v>155554</v>
      </c>
      <c r="D45" s="25">
        <v>5585</v>
      </c>
      <c r="E45" s="25">
        <v>5580</v>
      </c>
      <c r="F45" s="25" t="s">
        <v>69</v>
      </c>
      <c r="G45" s="25" t="s">
        <v>69</v>
      </c>
      <c r="H45" s="25" t="s">
        <v>69</v>
      </c>
      <c r="I45" s="618"/>
    </row>
    <row r="46" spans="1:9" ht="13.5" customHeight="1">
      <c r="A46" s="613" t="s">
        <v>284</v>
      </c>
      <c r="B46" s="614">
        <v>378</v>
      </c>
      <c r="C46" s="169">
        <v>369</v>
      </c>
      <c r="D46" s="169">
        <v>9</v>
      </c>
      <c r="E46" s="169">
        <v>725</v>
      </c>
      <c r="F46" s="169" t="s">
        <v>69</v>
      </c>
      <c r="G46" s="169" t="s">
        <v>69</v>
      </c>
      <c r="H46" s="169" t="s">
        <v>69</v>
      </c>
      <c r="I46" s="495" t="s">
        <v>261</v>
      </c>
    </row>
    <row r="47" spans="1:9" ht="13.5" customHeight="1">
      <c r="A47" s="63" t="s">
        <v>16</v>
      </c>
      <c r="B47" s="78"/>
      <c r="C47" s="79"/>
      <c r="D47" s="79"/>
      <c r="E47" s="80">
        <f>SUM(E42:E46)</f>
        <v>6397</v>
      </c>
      <c r="F47" s="81"/>
      <c r="G47" s="80">
        <f>SUM(G42:G46)</f>
        <v>1193</v>
      </c>
      <c r="H47" s="80">
        <f>SUM(H42:H46)</f>
        <v>9</v>
      </c>
      <c r="I47" s="84"/>
    </row>
    <row r="48" ht="9.75" customHeight="1">
      <c r="A48" s="85"/>
    </row>
    <row r="49" ht="12.75" customHeight="1">
      <c r="A49" s="60" t="s">
        <v>56</v>
      </c>
    </row>
    <row r="50" ht="10.5">
      <c r="J50" s="49" t="s">
        <v>12</v>
      </c>
    </row>
    <row r="51" spans="1:10" ht="13.5" customHeight="1">
      <c r="A51" s="698" t="s">
        <v>17</v>
      </c>
      <c r="B51" s="694" t="s">
        <v>19</v>
      </c>
      <c r="C51" s="690" t="s">
        <v>47</v>
      </c>
      <c r="D51" s="690" t="s">
        <v>20</v>
      </c>
      <c r="E51" s="690" t="s">
        <v>21</v>
      </c>
      <c r="F51" s="690" t="s">
        <v>22</v>
      </c>
      <c r="G51" s="695" t="s">
        <v>23</v>
      </c>
      <c r="H51" s="695" t="s">
        <v>24</v>
      </c>
      <c r="I51" s="695" t="s">
        <v>59</v>
      </c>
      <c r="J51" s="692" t="s">
        <v>8</v>
      </c>
    </row>
    <row r="52" spans="1:10" ht="13.5" customHeight="1" thickBot="1">
      <c r="A52" s="699"/>
      <c r="B52" s="687"/>
      <c r="C52" s="689"/>
      <c r="D52" s="689"/>
      <c r="E52" s="689"/>
      <c r="F52" s="689"/>
      <c r="G52" s="696"/>
      <c r="H52" s="696"/>
      <c r="I52" s="697"/>
      <c r="J52" s="693"/>
    </row>
    <row r="53" spans="1:10" ht="13.5" customHeight="1" thickTop="1">
      <c r="A53" s="609" t="s">
        <v>712</v>
      </c>
      <c r="B53" s="395">
        <v>-19</v>
      </c>
      <c r="C53" s="37">
        <v>247</v>
      </c>
      <c r="D53" s="37">
        <v>5</v>
      </c>
      <c r="E53" s="37" t="s">
        <v>69</v>
      </c>
      <c r="F53" s="37" t="s">
        <v>69</v>
      </c>
      <c r="G53" s="37">
        <v>1529</v>
      </c>
      <c r="H53" s="37" t="s">
        <v>69</v>
      </c>
      <c r="I53" s="37">
        <v>448</v>
      </c>
      <c r="J53" s="610"/>
    </row>
    <row r="54" spans="1:10" ht="13.5" customHeight="1">
      <c r="A54" s="612" t="s">
        <v>713</v>
      </c>
      <c r="B54" s="182">
        <v>0</v>
      </c>
      <c r="C54" s="39">
        <v>10</v>
      </c>
      <c r="D54" s="39">
        <v>10</v>
      </c>
      <c r="E54" s="39" t="s">
        <v>69</v>
      </c>
      <c r="F54" s="39" t="s">
        <v>69</v>
      </c>
      <c r="G54" s="39" t="s">
        <v>69</v>
      </c>
      <c r="H54" s="39" t="s">
        <v>69</v>
      </c>
      <c r="I54" s="39" t="s">
        <v>69</v>
      </c>
      <c r="J54" s="184"/>
    </row>
    <row r="55" spans="1:10" ht="13.5" customHeight="1">
      <c r="A55" s="612" t="s">
        <v>714</v>
      </c>
      <c r="B55" s="182">
        <v>-2</v>
      </c>
      <c r="C55" s="39">
        <v>7</v>
      </c>
      <c r="D55" s="39">
        <v>6</v>
      </c>
      <c r="E55" s="39" t="s">
        <v>69</v>
      </c>
      <c r="F55" s="39" t="s">
        <v>69</v>
      </c>
      <c r="G55" s="39" t="s">
        <v>69</v>
      </c>
      <c r="H55" s="39" t="s">
        <v>99</v>
      </c>
      <c r="I55" s="39" t="s">
        <v>99</v>
      </c>
      <c r="J55" s="184"/>
    </row>
    <row r="56" spans="1:10" ht="13.5" customHeight="1">
      <c r="A56" s="612" t="s">
        <v>715</v>
      </c>
      <c r="B56" s="182">
        <v>3</v>
      </c>
      <c r="C56" s="39">
        <v>9</v>
      </c>
      <c r="D56" s="39">
        <v>5</v>
      </c>
      <c r="E56" s="39" t="s">
        <v>69</v>
      </c>
      <c r="F56" s="39" t="s">
        <v>69</v>
      </c>
      <c r="G56" s="39" t="s">
        <v>69</v>
      </c>
      <c r="H56" s="39" t="s">
        <v>99</v>
      </c>
      <c r="I56" s="39" t="s">
        <v>99</v>
      </c>
      <c r="J56" s="184"/>
    </row>
    <row r="57" spans="1:10" ht="13.5" customHeight="1">
      <c r="A57" s="612" t="s">
        <v>716</v>
      </c>
      <c r="B57" s="182">
        <v>-23</v>
      </c>
      <c r="C57" s="39">
        <v>39</v>
      </c>
      <c r="D57" s="39">
        <v>41</v>
      </c>
      <c r="E57" s="39" t="s">
        <v>69</v>
      </c>
      <c r="F57" s="39" t="s">
        <v>69</v>
      </c>
      <c r="G57" s="39" t="s">
        <v>69</v>
      </c>
      <c r="H57" s="39" t="s">
        <v>99</v>
      </c>
      <c r="I57" s="39" t="s">
        <v>99</v>
      </c>
      <c r="J57" s="184"/>
    </row>
    <row r="58" spans="1:10" ht="13.5" customHeight="1">
      <c r="A58" s="612" t="s">
        <v>717</v>
      </c>
      <c r="B58" s="182" t="s">
        <v>158</v>
      </c>
      <c r="C58" s="39">
        <v>13</v>
      </c>
      <c r="D58" s="39">
        <v>45</v>
      </c>
      <c r="E58" s="39" t="s">
        <v>69</v>
      </c>
      <c r="F58" s="39" t="s">
        <v>69</v>
      </c>
      <c r="G58" s="39" t="s">
        <v>69</v>
      </c>
      <c r="H58" s="39" t="s">
        <v>99</v>
      </c>
      <c r="I58" s="39" t="s">
        <v>99</v>
      </c>
      <c r="J58" s="184"/>
    </row>
    <row r="59" spans="1:10" ht="13.5" customHeight="1">
      <c r="A59" s="612" t="s">
        <v>718</v>
      </c>
      <c r="B59" s="182">
        <v>-1</v>
      </c>
      <c r="C59" s="39">
        <v>3</v>
      </c>
      <c r="D59" s="39">
        <v>30</v>
      </c>
      <c r="E59" s="39" t="s">
        <v>69</v>
      </c>
      <c r="F59" s="39" t="s">
        <v>69</v>
      </c>
      <c r="G59" s="39" t="s">
        <v>69</v>
      </c>
      <c r="H59" s="39" t="s">
        <v>99</v>
      </c>
      <c r="I59" s="39" t="s">
        <v>99</v>
      </c>
      <c r="J59" s="184"/>
    </row>
    <row r="60" spans="1:10" ht="13.5" customHeight="1">
      <c r="A60" s="612" t="s">
        <v>719</v>
      </c>
      <c r="B60" s="182">
        <v>4</v>
      </c>
      <c r="C60" s="39">
        <v>57</v>
      </c>
      <c r="D60" s="39">
        <v>10</v>
      </c>
      <c r="E60" s="39" t="s">
        <v>69</v>
      </c>
      <c r="F60" s="39" t="s">
        <v>69</v>
      </c>
      <c r="G60" s="39" t="s">
        <v>69</v>
      </c>
      <c r="H60" s="39" t="s">
        <v>99</v>
      </c>
      <c r="I60" s="39" t="s">
        <v>99</v>
      </c>
      <c r="J60" s="184"/>
    </row>
    <row r="61" spans="1:10" ht="13.5" customHeight="1">
      <c r="A61" s="612" t="s">
        <v>720</v>
      </c>
      <c r="B61" s="182">
        <v>1</v>
      </c>
      <c r="C61" s="39">
        <v>13</v>
      </c>
      <c r="D61" s="39">
        <v>10</v>
      </c>
      <c r="E61" s="39" t="s">
        <v>69</v>
      </c>
      <c r="F61" s="39" t="s">
        <v>69</v>
      </c>
      <c r="G61" s="39" t="s">
        <v>69</v>
      </c>
      <c r="H61" s="39" t="s">
        <v>99</v>
      </c>
      <c r="I61" s="39" t="s">
        <v>99</v>
      </c>
      <c r="J61" s="184"/>
    </row>
    <row r="62" spans="1:10" ht="13.5" customHeight="1">
      <c r="A62" s="612" t="s">
        <v>721</v>
      </c>
      <c r="B62" s="182">
        <v>3</v>
      </c>
      <c r="C62" s="39">
        <v>66</v>
      </c>
      <c r="D62" s="39">
        <v>24</v>
      </c>
      <c r="E62" s="39" t="s">
        <v>69</v>
      </c>
      <c r="F62" s="39" t="s">
        <v>69</v>
      </c>
      <c r="G62" s="39" t="s">
        <v>69</v>
      </c>
      <c r="H62" s="39" t="s">
        <v>99</v>
      </c>
      <c r="I62" s="39" t="s">
        <v>99</v>
      </c>
      <c r="J62" s="184"/>
    </row>
    <row r="63" spans="1:10" ht="13.5" customHeight="1">
      <c r="A63" s="612" t="s">
        <v>722</v>
      </c>
      <c r="B63" s="182">
        <v>-51</v>
      </c>
      <c r="C63" s="39">
        <v>183</v>
      </c>
      <c r="D63" s="39">
        <v>10</v>
      </c>
      <c r="E63" s="39">
        <v>6</v>
      </c>
      <c r="F63" s="39" t="s">
        <v>69</v>
      </c>
      <c r="G63" s="39" t="s">
        <v>69</v>
      </c>
      <c r="H63" s="39" t="s">
        <v>99</v>
      </c>
      <c r="I63" s="39" t="s">
        <v>99</v>
      </c>
      <c r="J63" s="184"/>
    </row>
    <row r="64" spans="1:10" ht="13.5" customHeight="1">
      <c r="A64" s="612" t="s">
        <v>723</v>
      </c>
      <c r="B64" s="182">
        <v>3</v>
      </c>
      <c r="C64" s="39">
        <v>75</v>
      </c>
      <c r="D64" s="39">
        <v>5</v>
      </c>
      <c r="E64" s="39">
        <v>9</v>
      </c>
      <c r="F64" s="39" t="s">
        <v>69</v>
      </c>
      <c r="G64" s="39" t="s">
        <v>69</v>
      </c>
      <c r="H64" s="39" t="s">
        <v>99</v>
      </c>
      <c r="I64" s="39" t="s">
        <v>99</v>
      </c>
      <c r="J64" s="184"/>
    </row>
    <row r="65" spans="1:10" ht="13.5" customHeight="1">
      <c r="A65" s="615" t="s">
        <v>724</v>
      </c>
      <c r="B65" s="616">
        <v>1</v>
      </c>
      <c r="C65" s="173">
        <v>230</v>
      </c>
      <c r="D65" s="173">
        <v>100</v>
      </c>
      <c r="E65" s="173" t="s">
        <v>69</v>
      </c>
      <c r="F65" s="173" t="s">
        <v>69</v>
      </c>
      <c r="G65" s="173" t="s">
        <v>69</v>
      </c>
      <c r="H65" s="173" t="s">
        <v>69</v>
      </c>
      <c r="I65" s="173" t="s">
        <v>69</v>
      </c>
      <c r="J65" s="494"/>
    </row>
    <row r="66" spans="1:10" ht="13.5" customHeight="1">
      <c r="A66" s="86" t="s">
        <v>18</v>
      </c>
      <c r="B66" s="87"/>
      <c r="C66" s="81"/>
      <c r="D66" s="80">
        <f>SUM(D53:D65)</f>
        <v>301</v>
      </c>
      <c r="E66" s="80">
        <f>SUM(E53:E64)</f>
        <v>15</v>
      </c>
      <c r="F66" s="180" t="s">
        <v>69</v>
      </c>
      <c r="G66" s="80">
        <f>SUM(G53:G64)</f>
        <v>1529</v>
      </c>
      <c r="H66" s="180" t="s">
        <v>69</v>
      </c>
      <c r="I66" s="80">
        <f>SUM(I53:I64)</f>
        <v>448</v>
      </c>
      <c r="J66" s="82"/>
    </row>
    <row r="67" ht="10.5">
      <c r="A67" s="1" t="s">
        <v>90</v>
      </c>
    </row>
    <row r="68" ht="9.75" customHeight="1"/>
    <row r="69" ht="14.25">
      <c r="A69" s="60" t="s">
        <v>39</v>
      </c>
    </row>
    <row r="70" ht="10.5">
      <c r="D70" s="49" t="s">
        <v>12</v>
      </c>
    </row>
    <row r="71" spans="1:4" ht="21.75" thickBot="1">
      <c r="A71" s="88" t="s">
        <v>34</v>
      </c>
      <c r="B71" s="89" t="s">
        <v>91</v>
      </c>
      <c r="C71" s="90" t="s">
        <v>92</v>
      </c>
      <c r="D71" s="91" t="s">
        <v>50</v>
      </c>
    </row>
    <row r="72" spans="1:4" ht="13.5" customHeight="1" thickTop="1">
      <c r="A72" s="92" t="s">
        <v>35</v>
      </c>
      <c r="B72" s="16">
        <v>3903</v>
      </c>
      <c r="C72" s="17">
        <v>3714</v>
      </c>
      <c r="D72" s="38">
        <f>C72-B72</f>
        <v>-189</v>
      </c>
    </row>
    <row r="73" spans="1:4" ht="13.5" customHeight="1">
      <c r="A73" s="93" t="s">
        <v>36</v>
      </c>
      <c r="B73" s="27">
        <v>261</v>
      </c>
      <c r="C73" s="29">
        <v>261</v>
      </c>
      <c r="D73" s="30">
        <f>C73-B73</f>
        <v>0</v>
      </c>
    </row>
    <row r="74" spans="1:4" ht="13.5" customHeight="1">
      <c r="A74" s="94" t="s">
        <v>37</v>
      </c>
      <c r="B74" s="32">
        <v>5756</v>
      </c>
      <c r="C74" s="33">
        <v>5142</v>
      </c>
      <c r="D74" s="35">
        <f>C74-B74</f>
        <v>-614</v>
      </c>
    </row>
    <row r="75" spans="1:4" ht="13.5" customHeight="1">
      <c r="A75" s="95" t="s">
        <v>38</v>
      </c>
      <c r="B75" s="96">
        <f>SUM(B72:B74)</f>
        <v>9920</v>
      </c>
      <c r="C75" s="80">
        <f>SUM(C72:C74)</f>
        <v>9117</v>
      </c>
      <c r="D75" s="82">
        <f>C75-B75</f>
        <v>-803</v>
      </c>
    </row>
    <row r="76" spans="1:4" ht="10.5">
      <c r="A76" s="1" t="s">
        <v>58</v>
      </c>
      <c r="B76" s="97"/>
      <c r="C76" s="97"/>
      <c r="D76" s="97"/>
    </row>
    <row r="77" spans="1:4" ht="9.75" customHeight="1">
      <c r="A77" s="98"/>
      <c r="B77" s="97"/>
      <c r="C77" s="97"/>
      <c r="D77" s="97"/>
    </row>
    <row r="78" ht="14.25">
      <c r="A78" s="60" t="s">
        <v>57</v>
      </c>
    </row>
    <row r="79" ht="10.5" customHeight="1">
      <c r="A79" s="60"/>
    </row>
    <row r="80" spans="1:11" ht="21.75" thickBot="1">
      <c r="A80" s="88" t="s">
        <v>33</v>
      </c>
      <c r="B80" s="89" t="s">
        <v>91</v>
      </c>
      <c r="C80" s="90" t="s">
        <v>92</v>
      </c>
      <c r="D80" s="90" t="s">
        <v>50</v>
      </c>
      <c r="E80" s="99" t="s">
        <v>31</v>
      </c>
      <c r="F80" s="91" t="s">
        <v>32</v>
      </c>
      <c r="G80" s="700" t="s">
        <v>40</v>
      </c>
      <c r="H80" s="701"/>
      <c r="I80" s="89" t="s">
        <v>91</v>
      </c>
      <c r="J80" s="90" t="s">
        <v>92</v>
      </c>
      <c r="K80" s="91" t="s">
        <v>50</v>
      </c>
    </row>
    <row r="81" spans="1:11" ht="13.5" customHeight="1" thickTop="1">
      <c r="A81" s="92" t="s">
        <v>25</v>
      </c>
      <c r="B81" s="125">
        <v>8.29</v>
      </c>
      <c r="C81" s="40">
        <v>6.72</v>
      </c>
      <c r="D81" s="40">
        <f aca="true" t="shared" si="1" ref="D81:D86">C81-B81</f>
        <v>-1.5699999999999994</v>
      </c>
      <c r="E81" s="101">
        <v>-12.1</v>
      </c>
      <c r="F81" s="102" t="s">
        <v>93</v>
      </c>
      <c r="G81" s="731" t="s">
        <v>66</v>
      </c>
      <c r="H81" s="732"/>
      <c r="I81" s="126" t="s">
        <v>69</v>
      </c>
      <c r="J81" s="41" t="s">
        <v>69</v>
      </c>
      <c r="K81" s="127" t="s">
        <v>69</v>
      </c>
    </row>
    <row r="82" spans="1:11" ht="13.5" customHeight="1">
      <c r="A82" s="93" t="s">
        <v>26</v>
      </c>
      <c r="B82" s="128">
        <v>20.49</v>
      </c>
      <c r="C82" s="42">
        <v>18.32</v>
      </c>
      <c r="D82" s="40">
        <f t="shared" si="1"/>
        <v>-2.169999999999998</v>
      </c>
      <c r="E82" s="105">
        <v>-17.1</v>
      </c>
      <c r="F82" s="106" t="s">
        <v>94</v>
      </c>
      <c r="G82" s="725" t="s">
        <v>168</v>
      </c>
      <c r="H82" s="726"/>
      <c r="I82" s="128" t="s">
        <v>69</v>
      </c>
      <c r="J82" s="43" t="s">
        <v>69</v>
      </c>
      <c r="K82" s="129" t="s">
        <v>69</v>
      </c>
    </row>
    <row r="83" spans="1:11" ht="13.5" customHeight="1">
      <c r="A83" s="93" t="s">
        <v>27</v>
      </c>
      <c r="B83" s="130">
        <v>16.4</v>
      </c>
      <c r="C83" s="43">
        <v>16.5</v>
      </c>
      <c r="D83" s="40">
        <f t="shared" si="1"/>
        <v>0.10000000000000142</v>
      </c>
      <c r="E83" s="108">
        <v>25</v>
      </c>
      <c r="F83" s="109">
        <v>35</v>
      </c>
      <c r="G83" s="725" t="s">
        <v>561</v>
      </c>
      <c r="H83" s="726"/>
      <c r="I83" s="128" t="s">
        <v>69</v>
      </c>
      <c r="J83" s="43" t="s">
        <v>69</v>
      </c>
      <c r="K83" s="129" t="s">
        <v>69</v>
      </c>
    </row>
    <row r="84" spans="1:11" ht="13.5" customHeight="1">
      <c r="A84" s="93" t="s">
        <v>28</v>
      </c>
      <c r="B84" s="131">
        <v>152.2</v>
      </c>
      <c r="C84" s="43">
        <v>140.4</v>
      </c>
      <c r="D84" s="40">
        <f t="shared" si="1"/>
        <v>-11.799999999999983</v>
      </c>
      <c r="E84" s="108">
        <v>350</v>
      </c>
      <c r="F84" s="110"/>
      <c r="G84" s="725" t="s">
        <v>424</v>
      </c>
      <c r="H84" s="726"/>
      <c r="I84" s="128" t="s">
        <v>69</v>
      </c>
      <c r="J84" s="43" t="s">
        <v>69</v>
      </c>
      <c r="K84" s="129" t="s">
        <v>69</v>
      </c>
    </row>
    <row r="85" spans="1:11" ht="13.5" customHeight="1">
      <c r="A85" s="93" t="s">
        <v>29</v>
      </c>
      <c r="B85" s="132">
        <v>0.53</v>
      </c>
      <c r="C85" s="42">
        <v>0.54</v>
      </c>
      <c r="D85" s="40">
        <f t="shared" si="1"/>
        <v>0.010000000000000009</v>
      </c>
      <c r="E85" s="111"/>
      <c r="F85" s="112"/>
      <c r="G85" s="725" t="s">
        <v>659</v>
      </c>
      <c r="H85" s="726"/>
      <c r="I85" s="128" t="s">
        <v>69</v>
      </c>
      <c r="J85" s="43" t="s">
        <v>69</v>
      </c>
      <c r="K85" s="129" t="s">
        <v>69</v>
      </c>
    </row>
    <row r="86" spans="1:11" ht="13.5" customHeight="1">
      <c r="A86" s="113" t="s">
        <v>30</v>
      </c>
      <c r="B86" s="133">
        <v>91.1</v>
      </c>
      <c r="C86" s="44">
        <v>89.1</v>
      </c>
      <c r="D86" s="288">
        <f t="shared" si="1"/>
        <v>-2</v>
      </c>
      <c r="E86" s="115"/>
      <c r="F86" s="116"/>
      <c r="G86" s="727" t="s">
        <v>705</v>
      </c>
      <c r="H86" s="728"/>
      <c r="I86" s="619" t="s">
        <v>69</v>
      </c>
      <c r="J86" s="297" t="s">
        <v>69</v>
      </c>
      <c r="K86" s="620" t="s">
        <v>69</v>
      </c>
    </row>
    <row r="87" spans="1:11" ht="13.5" customHeight="1">
      <c r="A87" s="289"/>
      <c r="B87" s="290"/>
      <c r="C87" s="290"/>
      <c r="D87" s="621"/>
      <c r="E87" s="291"/>
      <c r="F87" s="291"/>
      <c r="G87" s="729" t="s">
        <v>419</v>
      </c>
      <c r="H87" s="730"/>
      <c r="I87" s="117" t="s">
        <v>69</v>
      </c>
      <c r="J87" s="44" t="s">
        <v>69</v>
      </c>
      <c r="K87" s="118" t="s">
        <v>69</v>
      </c>
    </row>
    <row r="88" ht="10.5">
      <c r="A88" s="1" t="s">
        <v>95</v>
      </c>
    </row>
    <row r="89" ht="10.5">
      <c r="A89" s="1" t="s">
        <v>96</v>
      </c>
    </row>
    <row r="90" ht="10.5">
      <c r="A90" s="1" t="s">
        <v>97</v>
      </c>
    </row>
    <row r="91" ht="10.5" customHeight="1">
      <c r="A91" s="1" t="s">
        <v>98</v>
      </c>
    </row>
  </sheetData>
  <sheetProtection/>
  <mergeCells count="44">
    <mergeCell ref="A8:A9"/>
    <mergeCell ref="B8:B9"/>
    <mergeCell ref="C8:C9"/>
    <mergeCell ref="D8:D9"/>
    <mergeCell ref="E8:E9"/>
    <mergeCell ref="F8:F9"/>
    <mergeCell ref="G8:G9"/>
    <mergeCell ref="H8:H9"/>
    <mergeCell ref="A16:A17"/>
    <mergeCell ref="B16:B17"/>
    <mergeCell ref="C16:C17"/>
    <mergeCell ref="D16:D17"/>
    <mergeCell ref="E16:E17"/>
    <mergeCell ref="F16:F17"/>
    <mergeCell ref="G16:G17"/>
    <mergeCell ref="H16:H17"/>
    <mergeCell ref="I16:I17"/>
    <mergeCell ref="A40:A41"/>
    <mergeCell ref="B40:B41"/>
    <mergeCell ref="C40:C41"/>
    <mergeCell ref="D40:D41"/>
    <mergeCell ref="E40:E41"/>
    <mergeCell ref="F40:F41"/>
    <mergeCell ref="G40:G41"/>
    <mergeCell ref="H40:H41"/>
    <mergeCell ref="I40:I41"/>
    <mergeCell ref="A51:A52"/>
    <mergeCell ref="B51:B52"/>
    <mergeCell ref="C51:C52"/>
    <mergeCell ref="D51:D52"/>
    <mergeCell ref="E51:E52"/>
    <mergeCell ref="F51:F52"/>
    <mergeCell ref="G51:G52"/>
    <mergeCell ref="H51:H52"/>
    <mergeCell ref="I51:I52"/>
    <mergeCell ref="J51:J52"/>
    <mergeCell ref="G80:H80"/>
    <mergeCell ref="G81:H81"/>
    <mergeCell ref="G82:H82"/>
    <mergeCell ref="G83:H83"/>
    <mergeCell ref="G84:H84"/>
    <mergeCell ref="G85:H85"/>
    <mergeCell ref="G86:H86"/>
    <mergeCell ref="G87:H87"/>
  </mergeCells>
  <printOptions/>
  <pageMargins left="0.4330708661417323" right="0.3937007874015748" top="0.71" bottom="0.3" header="0.45" footer="0.2"/>
  <pageSetup horizontalDpi="300" verticalDpi="300" orientation="portrait" paperSize="9" scale="88" r:id="rId1"/>
  <rowBreaks count="1" manualBreakCount="1">
    <brk id="68" max="10" man="1"/>
  </rowBreaks>
  <colBreaks count="1" manualBreakCount="1">
    <brk id="11" max="72" man="1"/>
  </colBreaks>
</worksheet>
</file>

<file path=xl/worksheets/sheet7.xml><?xml version="1.0" encoding="utf-8"?>
<worksheet xmlns="http://schemas.openxmlformats.org/spreadsheetml/2006/main" xmlns:r="http://schemas.openxmlformats.org/officeDocument/2006/relationships">
  <dimension ref="A1:M85"/>
  <sheetViews>
    <sheetView view="pageBreakPreview" zoomScale="130" zoomScaleSheetLayoutView="130" zoomScalePageLayoutView="0" workbookViewId="0" topLeftCell="A1">
      <selection activeCell="D6" sqref="D6"/>
    </sheetView>
  </sheetViews>
  <sheetFormatPr defaultColWidth="9.00390625" defaultRowHeight="13.5" customHeight="1"/>
  <cols>
    <col min="1" max="1" width="17.75390625" style="1" customWidth="1"/>
    <col min="2" max="8" width="9.00390625" style="1" customWidth="1"/>
    <col min="9" max="9" width="9.375" style="1" customWidth="1"/>
    <col min="10" max="10" width="9.00390625" style="1" customWidth="1"/>
    <col min="11" max="11" width="7.50390625" style="1" customWidth="1"/>
    <col min="1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236</v>
      </c>
      <c r="B4" s="51"/>
      <c r="G4" s="52" t="s">
        <v>51</v>
      </c>
      <c r="H4" s="53" t="s">
        <v>52</v>
      </c>
      <c r="I4" s="54" t="s">
        <v>53</v>
      </c>
      <c r="J4" s="55" t="s">
        <v>54</v>
      </c>
    </row>
    <row r="5" spans="7:10" ht="13.5" customHeight="1" thickTop="1">
      <c r="G5" s="56">
        <v>3786</v>
      </c>
      <c r="H5" s="57">
        <v>1717</v>
      </c>
      <c r="I5" s="58">
        <v>222</v>
      </c>
      <c r="J5" s="59">
        <v>5725</v>
      </c>
    </row>
    <row r="6" ht="14.25">
      <c r="A6" s="60" t="s">
        <v>2</v>
      </c>
    </row>
    <row r="7" spans="8:9" ht="10.5">
      <c r="H7" s="49" t="s">
        <v>12</v>
      </c>
      <c r="I7" s="49"/>
    </row>
    <row r="8" spans="1:8" ht="13.5" customHeight="1">
      <c r="A8" s="684" t="s">
        <v>0</v>
      </c>
      <c r="B8" s="686" t="s">
        <v>3</v>
      </c>
      <c r="C8" s="688" t="s">
        <v>4</v>
      </c>
      <c r="D8" s="688" t="s">
        <v>5</v>
      </c>
      <c r="E8" s="688" t="s">
        <v>6</v>
      </c>
      <c r="F8" s="690" t="s">
        <v>55</v>
      </c>
      <c r="G8" s="688" t="s">
        <v>7</v>
      </c>
      <c r="H8" s="692" t="s">
        <v>8</v>
      </c>
    </row>
    <row r="9" spans="1:8" ht="13.5" customHeight="1" thickBot="1">
      <c r="A9" s="685"/>
      <c r="B9" s="687"/>
      <c r="C9" s="689"/>
      <c r="D9" s="689"/>
      <c r="E9" s="689"/>
      <c r="F9" s="691"/>
      <c r="G9" s="689"/>
      <c r="H9" s="693"/>
    </row>
    <row r="10" spans="1:8" ht="13.5" customHeight="1" thickTop="1">
      <c r="A10" s="2" t="s">
        <v>9</v>
      </c>
      <c r="B10" s="3">
        <v>8806</v>
      </c>
      <c r="C10" s="4">
        <v>8489</v>
      </c>
      <c r="D10" s="4">
        <v>316</v>
      </c>
      <c r="E10" s="4">
        <v>309</v>
      </c>
      <c r="F10" s="4">
        <v>349</v>
      </c>
      <c r="G10" s="4">
        <v>8300</v>
      </c>
      <c r="H10" s="5" t="s">
        <v>237</v>
      </c>
    </row>
    <row r="11" spans="1:8" ht="13.5" customHeight="1">
      <c r="A11" s="63" t="s">
        <v>1</v>
      </c>
      <c r="B11" s="64">
        <v>8806</v>
      </c>
      <c r="C11" s="65">
        <v>8489</v>
      </c>
      <c r="D11" s="65">
        <v>316</v>
      </c>
      <c r="E11" s="65">
        <v>309</v>
      </c>
      <c r="F11" s="66"/>
      <c r="G11" s="65">
        <v>8300</v>
      </c>
      <c r="H11" s="67"/>
    </row>
    <row r="12" spans="1:8" ht="13.5" customHeight="1">
      <c r="A12" s="68" t="s">
        <v>87</v>
      </c>
      <c r="B12" s="69"/>
      <c r="C12" s="69"/>
      <c r="D12" s="69"/>
      <c r="E12" s="69"/>
      <c r="F12" s="69"/>
      <c r="G12" s="69"/>
      <c r="H12" s="70"/>
    </row>
    <row r="13" ht="9.75" customHeight="1"/>
    <row r="14" ht="14.25">
      <c r="A14" s="60" t="s">
        <v>10</v>
      </c>
    </row>
    <row r="15" spans="9:12" ht="10.5">
      <c r="I15" s="49" t="s">
        <v>12</v>
      </c>
      <c r="K15" s="49"/>
      <c r="L15" s="49"/>
    </row>
    <row r="16" spans="1:9" ht="13.5" customHeight="1">
      <c r="A16" s="684" t="s">
        <v>0</v>
      </c>
      <c r="B16" s="694" t="s">
        <v>43</v>
      </c>
      <c r="C16" s="690" t="s">
        <v>44</v>
      </c>
      <c r="D16" s="690" t="s">
        <v>45</v>
      </c>
      <c r="E16" s="695" t="s">
        <v>46</v>
      </c>
      <c r="F16" s="690" t="s">
        <v>55</v>
      </c>
      <c r="G16" s="690" t="s">
        <v>11</v>
      </c>
      <c r="H16" s="695" t="s">
        <v>41</v>
      </c>
      <c r="I16" s="692" t="s">
        <v>8</v>
      </c>
    </row>
    <row r="17" spans="1:9" ht="13.5" customHeight="1" thickBot="1">
      <c r="A17" s="685"/>
      <c r="B17" s="687"/>
      <c r="C17" s="689"/>
      <c r="D17" s="689"/>
      <c r="E17" s="696"/>
      <c r="F17" s="691"/>
      <c r="G17" s="691"/>
      <c r="H17" s="697"/>
      <c r="I17" s="693"/>
    </row>
    <row r="18" spans="1:9" ht="13.5" customHeight="1" thickTop="1">
      <c r="A18" s="2" t="s">
        <v>168</v>
      </c>
      <c r="B18" s="16">
        <v>2214</v>
      </c>
      <c r="C18" s="17">
        <v>2286</v>
      </c>
      <c r="D18" s="17">
        <v>-73</v>
      </c>
      <c r="E18" s="17">
        <v>939</v>
      </c>
      <c r="F18" s="17">
        <v>186</v>
      </c>
      <c r="G18" s="17">
        <v>4255</v>
      </c>
      <c r="H18" s="17">
        <v>2851</v>
      </c>
      <c r="I18" s="22" t="s">
        <v>238</v>
      </c>
    </row>
    <row r="19" spans="1:9" ht="13.5" customHeight="1">
      <c r="A19" s="6" t="s">
        <v>239</v>
      </c>
      <c r="B19" s="27">
        <v>323</v>
      </c>
      <c r="C19" s="29">
        <v>269</v>
      </c>
      <c r="D19" s="29">
        <v>54</v>
      </c>
      <c r="E19" s="29">
        <v>312</v>
      </c>
      <c r="F19" s="29">
        <v>26</v>
      </c>
      <c r="G19" s="29">
        <v>2236</v>
      </c>
      <c r="H19" s="29">
        <v>199</v>
      </c>
      <c r="I19" s="30" t="s">
        <v>238</v>
      </c>
    </row>
    <row r="20" spans="1:9" ht="13.5" customHeight="1">
      <c r="A20" s="6" t="s">
        <v>240</v>
      </c>
      <c r="B20" s="27">
        <v>5</v>
      </c>
      <c r="C20" s="29">
        <v>4</v>
      </c>
      <c r="D20" s="29">
        <v>0</v>
      </c>
      <c r="E20" s="29">
        <v>0</v>
      </c>
      <c r="F20" s="29">
        <v>1</v>
      </c>
      <c r="G20" s="31" t="s">
        <v>241</v>
      </c>
      <c r="H20" s="31" t="s">
        <v>241</v>
      </c>
      <c r="I20" s="30"/>
    </row>
    <row r="21" spans="1:9" ht="13.5" customHeight="1">
      <c r="A21" s="6" t="s">
        <v>113</v>
      </c>
      <c r="B21" s="27">
        <v>2339</v>
      </c>
      <c r="C21" s="29">
        <v>2264</v>
      </c>
      <c r="D21" s="29">
        <v>75</v>
      </c>
      <c r="E21" s="29">
        <v>75</v>
      </c>
      <c r="F21" s="29">
        <v>153</v>
      </c>
      <c r="G21" s="31" t="s">
        <v>241</v>
      </c>
      <c r="H21" s="31" t="s">
        <v>241</v>
      </c>
      <c r="I21" s="30" t="s">
        <v>242</v>
      </c>
    </row>
    <row r="22" spans="1:9" ht="13.5" customHeight="1">
      <c r="A22" s="6" t="s">
        <v>117</v>
      </c>
      <c r="B22" s="175">
        <v>249</v>
      </c>
      <c r="C22" s="176">
        <v>246</v>
      </c>
      <c r="D22" s="176">
        <v>3</v>
      </c>
      <c r="E22" s="176">
        <v>3</v>
      </c>
      <c r="F22" s="176">
        <v>20</v>
      </c>
      <c r="G22" s="31" t="s">
        <v>241</v>
      </c>
      <c r="H22" s="31" t="s">
        <v>241</v>
      </c>
      <c r="I22" s="30"/>
    </row>
    <row r="23" spans="1:9" ht="13.5" customHeight="1">
      <c r="A23" s="2" t="s">
        <v>243</v>
      </c>
      <c r="B23" s="27">
        <v>192</v>
      </c>
      <c r="C23" s="29">
        <v>192</v>
      </c>
      <c r="D23" s="29">
        <v>0</v>
      </c>
      <c r="E23" s="29">
        <v>0</v>
      </c>
      <c r="F23" s="29">
        <v>50</v>
      </c>
      <c r="G23" s="29">
        <v>682</v>
      </c>
      <c r="H23" s="29">
        <v>344</v>
      </c>
      <c r="I23" s="22"/>
    </row>
    <row r="24" spans="1:9" ht="13.5" customHeight="1">
      <c r="A24" s="6" t="s">
        <v>112</v>
      </c>
      <c r="B24" s="27">
        <v>453</v>
      </c>
      <c r="C24" s="29">
        <v>453</v>
      </c>
      <c r="D24" s="29">
        <v>0</v>
      </c>
      <c r="E24" s="29">
        <v>0</v>
      </c>
      <c r="F24" s="29">
        <v>173</v>
      </c>
      <c r="G24" s="29">
        <v>1954</v>
      </c>
      <c r="H24" s="29">
        <v>1885</v>
      </c>
      <c r="I24" s="30" t="s">
        <v>244</v>
      </c>
    </row>
    <row r="25" spans="1:9" ht="13.5" customHeight="1">
      <c r="A25" s="6" t="s">
        <v>159</v>
      </c>
      <c r="B25" s="27">
        <v>1048</v>
      </c>
      <c r="C25" s="29">
        <v>1048</v>
      </c>
      <c r="D25" s="29">
        <v>0</v>
      </c>
      <c r="E25" s="29">
        <v>0</v>
      </c>
      <c r="F25" s="29">
        <v>536</v>
      </c>
      <c r="G25" s="29">
        <v>10254</v>
      </c>
      <c r="H25" s="29">
        <v>8695</v>
      </c>
      <c r="I25" s="213" t="s">
        <v>245</v>
      </c>
    </row>
    <row r="26" spans="1:9" ht="13.5" customHeight="1">
      <c r="A26" s="23" t="s">
        <v>118</v>
      </c>
      <c r="B26" s="175">
        <v>1415</v>
      </c>
      <c r="C26" s="176">
        <v>1357</v>
      </c>
      <c r="D26" s="176">
        <v>58</v>
      </c>
      <c r="E26" s="176">
        <v>58</v>
      </c>
      <c r="F26" s="176">
        <v>198</v>
      </c>
      <c r="G26" s="31" t="s">
        <v>241</v>
      </c>
      <c r="H26" s="31" t="s">
        <v>241</v>
      </c>
      <c r="I26" s="177"/>
    </row>
    <row r="27" spans="1:9" ht="13.5" customHeight="1">
      <c r="A27" s="11" t="s">
        <v>219</v>
      </c>
      <c r="B27" s="32">
        <v>410</v>
      </c>
      <c r="C27" s="33">
        <v>409</v>
      </c>
      <c r="D27" s="33">
        <v>0</v>
      </c>
      <c r="E27" s="33">
        <v>0</v>
      </c>
      <c r="F27" s="33">
        <v>261</v>
      </c>
      <c r="G27" s="31" t="s">
        <v>241</v>
      </c>
      <c r="H27" s="31" t="s">
        <v>241</v>
      </c>
      <c r="I27" s="35"/>
    </row>
    <row r="28" spans="1:9" ht="13.5" customHeight="1">
      <c r="A28" s="63" t="s">
        <v>15</v>
      </c>
      <c r="B28" s="78"/>
      <c r="C28" s="79"/>
      <c r="D28" s="79"/>
      <c r="E28" s="80">
        <f>SUM(E18:E27)</f>
        <v>1387</v>
      </c>
      <c r="F28" s="81"/>
      <c r="G28" s="80">
        <f>SUM(G18:G27)</f>
        <v>19381</v>
      </c>
      <c r="H28" s="80">
        <f>SUM(H18:H27)</f>
        <v>13974</v>
      </c>
      <c r="I28" s="82"/>
    </row>
    <row r="29" ht="10.5">
      <c r="A29" s="1" t="s">
        <v>88</v>
      </c>
    </row>
    <row r="30" ht="10.5">
      <c r="A30" s="1" t="s">
        <v>89</v>
      </c>
    </row>
    <row r="31" ht="10.5">
      <c r="A31" s="1" t="s">
        <v>49</v>
      </c>
    </row>
    <row r="32" ht="10.5">
      <c r="A32" s="1" t="s">
        <v>48</v>
      </c>
    </row>
    <row r="33" ht="9.75" customHeight="1"/>
    <row r="34" ht="14.25">
      <c r="A34" s="60" t="s">
        <v>13</v>
      </c>
    </row>
    <row r="35" spans="9:10" ht="10.5">
      <c r="I35" s="49" t="s">
        <v>12</v>
      </c>
      <c r="J35" s="49"/>
    </row>
    <row r="36" spans="1:9" ht="13.5" customHeight="1">
      <c r="A36" s="684" t="s">
        <v>14</v>
      </c>
      <c r="B36" s="694" t="s">
        <v>43</v>
      </c>
      <c r="C36" s="690" t="s">
        <v>44</v>
      </c>
      <c r="D36" s="690" t="s">
        <v>45</v>
      </c>
      <c r="E36" s="695" t="s">
        <v>46</v>
      </c>
      <c r="F36" s="690" t="s">
        <v>55</v>
      </c>
      <c r="G36" s="690" t="s">
        <v>11</v>
      </c>
      <c r="H36" s="695" t="s">
        <v>42</v>
      </c>
      <c r="I36" s="692" t="s">
        <v>8</v>
      </c>
    </row>
    <row r="37" spans="1:9" ht="13.5" customHeight="1" thickBot="1">
      <c r="A37" s="685"/>
      <c r="B37" s="687"/>
      <c r="C37" s="689"/>
      <c r="D37" s="689"/>
      <c r="E37" s="696"/>
      <c r="F37" s="691"/>
      <c r="G37" s="691"/>
      <c r="H37" s="697"/>
      <c r="I37" s="693"/>
    </row>
    <row r="38" spans="1:9" ht="20.25" thickTop="1">
      <c r="A38" s="214" t="s">
        <v>246</v>
      </c>
      <c r="B38" s="16">
        <v>1846</v>
      </c>
      <c r="C38" s="17">
        <v>1695</v>
      </c>
      <c r="D38" s="17">
        <v>151</v>
      </c>
      <c r="E38" s="17">
        <v>151</v>
      </c>
      <c r="F38" s="17">
        <v>8</v>
      </c>
      <c r="G38" s="17">
        <v>4380</v>
      </c>
      <c r="H38" s="17">
        <v>302</v>
      </c>
      <c r="I38" s="38"/>
    </row>
    <row r="39" spans="1:9" ht="18">
      <c r="A39" s="215" t="s">
        <v>247</v>
      </c>
      <c r="B39" s="171">
        <v>1</v>
      </c>
      <c r="C39" s="172">
        <v>1</v>
      </c>
      <c r="D39" s="172">
        <v>0</v>
      </c>
      <c r="E39" s="172">
        <v>0</v>
      </c>
      <c r="F39" s="29">
        <v>0</v>
      </c>
      <c r="G39" s="31" t="s">
        <v>241</v>
      </c>
      <c r="H39" s="31" t="s">
        <v>241</v>
      </c>
      <c r="I39" s="174"/>
    </row>
    <row r="40" spans="1:9" ht="19.5">
      <c r="A40" s="216" t="s">
        <v>224</v>
      </c>
      <c r="B40" s="27">
        <v>26</v>
      </c>
      <c r="C40" s="29">
        <v>23</v>
      </c>
      <c r="D40" s="29">
        <v>3</v>
      </c>
      <c r="E40" s="29">
        <v>3</v>
      </c>
      <c r="F40" s="31" t="s">
        <v>241</v>
      </c>
      <c r="G40" s="31" t="s">
        <v>241</v>
      </c>
      <c r="H40" s="31" t="s">
        <v>241</v>
      </c>
      <c r="I40" s="30"/>
    </row>
    <row r="41" spans="1:9" ht="19.5">
      <c r="A41" s="216" t="s">
        <v>225</v>
      </c>
      <c r="B41" s="27">
        <v>5</v>
      </c>
      <c r="C41" s="29">
        <v>4</v>
      </c>
      <c r="D41" s="29">
        <v>1</v>
      </c>
      <c r="E41" s="29">
        <v>1</v>
      </c>
      <c r="F41" s="31" t="s">
        <v>241</v>
      </c>
      <c r="G41" s="31" t="s">
        <v>241</v>
      </c>
      <c r="H41" s="31" t="s">
        <v>241</v>
      </c>
      <c r="I41" s="30"/>
    </row>
    <row r="42" spans="1:9" ht="18">
      <c r="A42" s="217" t="s">
        <v>248</v>
      </c>
      <c r="B42" s="27">
        <v>4</v>
      </c>
      <c r="C42" s="29">
        <v>3</v>
      </c>
      <c r="D42" s="29">
        <v>0</v>
      </c>
      <c r="E42" s="29">
        <v>0</v>
      </c>
      <c r="F42" s="31" t="s">
        <v>241</v>
      </c>
      <c r="G42" s="31" t="s">
        <v>241</v>
      </c>
      <c r="H42" s="31" t="s">
        <v>241</v>
      </c>
      <c r="I42" s="30"/>
    </row>
    <row r="43" spans="1:9" ht="13.5" customHeight="1">
      <c r="A43" s="218" t="s">
        <v>227</v>
      </c>
      <c r="B43" s="27">
        <v>1881</v>
      </c>
      <c r="C43" s="29">
        <v>1618</v>
      </c>
      <c r="D43" s="29">
        <v>262</v>
      </c>
      <c r="E43" s="29">
        <v>62</v>
      </c>
      <c r="F43" s="29">
        <v>96</v>
      </c>
      <c r="G43" s="29">
        <v>603</v>
      </c>
      <c r="H43" s="29">
        <v>128</v>
      </c>
      <c r="I43" s="30"/>
    </row>
    <row r="44" spans="1:9" ht="13.5" customHeight="1">
      <c r="A44" s="218" t="s">
        <v>249</v>
      </c>
      <c r="B44" s="27">
        <v>11738</v>
      </c>
      <c r="C44" s="29">
        <v>11624</v>
      </c>
      <c r="D44" s="29">
        <v>114</v>
      </c>
      <c r="E44" s="29">
        <v>114</v>
      </c>
      <c r="F44" s="29">
        <v>2690</v>
      </c>
      <c r="G44" s="31" t="s">
        <v>241</v>
      </c>
      <c r="H44" s="31" t="s">
        <v>241</v>
      </c>
      <c r="I44" s="30"/>
    </row>
    <row r="45" spans="1:9" ht="13.5" customHeight="1">
      <c r="A45" s="218" t="s">
        <v>250</v>
      </c>
      <c r="B45" s="27">
        <v>75</v>
      </c>
      <c r="C45" s="29">
        <v>71</v>
      </c>
      <c r="D45" s="29">
        <v>3</v>
      </c>
      <c r="E45" s="29">
        <v>3</v>
      </c>
      <c r="F45" s="31" t="s">
        <v>241</v>
      </c>
      <c r="G45" s="31" t="s">
        <v>241</v>
      </c>
      <c r="H45" s="31" t="s">
        <v>241</v>
      </c>
      <c r="I45" s="30"/>
    </row>
    <row r="46" spans="1:9" ht="13.5" customHeight="1">
      <c r="A46" s="218" t="s">
        <v>129</v>
      </c>
      <c r="B46" s="27">
        <v>470</v>
      </c>
      <c r="C46" s="29">
        <v>455</v>
      </c>
      <c r="D46" s="29">
        <v>15</v>
      </c>
      <c r="E46" s="29">
        <v>788</v>
      </c>
      <c r="F46" s="31" t="s">
        <v>241</v>
      </c>
      <c r="G46" s="31" t="s">
        <v>241</v>
      </c>
      <c r="H46" s="31" t="s">
        <v>241</v>
      </c>
      <c r="I46" s="30" t="s">
        <v>238</v>
      </c>
    </row>
    <row r="47" spans="1:9" ht="13.5" customHeight="1">
      <c r="A47" s="219" t="s">
        <v>251</v>
      </c>
      <c r="B47" s="171">
        <v>114</v>
      </c>
      <c r="C47" s="172">
        <v>98</v>
      </c>
      <c r="D47" s="172">
        <v>16</v>
      </c>
      <c r="E47" s="172">
        <v>16</v>
      </c>
      <c r="F47" s="31" t="s">
        <v>241</v>
      </c>
      <c r="G47" s="31" t="s">
        <v>241</v>
      </c>
      <c r="H47" s="31" t="s">
        <v>241</v>
      </c>
      <c r="I47" s="174"/>
    </row>
    <row r="48" spans="1:9" ht="20.25" customHeight="1">
      <c r="A48" s="220" t="s">
        <v>252</v>
      </c>
      <c r="B48" s="27">
        <v>420</v>
      </c>
      <c r="C48" s="29">
        <v>397</v>
      </c>
      <c r="D48" s="29">
        <v>23</v>
      </c>
      <c r="E48" s="29">
        <v>23</v>
      </c>
      <c r="F48" s="31" t="s">
        <v>241</v>
      </c>
      <c r="G48" s="31" t="s">
        <v>241</v>
      </c>
      <c r="H48" s="31" t="s">
        <v>241</v>
      </c>
      <c r="I48" s="30"/>
    </row>
    <row r="49" spans="1:9" ht="20.25" customHeight="1">
      <c r="A49" s="221" t="s">
        <v>253</v>
      </c>
      <c r="B49" s="222">
        <v>161139</v>
      </c>
      <c r="C49" s="223">
        <v>155554</v>
      </c>
      <c r="D49" s="223">
        <v>5585</v>
      </c>
      <c r="E49" s="223">
        <v>5580</v>
      </c>
      <c r="F49" s="21" t="s">
        <v>241</v>
      </c>
      <c r="G49" s="21" t="s">
        <v>241</v>
      </c>
      <c r="H49" s="21" t="s">
        <v>241</v>
      </c>
      <c r="I49" s="224"/>
    </row>
    <row r="50" spans="1:9" ht="13.5" customHeight="1">
      <c r="A50" s="225" t="s">
        <v>16</v>
      </c>
      <c r="B50" s="78"/>
      <c r="C50" s="79"/>
      <c r="D50" s="79"/>
      <c r="E50" s="80">
        <f>SUM(E38:E49)</f>
        <v>6741</v>
      </c>
      <c r="F50" s="81"/>
      <c r="G50" s="80">
        <f>SUM(G38:G49)</f>
        <v>4983</v>
      </c>
      <c r="H50" s="80">
        <f>SUM(H38:H49)</f>
        <v>430</v>
      </c>
      <c r="I50" s="84"/>
    </row>
    <row r="51" ht="9.75" customHeight="1">
      <c r="A51" s="85"/>
    </row>
    <row r="52" ht="14.25">
      <c r="A52" s="60" t="s">
        <v>56</v>
      </c>
    </row>
    <row r="53" ht="10.5">
      <c r="J53" s="49" t="s">
        <v>12</v>
      </c>
    </row>
    <row r="54" spans="1:10" ht="13.5" customHeight="1">
      <c r="A54" s="698" t="s">
        <v>17</v>
      </c>
      <c r="B54" s="694" t="s">
        <v>19</v>
      </c>
      <c r="C54" s="690" t="s">
        <v>47</v>
      </c>
      <c r="D54" s="690" t="s">
        <v>20</v>
      </c>
      <c r="E54" s="690" t="s">
        <v>21</v>
      </c>
      <c r="F54" s="690" t="s">
        <v>22</v>
      </c>
      <c r="G54" s="695" t="s">
        <v>23</v>
      </c>
      <c r="H54" s="695" t="s">
        <v>24</v>
      </c>
      <c r="I54" s="695" t="s">
        <v>59</v>
      </c>
      <c r="J54" s="692" t="s">
        <v>8</v>
      </c>
    </row>
    <row r="55" spans="1:10" ht="13.5" customHeight="1" thickBot="1">
      <c r="A55" s="699"/>
      <c r="B55" s="687"/>
      <c r="C55" s="689"/>
      <c r="D55" s="689"/>
      <c r="E55" s="689"/>
      <c r="F55" s="689"/>
      <c r="G55" s="696"/>
      <c r="H55" s="696"/>
      <c r="I55" s="697"/>
      <c r="J55" s="693"/>
    </row>
    <row r="56" spans="1:10" ht="13.5" customHeight="1" thickTop="1">
      <c r="A56" s="2" t="s">
        <v>254</v>
      </c>
      <c r="B56" s="37" t="s">
        <v>158</v>
      </c>
      <c r="C56" s="17">
        <v>54</v>
      </c>
      <c r="D56" s="17">
        <v>5</v>
      </c>
      <c r="E56" s="18" t="s">
        <v>241</v>
      </c>
      <c r="F56" s="18" t="s">
        <v>241</v>
      </c>
      <c r="G56" s="17">
        <v>604</v>
      </c>
      <c r="H56" s="18" t="s">
        <v>241</v>
      </c>
      <c r="I56" s="18" t="s">
        <v>241</v>
      </c>
      <c r="J56" s="22"/>
    </row>
    <row r="57" spans="1:10" ht="13.5" customHeight="1">
      <c r="A57" s="6" t="s">
        <v>255</v>
      </c>
      <c r="B57" s="27">
        <v>15</v>
      </c>
      <c r="C57" s="29">
        <v>40</v>
      </c>
      <c r="D57" s="29">
        <v>14</v>
      </c>
      <c r="E57" s="31" t="s">
        <v>241</v>
      </c>
      <c r="F57" s="31" t="s">
        <v>241</v>
      </c>
      <c r="G57" s="31" t="s">
        <v>241</v>
      </c>
      <c r="H57" s="31" t="s">
        <v>241</v>
      </c>
      <c r="I57" s="31" t="s">
        <v>241</v>
      </c>
      <c r="J57" s="30"/>
    </row>
    <row r="58" spans="1:10" ht="13.5" customHeight="1">
      <c r="A58" s="6" t="s">
        <v>234</v>
      </c>
      <c r="B58" s="27">
        <v>-186</v>
      </c>
      <c r="C58" s="29">
        <v>292</v>
      </c>
      <c r="D58" s="29">
        <v>13</v>
      </c>
      <c r="E58" s="29">
        <v>27</v>
      </c>
      <c r="F58" s="31" t="s">
        <v>241</v>
      </c>
      <c r="G58" s="31" t="s">
        <v>241</v>
      </c>
      <c r="H58" s="31" t="s">
        <v>241</v>
      </c>
      <c r="I58" s="31" t="s">
        <v>241</v>
      </c>
      <c r="J58" s="30"/>
    </row>
    <row r="59" spans="1:10" ht="13.5" customHeight="1">
      <c r="A59" s="86" t="s">
        <v>18</v>
      </c>
      <c r="B59" s="87"/>
      <c r="C59" s="81"/>
      <c r="D59" s="80">
        <f>SUM(D56:D58)</f>
        <v>32</v>
      </c>
      <c r="E59" s="80">
        <f>SUM(E56:E58)</f>
        <v>27</v>
      </c>
      <c r="F59" s="121" t="s">
        <v>241</v>
      </c>
      <c r="G59" s="80">
        <f>SUM(G56:G58)</f>
        <v>604</v>
      </c>
      <c r="H59" s="121" t="s">
        <v>241</v>
      </c>
      <c r="I59" s="121" t="s">
        <v>241</v>
      </c>
      <c r="J59" s="82"/>
    </row>
    <row r="60" ht="10.5">
      <c r="A60" s="1" t="s">
        <v>90</v>
      </c>
    </row>
    <row r="61" ht="9.75" customHeight="1"/>
    <row r="62" ht="9.75" customHeight="1"/>
    <row r="63" ht="9.75" customHeight="1"/>
    <row r="64" ht="14.25">
      <c r="A64" s="60" t="s">
        <v>39</v>
      </c>
    </row>
    <row r="65" ht="10.5">
      <c r="D65" s="49" t="s">
        <v>12</v>
      </c>
    </row>
    <row r="66" spans="1:4" ht="21.75" thickBot="1">
      <c r="A66" s="88" t="s">
        <v>34</v>
      </c>
      <c r="B66" s="89" t="s">
        <v>91</v>
      </c>
      <c r="C66" s="90" t="s">
        <v>92</v>
      </c>
      <c r="D66" s="91" t="s">
        <v>50</v>
      </c>
    </row>
    <row r="67" spans="1:4" ht="13.5" customHeight="1" thickTop="1">
      <c r="A67" s="92" t="s">
        <v>35</v>
      </c>
      <c r="B67" s="16">
        <v>1122</v>
      </c>
      <c r="C67" s="17">
        <v>836</v>
      </c>
      <c r="D67" s="38">
        <f>C67-B67</f>
        <v>-286</v>
      </c>
    </row>
    <row r="68" spans="1:4" ht="13.5" customHeight="1">
      <c r="A68" s="93" t="s">
        <v>36</v>
      </c>
      <c r="B68" s="27">
        <v>129</v>
      </c>
      <c r="C68" s="29">
        <v>129</v>
      </c>
      <c r="D68" s="30">
        <f>C68-B68</f>
        <v>0</v>
      </c>
    </row>
    <row r="69" spans="1:4" ht="13.5" customHeight="1">
      <c r="A69" s="94" t="s">
        <v>37</v>
      </c>
      <c r="B69" s="32">
        <v>1413</v>
      </c>
      <c r="C69" s="33">
        <v>1332</v>
      </c>
      <c r="D69" s="35">
        <f>C69-B69</f>
        <v>-81</v>
      </c>
    </row>
    <row r="70" spans="1:4" ht="13.5" customHeight="1">
      <c r="A70" s="95" t="s">
        <v>38</v>
      </c>
      <c r="B70" s="96">
        <v>2663</v>
      </c>
      <c r="C70" s="80">
        <v>2298</v>
      </c>
      <c r="D70" s="82">
        <f>C70-B70</f>
        <v>-365</v>
      </c>
    </row>
    <row r="71" spans="1:4" ht="10.5">
      <c r="A71" s="1" t="s">
        <v>58</v>
      </c>
      <c r="B71" s="97"/>
      <c r="C71" s="97"/>
      <c r="D71" s="97"/>
    </row>
    <row r="72" spans="1:4" ht="9.75" customHeight="1">
      <c r="A72" s="98"/>
      <c r="B72" s="97"/>
      <c r="C72" s="97"/>
      <c r="D72" s="97"/>
    </row>
    <row r="73" ht="14.25">
      <c r="A73" s="60" t="s">
        <v>57</v>
      </c>
    </row>
    <row r="74" ht="10.5" customHeight="1">
      <c r="A74" s="60"/>
    </row>
    <row r="75" spans="1:11" ht="21.75" thickBot="1">
      <c r="A75" s="88" t="s">
        <v>33</v>
      </c>
      <c r="B75" s="89" t="s">
        <v>91</v>
      </c>
      <c r="C75" s="90" t="s">
        <v>92</v>
      </c>
      <c r="D75" s="90" t="s">
        <v>50</v>
      </c>
      <c r="E75" s="99" t="s">
        <v>31</v>
      </c>
      <c r="F75" s="91" t="s">
        <v>32</v>
      </c>
      <c r="G75" s="700" t="s">
        <v>40</v>
      </c>
      <c r="H75" s="701"/>
      <c r="I75" s="89" t="s">
        <v>91</v>
      </c>
      <c r="J75" s="90" t="s">
        <v>92</v>
      </c>
      <c r="K75" s="91" t="s">
        <v>50</v>
      </c>
    </row>
    <row r="76" spans="1:11" ht="13.5" customHeight="1" thickTop="1">
      <c r="A76" s="92" t="s">
        <v>25</v>
      </c>
      <c r="B76" s="125">
        <v>5.15</v>
      </c>
      <c r="C76" s="40">
        <v>5.4</v>
      </c>
      <c r="D76" s="40">
        <v>0.25</v>
      </c>
      <c r="E76" s="101">
        <v>-14.58</v>
      </c>
      <c r="F76" s="102" t="s">
        <v>93</v>
      </c>
      <c r="G76" s="717" t="s">
        <v>168</v>
      </c>
      <c r="H76" s="718"/>
      <c r="I76" s="160" t="s">
        <v>241</v>
      </c>
      <c r="J76" s="41" t="s">
        <v>241</v>
      </c>
      <c r="K76" s="119" t="s">
        <v>241</v>
      </c>
    </row>
    <row r="77" spans="1:11" ht="13.5" customHeight="1">
      <c r="A77" s="93" t="s">
        <v>26</v>
      </c>
      <c r="B77" s="128">
        <v>27.36</v>
      </c>
      <c r="C77" s="42">
        <v>29.64</v>
      </c>
      <c r="D77" s="42">
        <v>2.28</v>
      </c>
      <c r="E77" s="105">
        <v>-19.58</v>
      </c>
      <c r="F77" s="106" t="s">
        <v>94</v>
      </c>
      <c r="G77" s="719" t="s">
        <v>216</v>
      </c>
      <c r="H77" s="720"/>
      <c r="I77" s="131" t="s">
        <v>241</v>
      </c>
      <c r="J77" s="43" t="s">
        <v>241</v>
      </c>
      <c r="K77" s="120" t="s">
        <v>241</v>
      </c>
    </row>
    <row r="78" spans="1:11" ht="13.5" customHeight="1">
      <c r="A78" s="93" t="s">
        <v>27</v>
      </c>
      <c r="B78" s="130">
        <v>15.2</v>
      </c>
      <c r="C78" s="43">
        <v>15.6</v>
      </c>
      <c r="D78" s="43">
        <v>0.4</v>
      </c>
      <c r="E78" s="108">
        <v>25</v>
      </c>
      <c r="F78" s="109">
        <v>35</v>
      </c>
      <c r="G78" s="719" t="s">
        <v>243</v>
      </c>
      <c r="H78" s="720"/>
      <c r="I78" s="131" t="s">
        <v>241</v>
      </c>
      <c r="J78" s="43" t="s">
        <v>241</v>
      </c>
      <c r="K78" s="120" t="s">
        <v>241</v>
      </c>
    </row>
    <row r="79" spans="1:11" ht="13.5" customHeight="1">
      <c r="A79" s="93" t="s">
        <v>28</v>
      </c>
      <c r="B79" s="131">
        <v>119.4</v>
      </c>
      <c r="C79" s="43">
        <v>125.3</v>
      </c>
      <c r="D79" s="43">
        <v>5.9</v>
      </c>
      <c r="E79" s="108">
        <v>350</v>
      </c>
      <c r="F79" s="110"/>
      <c r="G79" s="719" t="s">
        <v>256</v>
      </c>
      <c r="H79" s="720"/>
      <c r="I79" s="131" t="s">
        <v>241</v>
      </c>
      <c r="J79" s="43" t="s">
        <v>241</v>
      </c>
      <c r="K79" s="120" t="s">
        <v>241</v>
      </c>
    </row>
    <row r="80" spans="1:11" ht="13.5" customHeight="1">
      <c r="A80" s="93" t="s">
        <v>29</v>
      </c>
      <c r="B80" s="132">
        <v>0.58</v>
      </c>
      <c r="C80" s="42">
        <v>0.61</v>
      </c>
      <c r="D80" s="42">
        <v>0.03</v>
      </c>
      <c r="E80" s="111"/>
      <c r="F80" s="112"/>
      <c r="G80" s="719" t="s">
        <v>257</v>
      </c>
      <c r="H80" s="720"/>
      <c r="I80" s="131" t="s">
        <v>241</v>
      </c>
      <c r="J80" s="43" t="s">
        <v>241</v>
      </c>
      <c r="K80" s="120" t="s">
        <v>241</v>
      </c>
    </row>
    <row r="81" spans="1:11" ht="13.5" customHeight="1">
      <c r="A81" s="113" t="s">
        <v>30</v>
      </c>
      <c r="B81" s="133">
        <v>99.8</v>
      </c>
      <c r="C81" s="44">
        <v>99.9</v>
      </c>
      <c r="D81" s="44">
        <v>0.1</v>
      </c>
      <c r="E81" s="115"/>
      <c r="F81" s="116"/>
      <c r="G81" s="721"/>
      <c r="H81" s="722"/>
      <c r="I81" s="226"/>
      <c r="J81" s="44"/>
      <c r="K81" s="227"/>
    </row>
    <row r="82" ht="10.5">
      <c r="A82" s="1" t="s">
        <v>95</v>
      </c>
    </row>
    <row r="83" ht="10.5">
      <c r="A83" s="1" t="s">
        <v>96</v>
      </c>
    </row>
    <row r="84" ht="10.5">
      <c r="A84" s="1" t="s">
        <v>97</v>
      </c>
    </row>
    <row r="85" ht="10.5" customHeight="1">
      <c r="A85" s="1" t="s">
        <v>98</v>
      </c>
    </row>
  </sheetData>
  <sheetProtection/>
  <mergeCells count="43">
    <mergeCell ref="G77:H77"/>
    <mergeCell ref="G78:H78"/>
    <mergeCell ref="G79:H79"/>
    <mergeCell ref="G80:H80"/>
    <mergeCell ref="G81:H81"/>
    <mergeCell ref="G54:G55"/>
    <mergeCell ref="H54:H55"/>
    <mergeCell ref="I54:I55"/>
    <mergeCell ref="J54:J55"/>
    <mergeCell ref="G75:H75"/>
    <mergeCell ref="G76:H76"/>
    <mergeCell ref="A54:A55"/>
    <mergeCell ref="B54:B55"/>
    <mergeCell ref="C54:C55"/>
    <mergeCell ref="D54:D55"/>
    <mergeCell ref="E54:E55"/>
    <mergeCell ref="F54:F55"/>
    <mergeCell ref="I16:I17"/>
    <mergeCell ref="A36:A37"/>
    <mergeCell ref="B36:B37"/>
    <mergeCell ref="C36:C37"/>
    <mergeCell ref="D36:D37"/>
    <mergeCell ref="E36:E37"/>
    <mergeCell ref="F36:F37"/>
    <mergeCell ref="G36:G37"/>
    <mergeCell ref="H36:H37"/>
    <mergeCell ref="I36:I37"/>
    <mergeCell ref="G8:G9"/>
    <mergeCell ref="H8:H9"/>
    <mergeCell ref="A16:A17"/>
    <mergeCell ref="B16:B17"/>
    <mergeCell ref="C16:C17"/>
    <mergeCell ref="D16:D17"/>
    <mergeCell ref="E16:E17"/>
    <mergeCell ref="F16:F17"/>
    <mergeCell ref="G16:G17"/>
    <mergeCell ref="H16:H17"/>
    <mergeCell ref="A8:A9"/>
    <mergeCell ref="B8:B9"/>
    <mergeCell ref="C8:C9"/>
    <mergeCell ref="D8:D9"/>
    <mergeCell ref="E8:E9"/>
    <mergeCell ref="F8:F9"/>
  </mergeCells>
  <printOptions/>
  <pageMargins left="0.3937007874015748" right="0.3937007874015748" top="0.7874015748031497" bottom="0.7874015748031497" header="0.4330708661417323" footer="0.1968503937007874"/>
  <pageSetup horizontalDpi="600" verticalDpi="600" orientation="portrait" paperSize="9" scale="90" r:id="rId1"/>
  <rowBreaks count="1" manualBreakCount="1">
    <brk id="61" max="10" man="1"/>
  </rowBreaks>
  <colBreaks count="1" manualBreakCount="1">
    <brk id="11" max="72" man="1"/>
  </colBreaks>
</worksheet>
</file>

<file path=xl/worksheets/sheet8.xml><?xml version="1.0" encoding="utf-8"?>
<worksheet xmlns="http://schemas.openxmlformats.org/spreadsheetml/2006/main" xmlns:r="http://schemas.openxmlformats.org/officeDocument/2006/relationships">
  <dimension ref="A1:M89"/>
  <sheetViews>
    <sheetView view="pageBreakPreview" zoomScale="130" zoomScaleSheetLayoutView="130" zoomScalePageLayoutView="0" workbookViewId="0" topLeftCell="D64">
      <selection activeCell="C6" sqref="C6"/>
    </sheetView>
  </sheetViews>
  <sheetFormatPr defaultColWidth="9.00390625" defaultRowHeight="13.5" customHeight="1"/>
  <cols>
    <col min="1" max="1" width="16.625" style="48" customWidth="1"/>
    <col min="2" max="10" width="9.00390625" style="48" customWidth="1"/>
    <col min="11" max="11" width="8.125" style="48" customWidth="1"/>
    <col min="12" max="16384" width="9.00390625" style="48"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258</v>
      </c>
      <c r="B4" s="51"/>
      <c r="G4" s="52" t="s">
        <v>51</v>
      </c>
      <c r="H4" s="53" t="s">
        <v>52</v>
      </c>
      <c r="I4" s="54" t="s">
        <v>53</v>
      </c>
      <c r="J4" s="55" t="s">
        <v>54</v>
      </c>
    </row>
    <row r="5" spans="7:10" ht="13.5" customHeight="1" thickTop="1">
      <c r="G5" s="56">
        <v>5989</v>
      </c>
      <c r="H5" s="57">
        <v>2178</v>
      </c>
      <c r="I5" s="58">
        <v>347</v>
      </c>
      <c r="J5" s="59">
        <f>SUM(G5:I5)</f>
        <v>8514</v>
      </c>
    </row>
    <row r="6" ht="14.25">
      <c r="A6" s="60" t="s">
        <v>2</v>
      </c>
    </row>
    <row r="7" spans="8:9" ht="10.5">
      <c r="H7" s="49"/>
      <c r="I7" s="49" t="s">
        <v>12</v>
      </c>
    </row>
    <row r="8" spans="1:9" ht="13.5" customHeight="1">
      <c r="A8" s="684" t="s">
        <v>0</v>
      </c>
      <c r="B8" s="686" t="s">
        <v>3</v>
      </c>
      <c r="C8" s="688" t="s">
        <v>4</v>
      </c>
      <c r="D8" s="688" t="s">
        <v>5</v>
      </c>
      <c r="E8" s="688" t="s">
        <v>6</v>
      </c>
      <c r="F8" s="690" t="s">
        <v>55</v>
      </c>
      <c r="G8" s="688" t="s">
        <v>7</v>
      </c>
      <c r="H8" s="733" t="s">
        <v>8</v>
      </c>
      <c r="I8" s="734"/>
    </row>
    <row r="9" spans="1:9" ht="13.5" customHeight="1" thickBot="1">
      <c r="A9" s="685"/>
      <c r="B9" s="687"/>
      <c r="C9" s="689"/>
      <c r="D9" s="689"/>
      <c r="E9" s="689"/>
      <c r="F9" s="691"/>
      <c r="G9" s="689"/>
      <c r="H9" s="735"/>
      <c r="I9" s="736"/>
    </row>
    <row r="10" spans="1:9" ht="22.5" customHeight="1" thickTop="1">
      <c r="A10" s="228" t="s">
        <v>9</v>
      </c>
      <c r="B10" s="229">
        <v>13725</v>
      </c>
      <c r="C10" s="230">
        <v>12834</v>
      </c>
      <c r="D10" s="231">
        <v>892</v>
      </c>
      <c r="E10" s="230">
        <v>628</v>
      </c>
      <c r="F10" s="231">
        <v>232</v>
      </c>
      <c r="G10" s="230">
        <v>16979</v>
      </c>
      <c r="H10" s="737" t="s">
        <v>259</v>
      </c>
      <c r="I10" s="738"/>
    </row>
    <row r="11" spans="1:9" ht="13.5" customHeight="1">
      <c r="A11" s="61"/>
      <c r="B11" s="232"/>
      <c r="C11" s="233"/>
      <c r="D11" s="233"/>
      <c r="E11" s="233"/>
      <c r="F11" s="233"/>
      <c r="G11" s="233"/>
      <c r="H11" s="739"/>
      <c r="I11" s="740"/>
    </row>
    <row r="12" spans="1:9" ht="13.5" customHeight="1">
      <c r="A12" s="62"/>
      <c r="B12" s="234"/>
      <c r="C12" s="235"/>
      <c r="D12" s="235"/>
      <c r="E12" s="235"/>
      <c r="F12" s="235"/>
      <c r="G12" s="235"/>
      <c r="H12" s="741"/>
      <c r="I12" s="722"/>
    </row>
    <row r="13" spans="1:9" ht="13.5" customHeight="1">
      <c r="A13" s="63" t="s">
        <v>1</v>
      </c>
      <c r="B13" s="64">
        <v>13725</v>
      </c>
      <c r="C13" s="65">
        <v>12834</v>
      </c>
      <c r="D13" s="65">
        <v>892</v>
      </c>
      <c r="E13" s="65">
        <v>628</v>
      </c>
      <c r="F13" s="66"/>
      <c r="G13" s="65">
        <v>16979</v>
      </c>
      <c r="H13" s="742"/>
      <c r="I13" s="743"/>
    </row>
    <row r="14" spans="1:8" ht="13.5" customHeight="1">
      <c r="A14" s="68" t="s">
        <v>87</v>
      </c>
      <c r="B14" s="69"/>
      <c r="C14" s="69"/>
      <c r="D14" s="69"/>
      <c r="E14" s="69"/>
      <c r="F14" s="69"/>
      <c r="G14" s="69"/>
      <c r="H14" s="70"/>
    </row>
    <row r="15" ht="9.75" customHeight="1"/>
    <row r="16" ht="14.25">
      <c r="A16" s="60" t="s">
        <v>10</v>
      </c>
    </row>
    <row r="17" spans="9:12" ht="10.5">
      <c r="I17" s="49" t="s">
        <v>12</v>
      </c>
      <c r="K17" s="49"/>
      <c r="L17" s="49"/>
    </row>
    <row r="18" spans="1:9" ht="13.5" customHeight="1">
      <c r="A18" s="684" t="s">
        <v>0</v>
      </c>
      <c r="B18" s="694" t="s">
        <v>43</v>
      </c>
      <c r="C18" s="690" t="s">
        <v>44</v>
      </c>
      <c r="D18" s="690" t="s">
        <v>45</v>
      </c>
      <c r="E18" s="695" t="s">
        <v>46</v>
      </c>
      <c r="F18" s="690" t="s">
        <v>55</v>
      </c>
      <c r="G18" s="690" t="s">
        <v>11</v>
      </c>
      <c r="H18" s="695" t="s">
        <v>41</v>
      </c>
      <c r="I18" s="692" t="s">
        <v>8</v>
      </c>
    </row>
    <row r="19" spans="1:9" ht="13.5" customHeight="1" thickBot="1">
      <c r="A19" s="685"/>
      <c r="B19" s="687"/>
      <c r="C19" s="689"/>
      <c r="D19" s="689"/>
      <c r="E19" s="696"/>
      <c r="F19" s="691"/>
      <c r="G19" s="691"/>
      <c r="H19" s="697"/>
      <c r="I19" s="693"/>
    </row>
    <row r="20" spans="1:9" ht="13.5" customHeight="1" thickTop="1">
      <c r="A20" s="228" t="s">
        <v>260</v>
      </c>
      <c r="B20" s="236">
        <v>947</v>
      </c>
      <c r="C20" s="71">
        <v>946</v>
      </c>
      <c r="D20" s="71">
        <v>0</v>
      </c>
      <c r="E20" s="139">
        <v>1281</v>
      </c>
      <c r="F20" s="139">
        <v>172</v>
      </c>
      <c r="G20" s="139">
        <v>4058</v>
      </c>
      <c r="H20" s="139">
        <v>941</v>
      </c>
      <c r="I20" s="237" t="s">
        <v>261</v>
      </c>
    </row>
    <row r="21" spans="1:9" ht="13.5" customHeight="1">
      <c r="A21" s="228" t="s">
        <v>262</v>
      </c>
      <c r="B21" s="238">
        <v>125</v>
      </c>
      <c r="C21" s="239">
        <v>124</v>
      </c>
      <c r="D21" s="239">
        <v>0</v>
      </c>
      <c r="E21" s="239">
        <v>0</v>
      </c>
      <c r="F21" s="239">
        <v>96</v>
      </c>
      <c r="G21" s="239">
        <v>1232</v>
      </c>
      <c r="H21" s="239">
        <v>1142</v>
      </c>
      <c r="I21" s="237"/>
    </row>
    <row r="22" spans="1:9" ht="13.5" customHeight="1">
      <c r="A22" s="228" t="s">
        <v>263</v>
      </c>
      <c r="B22" s="238">
        <v>1669</v>
      </c>
      <c r="C22" s="239">
        <v>1668</v>
      </c>
      <c r="D22" s="239">
        <v>1</v>
      </c>
      <c r="E22" s="239">
        <v>1</v>
      </c>
      <c r="F22" s="239">
        <v>318</v>
      </c>
      <c r="G22" s="239">
        <v>7700</v>
      </c>
      <c r="H22" s="239">
        <v>4204</v>
      </c>
      <c r="I22" s="237"/>
    </row>
    <row r="23" spans="1:9" ht="13.5" customHeight="1">
      <c r="A23" s="228" t="s">
        <v>264</v>
      </c>
      <c r="B23" s="238">
        <v>15</v>
      </c>
      <c r="C23" s="239">
        <v>14</v>
      </c>
      <c r="D23" s="239">
        <v>0</v>
      </c>
      <c r="E23" s="239">
        <v>0</v>
      </c>
      <c r="F23" s="239">
        <v>11</v>
      </c>
      <c r="G23" s="239">
        <v>146</v>
      </c>
      <c r="H23" s="239">
        <v>73</v>
      </c>
      <c r="I23" s="237"/>
    </row>
    <row r="24" spans="1:9" ht="13.5" customHeight="1">
      <c r="A24" s="228" t="s">
        <v>265</v>
      </c>
      <c r="B24" s="238">
        <v>147</v>
      </c>
      <c r="C24" s="239">
        <v>127</v>
      </c>
      <c r="D24" s="239">
        <v>20</v>
      </c>
      <c r="E24" s="239">
        <v>430</v>
      </c>
      <c r="F24" s="240" t="s">
        <v>69</v>
      </c>
      <c r="G24" s="240" t="s">
        <v>69</v>
      </c>
      <c r="H24" s="240" t="s">
        <v>69</v>
      </c>
      <c r="I24" s="237"/>
    </row>
    <row r="25" spans="1:9" ht="13.5" customHeight="1">
      <c r="A25" s="228" t="s">
        <v>266</v>
      </c>
      <c r="B25" s="238">
        <v>387</v>
      </c>
      <c r="C25" s="239">
        <v>400</v>
      </c>
      <c r="D25" s="239">
        <v>-13</v>
      </c>
      <c r="E25" s="239">
        <v>-13</v>
      </c>
      <c r="F25" s="239">
        <v>31</v>
      </c>
      <c r="G25" s="240" t="s">
        <v>69</v>
      </c>
      <c r="H25" s="240" t="s">
        <v>69</v>
      </c>
      <c r="I25" s="237"/>
    </row>
    <row r="26" spans="1:9" ht="13.5" customHeight="1">
      <c r="A26" s="228" t="s">
        <v>171</v>
      </c>
      <c r="B26" s="238">
        <v>3429</v>
      </c>
      <c r="C26" s="239">
        <v>3387</v>
      </c>
      <c r="D26" s="241">
        <v>41</v>
      </c>
      <c r="E26" s="239">
        <v>41</v>
      </c>
      <c r="F26" s="239">
        <v>356</v>
      </c>
      <c r="G26" s="240" t="s">
        <v>69</v>
      </c>
      <c r="H26" s="240" t="s">
        <v>69</v>
      </c>
      <c r="I26" s="237" t="s">
        <v>267</v>
      </c>
    </row>
    <row r="27" spans="1:9" ht="13.5" customHeight="1">
      <c r="A27" s="61" t="s">
        <v>218</v>
      </c>
      <c r="B27" s="72">
        <v>2202</v>
      </c>
      <c r="C27" s="73">
        <v>2183</v>
      </c>
      <c r="D27" s="28">
        <v>18</v>
      </c>
      <c r="E27" s="73">
        <v>18</v>
      </c>
      <c r="F27" s="73">
        <v>389</v>
      </c>
      <c r="G27" s="242" t="s">
        <v>69</v>
      </c>
      <c r="H27" s="242" t="s">
        <v>69</v>
      </c>
      <c r="I27" s="74"/>
    </row>
    <row r="28" spans="1:9" ht="13.5" customHeight="1">
      <c r="A28" s="61" t="s">
        <v>268</v>
      </c>
      <c r="B28" s="72">
        <v>22</v>
      </c>
      <c r="C28" s="73">
        <v>22</v>
      </c>
      <c r="D28" s="73">
        <v>0</v>
      </c>
      <c r="E28" s="73">
        <v>0</v>
      </c>
      <c r="F28" s="73">
        <v>9</v>
      </c>
      <c r="G28" s="242" t="s">
        <v>69</v>
      </c>
      <c r="H28" s="242" t="s">
        <v>69</v>
      </c>
      <c r="I28" s="74"/>
    </row>
    <row r="29" spans="1:9" ht="13.5" customHeight="1">
      <c r="A29" s="243" t="s">
        <v>269</v>
      </c>
      <c r="B29" s="244">
        <v>45</v>
      </c>
      <c r="C29" s="245">
        <v>42</v>
      </c>
      <c r="D29" s="245">
        <v>3</v>
      </c>
      <c r="E29" s="245">
        <v>3</v>
      </c>
      <c r="F29" s="245">
        <v>6</v>
      </c>
      <c r="G29" s="246" t="s">
        <v>69</v>
      </c>
      <c r="H29" s="246" t="s">
        <v>69</v>
      </c>
      <c r="I29" s="247" t="s">
        <v>270</v>
      </c>
    </row>
    <row r="30" spans="1:9" ht="13.5" customHeight="1">
      <c r="A30" s="62" t="s">
        <v>271</v>
      </c>
      <c r="B30" s="75">
        <v>367</v>
      </c>
      <c r="C30" s="76">
        <v>360</v>
      </c>
      <c r="D30" s="76">
        <v>7</v>
      </c>
      <c r="E30" s="76">
        <v>7</v>
      </c>
      <c r="F30" s="76">
        <v>84</v>
      </c>
      <c r="G30" s="248" t="s">
        <v>69</v>
      </c>
      <c r="H30" s="248" t="s">
        <v>69</v>
      </c>
      <c r="I30" s="77"/>
    </row>
    <row r="31" spans="1:9" ht="13.5" customHeight="1">
      <c r="A31" s="63" t="s">
        <v>15</v>
      </c>
      <c r="B31" s="78"/>
      <c r="C31" s="79"/>
      <c r="D31" s="79"/>
      <c r="E31" s="80">
        <f>SUM(E20:E30)</f>
        <v>1768</v>
      </c>
      <c r="F31" s="81"/>
      <c r="G31" s="80">
        <f>SUM(G20:G30)</f>
        <v>13136</v>
      </c>
      <c r="H31" s="80">
        <f>SUM(H20:H30)</f>
        <v>6360</v>
      </c>
      <c r="I31" s="82"/>
    </row>
    <row r="32" ht="10.5">
      <c r="A32" s="48" t="s">
        <v>88</v>
      </c>
    </row>
    <row r="33" ht="10.5">
      <c r="A33" s="48" t="s">
        <v>89</v>
      </c>
    </row>
    <row r="34" ht="10.5">
      <c r="A34" s="48" t="s">
        <v>49</v>
      </c>
    </row>
    <row r="35" ht="10.5">
      <c r="A35" s="48" t="s">
        <v>48</v>
      </c>
    </row>
    <row r="36" ht="9.75" customHeight="1"/>
    <row r="37" ht="14.25">
      <c r="A37" s="60" t="s">
        <v>13</v>
      </c>
    </row>
    <row r="38" spans="9:10" ht="10.5">
      <c r="I38" s="49" t="s">
        <v>12</v>
      </c>
      <c r="J38" s="49"/>
    </row>
    <row r="39" spans="1:9" ht="13.5" customHeight="1">
      <c r="A39" s="684" t="s">
        <v>14</v>
      </c>
      <c r="B39" s="694" t="s">
        <v>43</v>
      </c>
      <c r="C39" s="690" t="s">
        <v>44</v>
      </c>
      <c r="D39" s="690" t="s">
        <v>45</v>
      </c>
      <c r="E39" s="695" t="s">
        <v>46</v>
      </c>
      <c r="F39" s="690" t="s">
        <v>55</v>
      </c>
      <c r="G39" s="690" t="s">
        <v>11</v>
      </c>
      <c r="H39" s="695" t="s">
        <v>42</v>
      </c>
      <c r="I39" s="692" t="s">
        <v>8</v>
      </c>
    </row>
    <row r="40" spans="1:9" ht="13.5" customHeight="1" thickBot="1">
      <c r="A40" s="685"/>
      <c r="B40" s="687"/>
      <c r="C40" s="689"/>
      <c r="D40" s="689"/>
      <c r="E40" s="696"/>
      <c r="F40" s="691"/>
      <c r="G40" s="691"/>
      <c r="H40" s="697"/>
      <c r="I40" s="693"/>
    </row>
    <row r="41" spans="1:9" ht="13.5" customHeight="1" thickTop="1">
      <c r="A41" s="228" t="s">
        <v>177</v>
      </c>
      <c r="B41" s="236">
        <v>14</v>
      </c>
      <c r="C41" s="71">
        <v>12</v>
      </c>
      <c r="D41" s="71">
        <v>1</v>
      </c>
      <c r="E41" s="71">
        <v>1</v>
      </c>
      <c r="F41" s="249" t="s">
        <v>69</v>
      </c>
      <c r="G41" s="249" t="s">
        <v>69</v>
      </c>
      <c r="H41" s="249" t="s">
        <v>69</v>
      </c>
      <c r="I41" s="83"/>
    </row>
    <row r="42" spans="1:9" ht="13.5" customHeight="1">
      <c r="A42" s="61" t="s">
        <v>124</v>
      </c>
      <c r="B42" s="72">
        <v>75</v>
      </c>
      <c r="C42" s="73">
        <v>71</v>
      </c>
      <c r="D42" s="73">
        <v>3</v>
      </c>
      <c r="E42" s="73">
        <v>3</v>
      </c>
      <c r="F42" s="242" t="s">
        <v>69</v>
      </c>
      <c r="G42" s="242" t="s">
        <v>69</v>
      </c>
      <c r="H42" s="242" t="s">
        <v>69</v>
      </c>
      <c r="I42" s="74"/>
    </row>
    <row r="43" spans="1:9" ht="13.5" customHeight="1">
      <c r="A43" s="61" t="s">
        <v>272</v>
      </c>
      <c r="B43" s="72">
        <v>11738</v>
      </c>
      <c r="C43" s="73">
        <v>11624</v>
      </c>
      <c r="D43" s="73">
        <v>114</v>
      </c>
      <c r="E43" s="73">
        <v>114</v>
      </c>
      <c r="F43" s="148">
        <v>2690</v>
      </c>
      <c r="G43" s="242" t="s">
        <v>69</v>
      </c>
      <c r="H43" s="242" t="s">
        <v>69</v>
      </c>
      <c r="I43" s="74" t="s">
        <v>273</v>
      </c>
    </row>
    <row r="44" spans="1:9" ht="23.25" customHeight="1">
      <c r="A44" s="250" t="s">
        <v>274</v>
      </c>
      <c r="B44" s="72">
        <v>300</v>
      </c>
      <c r="C44" s="73">
        <v>298</v>
      </c>
      <c r="D44" s="73">
        <v>2</v>
      </c>
      <c r="E44" s="73">
        <v>2</v>
      </c>
      <c r="F44" s="242" t="s">
        <v>69</v>
      </c>
      <c r="G44" s="242" t="s">
        <v>69</v>
      </c>
      <c r="H44" s="242" t="s">
        <v>69</v>
      </c>
      <c r="I44" s="74"/>
    </row>
    <row r="45" spans="1:9" ht="31.5">
      <c r="A45" s="250" t="s">
        <v>275</v>
      </c>
      <c r="B45" s="72">
        <v>2</v>
      </c>
      <c r="C45" s="73">
        <v>2</v>
      </c>
      <c r="D45" s="73">
        <v>0</v>
      </c>
      <c r="E45" s="73">
        <v>0</v>
      </c>
      <c r="F45" s="242" t="s">
        <v>69</v>
      </c>
      <c r="G45" s="242" t="s">
        <v>69</v>
      </c>
      <c r="H45" s="242" t="s">
        <v>69</v>
      </c>
      <c r="I45" s="74"/>
    </row>
    <row r="46" spans="1:9" ht="30.75" customHeight="1">
      <c r="A46" s="250" t="s">
        <v>276</v>
      </c>
      <c r="B46" s="72">
        <v>14</v>
      </c>
      <c r="C46" s="73">
        <v>14</v>
      </c>
      <c r="D46" s="73">
        <v>0</v>
      </c>
      <c r="E46" s="73">
        <v>0</v>
      </c>
      <c r="F46" s="242" t="s">
        <v>69</v>
      </c>
      <c r="G46" s="242" t="s">
        <v>69</v>
      </c>
      <c r="H46" s="242" t="s">
        <v>69</v>
      </c>
      <c r="I46" s="74"/>
    </row>
    <row r="47" spans="1:9" ht="20.25">
      <c r="A47" s="250" t="s">
        <v>277</v>
      </c>
      <c r="B47" s="72">
        <v>126</v>
      </c>
      <c r="C47" s="73">
        <v>123</v>
      </c>
      <c r="D47" s="73">
        <v>4</v>
      </c>
      <c r="E47" s="73">
        <v>4</v>
      </c>
      <c r="F47" s="251">
        <v>3</v>
      </c>
      <c r="G47" s="73">
        <v>116</v>
      </c>
      <c r="H47" s="73">
        <v>19</v>
      </c>
      <c r="I47" s="74" t="s">
        <v>166</v>
      </c>
    </row>
    <row r="48" spans="1:9" ht="30">
      <c r="A48" s="250" t="s">
        <v>278</v>
      </c>
      <c r="B48" s="72">
        <v>15</v>
      </c>
      <c r="C48" s="73">
        <v>14</v>
      </c>
      <c r="D48" s="73">
        <v>1</v>
      </c>
      <c r="E48" s="73">
        <v>1</v>
      </c>
      <c r="F48" s="242" t="s">
        <v>69</v>
      </c>
      <c r="G48" s="242" t="s">
        <v>69</v>
      </c>
      <c r="H48" s="242" t="s">
        <v>69</v>
      </c>
      <c r="I48" s="74"/>
    </row>
    <row r="49" spans="1:9" ht="30">
      <c r="A49" s="250" t="s">
        <v>279</v>
      </c>
      <c r="B49" s="72">
        <v>90</v>
      </c>
      <c r="C49" s="73">
        <v>90</v>
      </c>
      <c r="D49" s="73">
        <v>0</v>
      </c>
      <c r="E49" s="73">
        <v>0</v>
      </c>
      <c r="F49" s="251">
        <v>39</v>
      </c>
      <c r="G49" s="242" t="s">
        <v>69</v>
      </c>
      <c r="H49" s="242" t="s">
        <v>69</v>
      </c>
      <c r="I49" s="74" t="s">
        <v>280</v>
      </c>
    </row>
    <row r="50" spans="1:9" ht="21">
      <c r="A50" s="252" t="s">
        <v>281</v>
      </c>
      <c r="B50" s="72">
        <v>71</v>
      </c>
      <c r="C50" s="73">
        <v>61</v>
      </c>
      <c r="D50" s="73">
        <v>9</v>
      </c>
      <c r="E50" s="73">
        <v>9</v>
      </c>
      <c r="F50" s="242" t="s">
        <v>69</v>
      </c>
      <c r="G50" s="242" t="s">
        <v>69</v>
      </c>
      <c r="H50" s="242" t="s">
        <v>69</v>
      </c>
      <c r="I50" s="74"/>
    </row>
    <row r="51" spans="1:9" ht="21.75" customHeight="1">
      <c r="A51" s="252" t="s">
        <v>282</v>
      </c>
      <c r="B51" s="72">
        <v>420</v>
      </c>
      <c r="C51" s="73">
        <v>397</v>
      </c>
      <c r="D51" s="73">
        <v>23</v>
      </c>
      <c r="E51" s="73">
        <v>23</v>
      </c>
      <c r="F51" s="242" t="s">
        <v>69</v>
      </c>
      <c r="G51" s="242" t="s">
        <v>69</v>
      </c>
      <c r="H51" s="242" t="s">
        <v>69</v>
      </c>
      <c r="I51" s="74"/>
    </row>
    <row r="52" spans="1:9" ht="22.5" customHeight="1">
      <c r="A52" s="252" t="s">
        <v>283</v>
      </c>
      <c r="B52" s="72">
        <v>161139</v>
      </c>
      <c r="C52" s="73">
        <v>155554</v>
      </c>
      <c r="D52" s="73">
        <v>5585</v>
      </c>
      <c r="E52" s="73">
        <v>5580</v>
      </c>
      <c r="F52" s="242" t="s">
        <v>69</v>
      </c>
      <c r="G52" s="242" t="s">
        <v>69</v>
      </c>
      <c r="H52" s="242" t="s">
        <v>69</v>
      </c>
      <c r="I52" s="74"/>
    </row>
    <row r="53" spans="1:9" ht="13.5" customHeight="1">
      <c r="A53" s="61" t="s">
        <v>284</v>
      </c>
      <c r="B53" s="72">
        <v>378</v>
      </c>
      <c r="C53" s="73">
        <v>369</v>
      </c>
      <c r="D53" s="73">
        <v>9</v>
      </c>
      <c r="E53" s="73">
        <v>725</v>
      </c>
      <c r="F53" s="242" t="s">
        <v>69</v>
      </c>
      <c r="G53" s="242" t="s">
        <v>69</v>
      </c>
      <c r="H53" s="242" t="s">
        <v>69</v>
      </c>
      <c r="I53" s="74" t="s">
        <v>261</v>
      </c>
    </row>
    <row r="54" spans="1:9" ht="13.5" customHeight="1">
      <c r="A54" s="253"/>
      <c r="B54" s="254"/>
      <c r="C54" s="255"/>
      <c r="D54" s="255"/>
      <c r="E54" s="255"/>
      <c r="F54" s="255"/>
      <c r="G54" s="255"/>
      <c r="H54" s="255"/>
      <c r="I54" s="256"/>
    </row>
    <row r="55" spans="1:9" ht="13.5" customHeight="1">
      <c r="A55" s="63" t="s">
        <v>16</v>
      </c>
      <c r="B55" s="78"/>
      <c r="C55" s="79"/>
      <c r="D55" s="79"/>
      <c r="E55" s="80">
        <f>SUM(E41:E54)</f>
        <v>6462</v>
      </c>
      <c r="F55" s="81"/>
      <c r="G55" s="80">
        <f>SUM(G41:G53)</f>
        <v>116</v>
      </c>
      <c r="H55" s="80">
        <f>SUM(H41:H54)</f>
        <v>19</v>
      </c>
      <c r="I55" s="84"/>
    </row>
    <row r="56" ht="9.75" customHeight="1">
      <c r="A56" s="85"/>
    </row>
    <row r="57" ht="14.25">
      <c r="A57" s="60" t="s">
        <v>56</v>
      </c>
    </row>
    <row r="58" ht="10.5">
      <c r="J58" s="49" t="s">
        <v>12</v>
      </c>
    </row>
    <row r="59" spans="1:10" ht="13.5" customHeight="1">
      <c r="A59" s="698" t="s">
        <v>17</v>
      </c>
      <c r="B59" s="694" t="s">
        <v>19</v>
      </c>
      <c r="C59" s="690" t="s">
        <v>47</v>
      </c>
      <c r="D59" s="690" t="s">
        <v>20</v>
      </c>
      <c r="E59" s="690" t="s">
        <v>21</v>
      </c>
      <c r="F59" s="690" t="s">
        <v>22</v>
      </c>
      <c r="G59" s="695" t="s">
        <v>23</v>
      </c>
      <c r="H59" s="695" t="s">
        <v>24</v>
      </c>
      <c r="I59" s="695" t="s">
        <v>59</v>
      </c>
      <c r="J59" s="692" t="s">
        <v>8</v>
      </c>
    </row>
    <row r="60" spans="1:10" ht="13.5" customHeight="1" thickBot="1">
      <c r="A60" s="699"/>
      <c r="B60" s="687"/>
      <c r="C60" s="689"/>
      <c r="D60" s="689"/>
      <c r="E60" s="689"/>
      <c r="F60" s="689"/>
      <c r="G60" s="696"/>
      <c r="H60" s="696"/>
      <c r="I60" s="697"/>
      <c r="J60" s="693"/>
    </row>
    <row r="61" spans="1:10" ht="13.5" customHeight="1" thickTop="1">
      <c r="A61" s="228" t="s">
        <v>285</v>
      </c>
      <c r="B61" s="236">
        <v>3</v>
      </c>
      <c r="C61" s="71">
        <v>20</v>
      </c>
      <c r="D61" s="71">
        <v>5</v>
      </c>
      <c r="E61" s="249" t="s">
        <v>69</v>
      </c>
      <c r="F61" s="249" t="s">
        <v>69</v>
      </c>
      <c r="G61" s="249" t="s">
        <v>69</v>
      </c>
      <c r="H61" s="249" t="s">
        <v>69</v>
      </c>
      <c r="I61" s="249" t="s">
        <v>69</v>
      </c>
      <c r="J61" s="237"/>
    </row>
    <row r="62" spans="1:10" ht="13.5" customHeight="1">
      <c r="A62" s="61" t="s">
        <v>286</v>
      </c>
      <c r="B62" s="72">
        <v>-6</v>
      </c>
      <c r="C62" s="73">
        <v>229</v>
      </c>
      <c r="D62" s="73">
        <v>5</v>
      </c>
      <c r="E62" s="251">
        <v>1</v>
      </c>
      <c r="F62" s="242" t="s">
        <v>69</v>
      </c>
      <c r="G62" s="242" t="s">
        <v>69</v>
      </c>
      <c r="H62" s="242" t="s">
        <v>69</v>
      </c>
      <c r="I62" s="242" t="s">
        <v>69</v>
      </c>
      <c r="J62" s="74"/>
    </row>
    <row r="63" spans="1:10" ht="13.5" customHeight="1">
      <c r="A63" s="61" t="s">
        <v>287</v>
      </c>
      <c r="B63" s="72">
        <v>1</v>
      </c>
      <c r="C63" s="73">
        <v>18</v>
      </c>
      <c r="D63" s="73">
        <v>5</v>
      </c>
      <c r="E63" s="242" t="s">
        <v>69</v>
      </c>
      <c r="F63" s="242" t="s">
        <v>69</v>
      </c>
      <c r="G63" s="73">
        <v>75</v>
      </c>
      <c r="H63" s="242" t="s">
        <v>69</v>
      </c>
      <c r="I63" s="242" t="s">
        <v>69</v>
      </c>
      <c r="J63" s="74"/>
    </row>
    <row r="64" spans="1:10" ht="13.5" customHeight="1">
      <c r="A64" s="62"/>
      <c r="B64" s="75"/>
      <c r="C64" s="76"/>
      <c r="D64" s="76"/>
      <c r="E64" s="76"/>
      <c r="F64" s="76"/>
      <c r="G64" s="76"/>
      <c r="H64" s="76"/>
      <c r="I64" s="76"/>
      <c r="J64" s="77"/>
    </row>
    <row r="65" spans="1:10" ht="13.5" customHeight="1">
      <c r="A65" s="86" t="s">
        <v>18</v>
      </c>
      <c r="B65" s="87"/>
      <c r="C65" s="81"/>
      <c r="D65" s="80">
        <v>15</v>
      </c>
      <c r="E65" s="80">
        <v>1</v>
      </c>
      <c r="F65" s="121" t="s">
        <v>69</v>
      </c>
      <c r="G65" s="80">
        <v>75</v>
      </c>
      <c r="H65" s="121" t="s">
        <v>69</v>
      </c>
      <c r="I65" s="121" t="s">
        <v>69</v>
      </c>
      <c r="J65" s="82"/>
    </row>
    <row r="66" ht="10.5">
      <c r="A66" s="48" t="s">
        <v>90</v>
      </c>
    </row>
    <row r="67" ht="9.75" customHeight="1"/>
    <row r="68" ht="14.25">
      <c r="A68" s="60" t="s">
        <v>39</v>
      </c>
    </row>
    <row r="69" ht="10.5">
      <c r="D69" s="49" t="s">
        <v>12</v>
      </c>
    </row>
    <row r="70" spans="1:4" ht="21.75" thickBot="1">
      <c r="A70" s="88" t="s">
        <v>34</v>
      </c>
      <c r="B70" s="89" t="s">
        <v>91</v>
      </c>
      <c r="C70" s="90" t="s">
        <v>92</v>
      </c>
      <c r="D70" s="91" t="s">
        <v>50</v>
      </c>
    </row>
    <row r="71" spans="1:4" ht="13.5" customHeight="1" thickTop="1">
      <c r="A71" s="92" t="s">
        <v>35</v>
      </c>
      <c r="B71" s="236">
        <v>1639</v>
      </c>
      <c r="C71" s="71">
        <v>1704</v>
      </c>
      <c r="D71" s="257">
        <f>C71-B71</f>
        <v>65</v>
      </c>
    </row>
    <row r="72" spans="1:4" ht="13.5" customHeight="1">
      <c r="A72" s="93" t="s">
        <v>36</v>
      </c>
      <c r="B72" s="72">
        <v>566</v>
      </c>
      <c r="C72" s="73">
        <v>509</v>
      </c>
      <c r="D72" s="74">
        <f>C72-B72</f>
        <v>-57</v>
      </c>
    </row>
    <row r="73" spans="1:4" ht="13.5" customHeight="1">
      <c r="A73" s="94" t="s">
        <v>37</v>
      </c>
      <c r="B73" s="75">
        <v>2985</v>
      </c>
      <c r="C73" s="76">
        <v>3225</v>
      </c>
      <c r="D73" s="77">
        <f>C73-B73</f>
        <v>240</v>
      </c>
    </row>
    <row r="74" spans="1:4" ht="13.5" customHeight="1">
      <c r="A74" s="95" t="s">
        <v>38</v>
      </c>
      <c r="B74" s="96">
        <v>5190</v>
      </c>
      <c r="C74" s="80">
        <f>SUM(C71:C73)</f>
        <v>5438</v>
      </c>
      <c r="D74" s="256">
        <f>C74-B74</f>
        <v>248</v>
      </c>
    </row>
    <row r="75" spans="1:4" ht="10.5">
      <c r="A75" s="48" t="s">
        <v>58</v>
      </c>
      <c r="B75" s="97"/>
      <c r="C75" s="97"/>
      <c r="D75" s="97"/>
    </row>
    <row r="76" spans="1:4" ht="9.75" customHeight="1">
      <c r="A76" s="98"/>
      <c r="B76" s="97"/>
      <c r="C76" s="97"/>
      <c r="D76" s="97"/>
    </row>
    <row r="77" ht="14.25">
      <c r="A77" s="60" t="s">
        <v>57</v>
      </c>
    </row>
    <row r="78" ht="10.5" customHeight="1">
      <c r="A78" s="60"/>
    </row>
    <row r="79" spans="1:11" ht="21.75" thickBot="1">
      <c r="A79" s="88" t="s">
        <v>33</v>
      </c>
      <c r="B79" s="89" t="s">
        <v>91</v>
      </c>
      <c r="C79" s="90" t="s">
        <v>92</v>
      </c>
      <c r="D79" s="90" t="s">
        <v>50</v>
      </c>
      <c r="E79" s="99" t="s">
        <v>31</v>
      </c>
      <c r="F79" s="91" t="s">
        <v>32</v>
      </c>
      <c r="G79" s="700" t="s">
        <v>40</v>
      </c>
      <c r="H79" s="701"/>
      <c r="I79" s="89" t="s">
        <v>91</v>
      </c>
      <c r="J79" s="90" t="s">
        <v>92</v>
      </c>
      <c r="K79" s="91" t="s">
        <v>50</v>
      </c>
    </row>
    <row r="80" spans="1:11" ht="13.5" customHeight="1" thickTop="1">
      <c r="A80" s="92" t="s">
        <v>25</v>
      </c>
      <c r="B80" s="258">
        <v>7.55</v>
      </c>
      <c r="C80" s="100">
        <v>7.38</v>
      </c>
      <c r="D80" s="100">
        <f aca="true" t="shared" si="0" ref="D80:D85">C80-B80</f>
        <v>-0.16999999999999993</v>
      </c>
      <c r="E80" s="101">
        <v>-13.62</v>
      </c>
      <c r="F80" s="102" t="s">
        <v>93</v>
      </c>
      <c r="G80" s="717" t="s">
        <v>260</v>
      </c>
      <c r="H80" s="744"/>
      <c r="I80" s="259" t="s">
        <v>69</v>
      </c>
      <c r="J80" s="161" t="s">
        <v>69</v>
      </c>
      <c r="K80" s="260" t="s">
        <v>69</v>
      </c>
    </row>
    <row r="81" spans="1:11" ht="13.5" customHeight="1">
      <c r="A81" s="93" t="s">
        <v>26</v>
      </c>
      <c r="B81" s="261">
        <v>29.77</v>
      </c>
      <c r="C81" s="104">
        <v>28.16</v>
      </c>
      <c r="D81" s="100">
        <f t="shared" si="0"/>
        <v>-1.6099999999999994</v>
      </c>
      <c r="E81" s="105">
        <v>-18.62</v>
      </c>
      <c r="F81" s="106" t="s">
        <v>94</v>
      </c>
      <c r="G81" s="719" t="s">
        <v>262</v>
      </c>
      <c r="H81" s="740"/>
      <c r="I81" s="261" t="s">
        <v>69</v>
      </c>
      <c r="J81" s="163" t="s">
        <v>69</v>
      </c>
      <c r="K81" s="262" t="s">
        <v>69</v>
      </c>
    </row>
    <row r="82" spans="1:11" ht="13.5" customHeight="1">
      <c r="A82" s="93" t="s">
        <v>27</v>
      </c>
      <c r="B82" s="263">
        <v>8.7</v>
      </c>
      <c r="C82" s="107">
        <v>8.5</v>
      </c>
      <c r="D82" s="264">
        <f t="shared" si="0"/>
        <v>-0.1999999999999993</v>
      </c>
      <c r="E82" s="108">
        <v>25</v>
      </c>
      <c r="F82" s="109">
        <v>35</v>
      </c>
      <c r="G82" s="719" t="s">
        <v>263</v>
      </c>
      <c r="H82" s="740"/>
      <c r="I82" s="261" t="s">
        <v>69</v>
      </c>
      <c r="J82" s="163" t="s">
        <v>69</v>
      </c>
      <c r="K82" s="262" t="s">
        <v>69</v>
      </c>
    </row>
    <row r="83" spans="1:11" ht="13.5" customHeight="1">
      <c r="A83" s="93" t="s">
        <v>28</v>
      </c>
      <c r="B83" s="265">
        <v>70.7</v>
      </c>
      <c r="C83" s="107">
        <v>40.9</v>
      </c>
      <c r="D83" s="264">
        <f t="shared" si="0"/>
        <v>-29.800000000000004</v>
      </c>
      <c r="E83" s="108">
        <v>350</v>
      </c>
      <c r="F83" s="110"/>
      <c r="G83" s="719" t="s">
        <v>288</v>
      </c>
      <c r="H83" s="740"/>
      <c r="I83" s="261" t="s">
        <v>69</v>
      </c>
      <c r="J83" s="163" t="s">
        <v>69</v>
      </c>
      <c r="K83" s="262" t="s">
        <v>69</v>
      </c>
    </row>
    <row r="84" spans="1:11" ht="13.5" customHeight="1">
      <c r="A84" s="93" t="s">
        <v>29</v>
      </c>
      <c r="B84" s="266">
        <v>0.68</v>
      </c>
      <c r="C84" s="104">
        <v>0.69</v>
      </c>
      <c r="D84" s="100">
        <f t="shared" si="0"/>
        <v>0.009999999999999898</v>
      </c>
      <c r="E84" s="111"/>
      <c r="F84" s="112"/>
      <c r="G84" s="719" t="s">
        <v>289</v>
      </c>
      <c r="H84" s="740"/>
      <c r="I84" s="261" t="s">
        <v>69</v>
      </c>
      <c r="J84" s="163" t="s">
        <v>69</v>
      </c>
      <c r="K84" s="262" t="s">
        <v>69</v>
      </c>
    </row>
    <row r="85" spans="1:11" ht="13.5" customHeight="1">
      <c r="A85" s="113" t="s">
        <v>30</v>
      </c>
      <c r="B85" s="267">
        <v>90.7</v>
      </c>
      <c r="C85" s="114">
        <v>91.7</v>
      </c>
      <c r="D85" s="264">
        <f t="shared" si="0"/>
        <v>1</v>
      </c>
      <c r="E85" s="115"/>
      <c r="F85" s="116"/>
      <c r="G85" s="721"/>
      <c r="H85" s="722"/>
      <c r="I85" s="117"/>
      <c r="J85" s="114"/>
      <c r="K85" s="118"/>
    </row>
    <row r="86" ht="10.5">
      <c r="A86" s="48" t="s">
        <v>95</v>
      </c>
    </row>
    <row r="87" ht="10.5">
      <c r="A87" s="48" t="s">
        <v>96</v>
      </c>
    </row>
    <row r="88" ht="10.5">
      <c r="A88" s="48" t="s">
        <v>97</v>
      </c>
    </row>
    <row r="89" ht="10.5" customHeight="1">
      <c r="A89" s="48" t="s">
        <v>98</v>
      </c>
    </row>
  </sheetData>
  <sheetProtection/>
  <mergeCells count="47">
    <mergeCell ref="G83:H83"/>
    <mergeCell ref="G84:H84"/>
    <mergeCell ref="G85:H85"/>
    <mergeCell ref="I59:I60"/>
    <mergeCell ref="J59:J60"/>
    <mergeCell ref="G79:H79"/>
    <mergeCell ref="G80:H80"/>
    <mergeCell ref="G81:H81"/>
    <mergeCell ref="G82:H82"/>
    <mergeCell ref="H39:H40"/>
    <mergeCell ref="I39:I40"/>
    <mergeCell ref="A59:A60"/>
    <mergeCell ref="B59:B60"/>
    <mergeCell ref="C59:C60"/>
    <mergeCell ref="D59:D60"/>
    <mergeCell ref="E59:E60"/>
    <mergeCell ref="F59:F60"/>
    <mergeCell ref="G59:G60"/>
    <mergeCell ref="H59:H60"/>
    <mergeCell ref="G18:G19"/>
    <mergeCell ref="H18:H19"/>
    <mergeCell ref="I18:I19"/>
    <mergeCell ref="A39:A40"/>
    <mergeCell ref="B39:B40"/>
    <mergeCell ref="C39:C40"/>
    <mergeCell ref="D39:D40"/>
    <mergeCell ref="E39:E40"/>
    <mergeCell ref="F39:F40"/>
    <mergeCell ref="G39:G40"/>
    <mergeCell ref="A18:A19"/>
    <mergeCell ref="B18:B19"/>
    <mergeCell ref="C18:C19"/>
    <mergeCell ref="D18:D19"/>
    <mergeCell ref="E18:E19"/>
    <mergeCell ref="F18:F19"/>
    <mergeCell ref="G8:G9"/>
    <mergeCell ref="H8:I9"/>
    <mergeCell ref="H10:I10"/>
    <mergeCell ref="H11:I11"/>
    <mergeCell ref="H12:I12"/>
    <mergeCell ref="H13:I13"/>
    <mergeCell ref="A8:A9"/>
    <mergeCell ref="B8:B9"/>
    <mergeCell ref="C8:C9"/>
    <mergeCell ref="D8:D9"/>
    <mergeCell ref="E8:E9"/>
    <mergeCell ref="F8:F9"/>
  </mergeCells>
  <printOptions/>
  <pageMargins left="0.4330708661417323" right="0.3937007874015748" top="0.7086614173228347" bottom="0.31496062992125984" header="0.4330708661417323" footer="0.1968503937007874"/>
  <pageSetup horizontalDpi="600" verticalDpi="600" orientation="portrait" paperSize="9" scale="91" r:id="rId1"/>
  <rowBreaks count="1" manualBreakCount="1">
    <brk id="56" max="10" man="1"/>
  </rowBreaks>
  <colBreaks count="1" manualBreakCount="1">
    <brk id="11" max="72" man="1"/>
  </colBreaks>
</worksheet>
</file>

<file path=xl/worksheets/sheet9.xml><?xml version="1.0" encoding="utf-8"?>
<worksheet xmlns="http://schemas.openxmlformats.org/spreadsheetml/2006/main" xmlns:r="http://schemas.openxmlformats.org/officeDocument/2006/relationships">
  <dimension ref="A1:M78"/>
  <sheetViews>
    <sheetView view="pageBreakPreview" zoomScale="130" zoomScaleSheetLayoutView="130" zoomScalePageLayoutView="0" workbookViewId="0" topLeftCell="A39">
      <selection activeCell="E56" sqref="E56"/>
    </sheetView>
  </sheetViews>
  <sheetFormatPr defaultColWidth="9.00390625" defaultRowHeight="13.5" customHeight="1"/>
  <cols>
    <col min="1" max="1" width="16.625" style="1" customWidth="1"/>
    <col min="2" max="16384" width="9.00390625" style="1" customWidth="1"/>
  </cols>
  <sheetData>
    <row r="1" spans="1:13" ht="21" customHeight="1">
      <c r="A1" s="45" t="s">
        <v>86</v>
      </c>
      <c r="B1" s="46"/>
      <c r="C1" s="46"/>
      <c r="D1" s="46"/>
      <c r="E1" s="46"/>
      <c r="F1" s="46"/>
      <c r="G1" s="46"/>
      <c r="H1" s="46"/>
      <c r="I1" s="46"/>
      <c r="J1" s="46"/>
      <c r="K1" s="46"/>
      <c r="L1" s="47"/>
      <c r="M1" s="46"/>
    </row>
    <row r="2" spans="1:13" ht="13.5" customHeight="1">
      <c r="A2" s="45"/>
      <c r="B2" s="46"/>
      <c r="C2" s="46"/>
      <c r="D2" s="46"/>
      <c r="E2" s="46"/>
      <c r="F2" s="46"/>
      <c r="G2" s="46"/>
      <c r="H2" s="46"/>
      <c r="I2" s="46"/>
      <c r="J2" s="46"/>
      <c r="K2" s="46"/>
      <c r="L2" s="46"/>
      <c r="M2" s="46"/>
    </row>
    <row r="3" ht="13.5" customHeight="1">
      <c r="J3" s="49" t="s">
        <v>12</v>
      </c>
    </row>
    <row r="4" spans="1:10" ht="21" customHeight="1" thickBot="1">
      <c r="A4" s="50" t="s">
        <v>290</v>
      </c>
      <c r="B4" s="51"/>
      <c r="G4" s="52" t="s">
        <v>51</v>
      </c>
      <c r="H4" s="53" t="s">
        <v>52</v>
      </c>
      <c r="I4" s="54" t="s">
        <v>53</v>
      </c>
      <c r="J4" s="55" t="s">
        <v>54</v>
      </c>
    </row>
    <row r="5" spans="7:10" ht="13.5" customHeight="1" thickTop="1">
      <c r="G5" s="56">
        <v>9753</v>
      </c>
      <c r="H5" s="57">
        <v>2137</v>
      </c>
      <c r="I5" s="58">
        <v>536</v>
      </c>
      <c r="J5" s="59">
        <v>12426</v>
      </c>
    </row>
    <row r="6" ht="14.25">
      <c r="A6" s="60" t="s">
        <v>2</v>
      </c>
    </row>
    <row r="7" spans="8:9" ht="10.5">
      <c r="H7" s="49" t="s">
        <v>12</v>
      </c>
      <c r="I7" s="49"/>
    </row>
    <row r="8" spans="1:8" ht="13.5" customHeight="1">
      <c r="A8" s="684" t="s">
        <v>0</v>
      </c>
      <c r="B8" s="686" t="s">
        <v>3</v>
      </c>
      <c r="C8" s="688" t="s">
        <v>4</v>
      </c>
      <c r="D8" s="688" t="s">
        <v>5</v>
      </c>
      <c r="E8" s="688" t="s">
        <v>6</v>
      </c>
      <c r="F8" s="745" t="s">
        <v>55</v>
      </c>
      <c r="G8" s="688" t="s">
        <v>7</v>
      </c>
      <c r="H8" s="692" t="s">
        <v>8</v>
      </c>
    </row>
    <row r="9" spans="1:8" ht="13.5" customHeight="1" thickBot="1">
      <c r="A9" s="685"/>
      <c r="B9" s="687"/>
      <c r="C9" s="689"/>
      <c r="D9" s="689"/>
      <c r="E9" s="689"/>
      <c r="F9" s="746"/>
      <c r="G9" s="689"/>
      <c r="H9" s="693"/>
    </row>
    <row r="10" spans="1:8" ht="13.5" customHeight="1" thickTop="1">
      <c r="A10" s="2" t="s">
        <v>9</v>
      </c>
      <c r="B10" s="3">
        <v>20691</v>
      </c>
      <c r="C10" s="4">
        <v>18867</v>
      </c>
      <c r="D10" s="4">
        <v>1824</v>
      </c>
      <c r="E10" s="4">
        <v>702</v>
      </c>
      <c r="F10" s="231">
        <v>789</v>
      </c>
      <c r="G10" s="4">
        <v>17913</v>
      </c>
      <c r="H10" s="5" t="s">
        <v>291</v>
      </c>
    </row>
    <row r="11" spans="1:8" ht="13.5" customHeight="1">
      <c r="A11" s="6" t="s">
        <v>292</v>
      </c>
      <c r="B11" s="7">
        <v>983</v>
      </c>
      <c r="C11" s="8">
        <v>711</v>
      </c>
      <c r="D11" s="8">
        <v>271</v>
      </c>
      <c r="E11" s="8">
        <v>261</v>
      </c>
      <c r="F11" s="268">
        <v>275</v>
      </c>
      <c r="G11" s="8">
        <v>310</v>
      </c>
      <c r="H11" s="9"/>
    </row>
    <row r="12" spans="1:8" ht="13.5" customHeight="1">
      <c r="A12" s="6" t="s">
        <v>293</v>
      </c>
      <c r="B12" s="7">
        <v>256</v>
      </c>
      <c r="C12" s="8">
        <v>189</v>
      </c>
      <c r="D12" s="8">
        <v>67</v>
      </c>
      <c r="E12" s="8">
        <v>59</v>
      </c>
      <c r="F12" s="268">
        <v>97</v>
      </c>
      <c r="G12" s="8">
        <v>31</v>
      </c>
      <c r="H12" s="9"/>
    </row>
    <row r="13" spans="1:8" s="273" customFormat="1" ht="13.5" customHeight="1">
      <c r="A13" s="269" t="s">
        <v>294</v>
      </c>
      <c r="B13" s="270">
        <v>209</v>
      </c>
      <c r="C13" s="271">
        <v>204</v>
      </c>
      <c r="D13" s="271">
        <v>5</v>
      </c>
      <c r="E13" s="271">
        <v>5</v>
      </c>
      <c r="F13" s="271">
        <v>112</v>
      </c>
      <c r="G13" s="271">
        <v>738</v>
      </c>
      <c r="H13" s="272"/>
    </row>
    <row r="14" spans="1:8" ht="13.5" customHeight="1">
      <c r="A14" s="63" t="s">
        <v>1</v>
      </c>
      <c r="B14" s="64">
        <v>21649</v>
      </c>
      <c r="C14" s="65">
        <v>19482</v>
      </c>
      <c r="D14" s="65">
        <v>2166</v>
      </c>
      <c r="E14" s="65">
        <v>1027</v>
      </c>
      <c r="F14" s="274"/>
      <c r="G14" s="65">
        <v>18992</v>
      </c>
      <c r="H14" s="67"/>
    </row>
    <row r="15" spans="1:8" ht="13.5" customHeight="1">
      <c r="A15" s="68" t="s">
        <v>87</v>
      </c>
      <c r="B15" s="69"/>
      <c r="C15" s="69"/>
      <c r="D15" s="69"/>
      <c r="E15" s="69"/>
      <c r="F15" s="69"/>
      <c r="G15" s="69"/>
      <c r="H15" s="70"/>
    </row>
    <row r="16" ht="9.75" customHeight="1"/>
    <row r="17" ht="14.25">
      <c r="A17" s="60" t="s">
        <v>10</v>
      </c>
    </row>
    <row r="18" spans="9:12" ht="10.5">
      <c r="I18" s="49" t="s">
        <v>12</v>
      </c>
      <c r="K18" s="49"/>
      <c r="L18" s="49"/>
    </row>
    <row r="19" spans="1:9" ht="13.5" customHeight="1">
      <c r="A19" s="684" t="s">
        <v>0</v>
      </c>
      <c r="B19" s="694" t="s">
        <v>43</v>
      </c>
      <c r="C19" s="690" t="s">
        <v>44</v>
      </c>
      <c r="D19" s="690" t="s">
        <v>45</v>
      </c>
      <c r="E19" s="695" t="s">
        <v>46</v>
      </c>
      <c r="F19" s="690" t="s">
        <v>55</v>
      </c>
      <c r="G19" s="690" t="s">
        <v>11</v>
      </c>
      <c r="H19" s="695" t="s">
        <v>41</v>
      </c>
      <c r="I19" s="692" t="s">
        <v>8</v>
      </c>
    </row>
    <row r="20" spans="1:9" ht="13.5" customHeight="1" thickBot="1">
      <c r="A20" s="685"/>
      <c r="B20" s="687"/>
      <c r="C20" s="689"/>
      <c r="D20" s="689"/>
      <c r="E20" s="696"/>
      <c r="F20" s="691"/>
      <c r="G20" s="691"/>
      <c r="H20" s="697"/>
      <c r="I20" s="693"/>
    </row>
    <row r="21" spans="1:9" ht="13.5" customHeight="1" thickTop="1">
      <c r="A21" s="2" t="s">
        <v>295</v>
      </c>
      <c r="B21" s="16">
        <v>594</v>
      </c>
      <c r="C21" s="17">
        <v>443</v>
      </c>
      <c r="D21" s="17">
        <v>151</v>
      </c>
      <c r="E21" s="17">
        <v>650</v>
      </c>
      <c r="F21" s="17">
        <v>48</v>
      </c>
      <c r="G21" s="17">
        <v>777</v>
      </c>
      <c r="H21" s="17">
        <v>234</v>
      </c>
      <c r="I21" s="22" t="s">
        <v>238</v>
      </c>
    </row>
    <row r="22" spans="1:9" ht="13.5" customHeight="1">
      <c r="A22" s="2" t="s">
        <v>168</v>
      </c>
      <c r="B22" s="27">
        <v>5606</v>
      </c>
      <c r="C22" s="29">
        <v>5910</v>
      </c>
      <c r="D22" s="29">
        <v>-304</v>
      </c>
      <c r="E22" s="29">
        <v>1385</v>
      </c>
      <c r="F22" s="29">
        <v>317</v>
      </c>
      <c r="G22" s="29">
        <v>2686</v>
      </c>
      <c r="H22" s="29">
        <v>1676</v>
      </c>
      <c r="I22" s="22" t="s">
        <v>238</v>
      </c>
    </row>
    <row r="23" spans="1:9" ht="13.5" customHeight="1">
      <c r="A23" s="2" t="s">
        <v>220</v>
      </c>
      <c r="B23" s="27">
        <v>8</v>
      </c>
      <c r="C23" s="29">
        <v>8</v>
      </c>
      <c r="D23" s="29">
        <v>1</v>
      </c>
      <c r="E23" s="29">
        <v>1</v>
      </c>
      <c r="F23" s="29">
        <v>4</v>
      </c>
      <c r="G23" s="189" t="s">
        <v>69</v>
      </c>
      <c r="H23" s="189" t="s">
        <v>69</v>
      </c>
      <c r="I23" s="30"/>
    </row>
    <row r="24" spans="1:9" ht="13.5" customHeight="1">
      <c r="A24" s="2" t="s">
        <v>111</v>
      </c>
      <c r="B24" s="27">
        <v>2020</v>
      </c>
      <c r="C24" s="29">
        <v>1929</v>
      </c>
      <c r="D24" s="29">
        <v>90</v>
      </c>
      <c r="E24" s="29">
        <v>87</v>
      </c>
      <c r="F24" s="29">
        <v>1034</v>
      </c>
      <c r="G24" s="29">
        <v>17462</v>
      </c>
      <c r="H24" s="29">
        <v>15558</v>
      </c>
      <c r="I24" s="30"/>
    </row>
    <row r="25" spans="1:9" ht="13.5" customHeight="1">
      <c r="A25" s="2" t="s">
        <v>296</v>
      </c>
      <c r="B25" s="27">
        <v>6835</v>
      </c>
      <c r="C25" s="29">
        <v>6567</v>
      </c>
      <c r="D25" s="29">
        <v>268</v>
      </c>
      <c r="E25" s="29">
        <v>268</v>
      </c>
      <c r="F25" s="29">
        <v>378</v>
      </c>
      <c r="G25" s="189" t="s">
        <v>69</v>
      </c>
      <c r="H25" s="189" t="s">
        <v>69</v>
      </c>
      <c r="I25" s="30"/>
    </row>
    <row r="26" spans="1:9" ht="13.5" customHeight="1">
      <c r="A26" s="6" t="s">
        <v>297</v>
      </c>
      <c r="B26" s="27">
        <v>452</v>
      </c>
      <c r="C26" s="29">
        <v>452</v>
      </c>
      <c r="D26" s="29">
        <v>0</v>
      </c>
      <c r="E26" s="29">
        <v>0</v>
      </c>
      <c r="F26" s="29">
        <v>34</v>
      </c>
      <c r="G26" s="189" t="s">
        <v>69</v>
      </c>
      <c r="H26" s="189" t="s">
        <v>69</v>
      </c>
      <c r="I26" s="30"/>
    </row>
    <row r="27" spans="1:9" ht="13.5" customHeight="1">
      <c r="A27" s="6" t="s">
        <v>298</v>
      </c>
      <c r="B27" s="27">
        <v>2844</v>
      </c>
      <c r="C27" s="29">
        <v>2729</v>
      </c>
      <c r="D27" s="29">
        <v>115</v>
      </c>
      <c r="E27" s="29">
        <v>115</v>
      </c>
      <c r="F27" s="29">
        <v>406</v>
      </c>
      <c r="G27" s="189" t="s">
        <v>69</v>
      </c>
      <c r="H27" s="189" t="s">
        <v>69</v>
      </c>
      <c r="I27" s="30"/>
    </row>
    <row r="28" spans="1:9" ht="13.5" customHeight="1">
      <c r="A28" s="23" t="s">
        <v>299</v>
      </c>
      <c r="B28" s="175">
        <v>29</v>
      </c>
      <c r="C28" s="176">
        <v>29</v>
      </c>
      <c r="D28" s="176">
        <v>0</v>
      </c>
      <c r="E28" s="176">
        <v>0</v>
      </c>
      <c r="F28" s="189" t="s">
        <v>69</v>
      </c>
      <c r="G28" s="189" t="s">
        <v>69</v>
      </c>
      <c r="H28" s="189" t="s">
        <v>69</v>
      </c>
      <c r="I28" s="177"/>
    </row>
    <row r="29" spans="1:9" ht="13.5" customHeight="1">
      <c r="A29" s="11" t="s">
        <v>300</v>
      </c>
      <c r="B29" s="32">
        <v>407</v>
      </c>
      <c r="C29" s="33">
        <v>395</v>
      </c>
      <c r="D29" s="33">
        <v>12</v>
      </c>
      <c r="E29" s="33">
        <v>12</v>
      </c>
      <c r="F29" s="33">
        <v>100</v>
      </c>
      <c r="G29" s="34" t="s">
        <v>69</v>
      </c>
      <c r="H29" s="34" t="s">
        <v>69</v>
      </c>
      <c r="I29" s="35"/>
    </row>
    <row r="30" spans="1:9" ht="13.5" customHeight="1">
      <c r="A30" s="63" t="s">
        <v>15</v>
      </c>
      <c r="B30" s="78"/>
      <c r="C30" s="79"/>
      <c r="D30" s="79"/>
      <c r="E30" s="80">
        <v>2518</v>
      </c>
      <c r="F30" s="81"/>
      <c r="G30" s="80">
        <v>20925</v>
      </c>
      <c r="H30" s="80">
        <v>17468</v>
      </c>
      <c r="I30" s="82"/>
    </row>
    <row r="31" ht="10.5">
      <c r="A31" s="1" t="s">
        <v>88</v>
      </c>
    </row>
    <row r="32" ht="10.5">
      <c r="A32" s="1" t="s">
        <v>89</v>
      </c>
    </row>
    <row r="33" ht="10.5">
      <c r="A33" s="1" t="s">
        <v>49</v>
      </c>
    </row>
    <row r="34" ht="10.5">
      <c r="A34" s="1" t="s">
        <v>48</v>
      </c>
    </row>
    <row r="35" ht="9.75" customHeight="1"/>
    <row r="36" ht="14.25">
      <c r="A36" s="60" t="s">
        <v>13</v>
      </c>
    </row>
    <row r="37" spans="9:10" ht="10.5">
      <c r="I37" s="49" t="s">
        <v>12</v>
      </c>
      <c r="J37" s="49"/>
    </row>
    <row r="38" spans="1:9" ht="13.5" customHeight="1">
      <c r="A38" s="684" t="s">
        <v>14</v>
      </c>
      <c r="B38" s="694" t="s">
        <v>43</v>
      </c>
      <c r="C38" s="690" t="s">
        <v>44</v>
      </c>
      <c r="D38" s="690" t="s">
        <v>45</v>
      </c>
      <c r="E38" s="695" t="s">
        <v>46</v>
      </c>
      <c r="F38" s="690" t="s">
        <v>55</v>
      </c>
      <c r="G38" s="690" t="s">
        <v>11</v>
      </c>
      <c r="H38" s="695" t="s">
        <v>42</v>
      </c>
      <c r="I38" s="692" t="s">
        <v>8</v>
      </c>
    </row>
    <row r="39" spans="1:9" ht="13.5" customHeight="1" thickBot="1">
      <c r="A39" s="685"/>
      <c r="B39" s="687"/>
      <c r="C39" s="689"/>
      <c r="D39" s="689"/>
      <c r="E39" s="696"/>
      <c r="F39" s="691"/>
      <c r="G39" s="691"/>
      <c r="H39" s="697"/>
      <c r="I39" s="693"/>
    </row>
    <row r="40" spans="1:9" ht="13.5" customHeight="1" thickTop="1">
      <c r="A40" s="2" t="s">
        <v>301</v>
      </c>
      <c r="B40" s="16">
        <v>1853</v>
      </c>
      <c r="C40" s="17">
        <v>1808</v>
      </c>
      <c r="D40" s="17">
        <v>46</v>
      </c>
      <c r="E40" s="17">
        <v>46</v>
      </c>
      <c r="F40" s="18" t="s">
        <v>69</v>
      </c>
      <c r="G40" s="139">
        <v>190</v>
      </c>
      <c r="H40" s="139">
        <v>74</v>
      </c>
      <c r="I40" s="38"/>
    </row>
    <row r="41" spans="1:9" ht="13.5" customHeight="1">
      <c r="A41" s="6" t="s">
        <v>124</v>
      </c>
      <c r="B41" s="171">
        <v>75</v>
      </c>
      <c r="C41" s="172">
        <v>71</v>
      </c>
      <c r="D41" s="172">
        <v>3</v>
      </c>
      <c r="E41" s="172">
        <v>3</v>
      </c>
      <c r="F41" s="275" t="s">
        <v>69</v>
      </c>
      <c r="G41" s="149" t="s">
        <v>69</v>
      </c>
      <c r="H41" s="149" t="s">
        <v>69</v>
      </c>
      <c r="I41" s="174"/>
    </row>
    <row r="42" spans="1:9" ht="13.5" customHeight="1">
      <c r="A42" s="6" t="s">
        <v>272</v>
      </c>
      <c r="B42" s="175">
        <v>11738</v>
      </c>
      <c r="C42" s="176">
        <v>11624</v>
      </c>
      <c r="D42" s="176">
        <v>114</v>
      </c>
      <c r="E42" s="176">
        <v>114</v>
      </c>
      <c r="F42" s="176">
        <v>2690</v>
      </c>
      <c r="G42" s="149" t="s">
        <v>69</v>
      </c>
      <c r="H42" s="149" t="s">
        <v>69</v>
      </c>
      <c r="I42" s="177"/>
    </row>
    <row r="43" spans="1:9" ht="13.5" customHeight="1">
      <c r="A43" s="6" t="s">
        <v>302</v>
      </c>
      <c r="B43" s="27">
        <v>114</v>
      </c>
      <c r="C43" s="29">
        <v>98</v>
      </c>
      <c r="D43" s="29">
        <v>16</v>
      </c>
      <c r="E43" s="29">
        <v>16</v>
      </c>
      <c r="F43" s="31" t="s">
        <v>69</v>
      </c>
      <c r="G43" s="149" t="s">
        <v>69</v>
      </c>
      <c r="H43" s="149" t="s">
        <v>69</v>
      </c>
      <c r="I43" s="30"/>
    </row>
    <row r="44" spans="1:9" ht="13.5" customHeight="1">
      <c r="A44" s="276" t="s">
        <v>303</v>
      </c>
      <c r="B44" s="171">
        <v>420</v>
      </c>
      <c r="C44" s="172">
        <v>397</v>
      </c>
      <c r="D44" s="172">
        <v>23</v>
      </c>
      <c r="E44" s="172">
        <v>23</v>
      </c>
      <c r="F44" s="275" t="s">
        <v>69</v>
      </c>
      <c r="G44" s="277" t="s">
        <v>69</v>
      </c>
      <c r="H44" s="277" t="s">
        <v>69</v>
      </c>
      <c r="I44" s="174"/>
    </row>
    <row r="45" spans="1:9" ht="13.5" customHeight="1">
      <c r="A45" s="276" t="s">
        <v>304</v>
      </c>
      <c r="B45" s="141">
        <v>161139</v>
      </c>
      <c r="C45" s="142">
        <v>155554</v>
      </c>
      <c r="D45" s="142">
        <v>5585</v>
      </c>
      <c r="E45" s="142">
        <v>5580</v>
      </c>
      <c r="F45" s="34" t="s">
        <v>69</v>
      </c>
      <c r="G45" s="278" t="s">
        <v>69</v>
      </c>
      <c r="H45" s="278" t="s">
        <v>69</v>
      </c>
      <c r="I45" s="35"/>
    </row>
    <row r="46" spans="1:9" ht="13.5" customHeight="1">
      <c r="A46" s="63" t="s">
        <v>16</v>
      </c>
      <c r="B46" s="279"/>
      <c r="C46" s="280"/>
      <c r="D46" s="280"/>
      <c r="E46" s="281">
        <v>5782</v>
      </c>
      <c r="F46" s="81"/>
      <c r="G46" s="281">
        <v>190</v>
      </c>
      <c r="H46" s="281">
        <v>74</v>
      </c>
      <c r="I46" s="84"/>
    </row>
    <row r="47" ht="9.75" customHeight="1">
      <c r="A47" s="85"/>
    </row>
    <row r="48" ht="14.25">
      <c r="A48" s="60" t="s">
        <v>56</v>
      </c>
    </row>
    <row r="49" ht="10.5">
      <c r="J49" s="49" t="s">
        <v>12</v>
      </c>
    </row>
    <row r="50" spans="1:10" ht="13.5" customHeight="1">
      <c r="A50" s="698" t="s">
        <v>17</v>
      </c>
      <c r="B50" s="694" t="s">
        <v>19</v>
      </c>
      <c r="C50" s="690" t="s">
        <v>47</v>
      </c>
      <c r="D50" s="690" t="s">
        <v>20</v>
      </c>
      <c r="E50" s="690" t="s">
        <v>21</v>
      </c>
      <c r="F50" s="690" t="s">
        <v>22</v>
      </c>
      <c r="G50" s="695" t="s">
        <v>23</v>
      </c>
      <c r="H50" s="695" t="s">
        <v>24</v>
      </c>
      <c r="I50" s="695" t="s">
        <v>59</v>
      </c>
      <c r="J50" s="692" t="s">
        <v>8</v>
      </c>
    </row>
    <row r="51" spans="1:10" ht="13.5" customHeight="1" thickBot="1">
      <c r="A51" s="699"/>
      <c r="B51" s="687"/>
      <c r="C51" s="689"/>
      <c r="D51" s="689"/>
      <c r="E51" s="689"/>
      <c r="F51" s="689"/>
      <c r="G51" s="696"/>
      <c r="H51" s="696"/>
      <c r="I51" s="697"/>
      <c r="J51" s="693"/>
    </row>
    <row r="52" spans="1:10" ht="13.5" customHeight="1" thickTop="1">
      <c r="A52" s="2" t="s">
        <v>305</v>
      </c>
      <c r="B52" s="16">
        <v>0</v>
      </c>
      <c r="C52" s="17">
        <v>1</v>
      </c>
      <c r="D52" s="17">
        <v>1</v>
      </c>
      <c r="E52" s="17">
        <v>12</v>
      </c>
      <c r="F52" s="282" t="s">
        <v>69</v>
      </c>
      <c r="G52" s="17">
        <v>1042</v>
      </c>
      <c r="H52" s="18" t="s">
        <v>69</v>
      </c>
      <c r="I52" s="17">
        <v>1022</v>
      </c>
      <c r="J52" s="22"/>
    </row>
    <row r="53" spans="1:10" ht="13.5" customHeight="1">
      <c r="A53" s="6" t="s">
        <v>306</v>
      </c>
      <c r="B53" s="32">
        <v>20</v>
      </c>
      <c r="C53" s="33">
        <v>75</v>
      </c>
      <c r="D53" s="33">
        <v>10</v>
      </c>
      <c r="E53" s="34" t="s">
        <v>69</v>
      </c>
      <c r="F53" s="34" t="s">
        <v>69</v>
      </c>
      <c r="G53" s="34" t="s">
        <v>69</v>
      </c>
      <c r="H53" s="34" t="s">
        <v>69</v>
      </c>
      <c r="I53" s="34" t="s">
        <v>69</v>
      </c>
      <c r="J53" s="283"/>
    </row>
    <row r="54" spans="1:10" ht="13.5" customHeight="1">
      <c r="A54" s="86" t="s">
        <v>18</v>
      </c>
      <c r="B54" s="87"/>
      <c r="C54" s="81"/>
      <c r="D54" s="80">
        <v>11</v>
      </c>
      <c r="E54" s="80">
        <v>12</v>
      </c>
      <c r="F54" s="121" t="s">
        <v>69</v>
      </c>
      <c r="G54" s="80">
        <v>1042</v>
      </c>
      <c r="H54" s="121" t="s">
        <v>69</v>
      </c>
      <c r="I54" s="80">
        <v>1022</v>
      </c>
      <c r="J54" s="82"/>
    </row>
    <row r="55" ht="10.5">
      <c r="A55" s="1" t="s">
        <v>90</v>
      </c>
    </row>
    <row r="56" ht="9.75" customHeight="1"/>
    <row r="57" ht="14.25">
      <c r="A57" s="60" t="s">
        <v>39</v>
      </c>
    </row>
    <row r="58" ht="10.5">
      <c r="D58" s="49" t="s">
        <v>12</v>
      </c>
    </row>
    <row r="59" spans="1:4" ht="21.75" thickBot="1">
      <c r="A59" s="88" t="s">
        <v>34</v>
      </c>
      <c r="B59" s="89" t="s">
        <v>91</v>
      </c>
      <c r="C59" s="90" t="s">
        <v>92</v>
      </c>
      <c r="D59" s="91" t="s">
        <v>50</v>
      </c>
    </row>
    <row r="60" spans="1:4" ht="13.5" customHeight="1" thickTop="1">
      <c r="A60" s="92" t="s">
        <v>35</v>
      </c>
      <c r="B60" s="16">
        <v>2311</v>
      </c>
      <c r="C60" s="17">
        <v>2034</v>
      </c>
      <c r="D60" s="38">
        <v>-277</v>
      </c>
    </row>
    <row r="61" spans="1:4" ht="13.5" customHeight="1">
      <c r="A61" s="93" t="s">
        <v>36</v>
      </c>
      <c r="B61" s="27">
        <v>395</v>
      </c>
      <c r="C61" s="29">
        <v>196</v>
      </c>
      <c r="D61" s="30">
        <v>-199</v>
      </c>
    </row>
    <row r="62" spans="1:4" ht="13.5" customHeight="1">
      <c r="A62" s="94" t="s">
        <v>37</v>
      </c>
      <c r="B62" s="32">
        <v>2363</v>
      </c>
      <c r="C62" s="33">
        <v>2163</v>
      </c>
      <c r="D62" s="35">
        <v>-200</v>
      </c>
    </row>
    <row r="63" spans="1:4" ht="13.5" customHeight="1">
      <c r="A63" s="95" t="s">
        <v>38</v>
      </c>
      <c r="B63" s="96">
        <v>5069</v>
      </c>
      <c r="C63" s="80">
        <v>4393</v>
      </c>
      <c r="D63" s="82">
        <v>-676</v>
      </c>
    </row>
    <row r="64" spans="1:4" ht="10.5">
      <c r="A64" s="1" t="s">
        <v>58</v>
      </c>
      <c r="B64" s="97"/>
      <c r="C64" s="97"/>
      <c r="D64" s="97"/>
    </row>
    <row r="65" spans="1:4" ht="9.75" customHeight="1">
      <c r="A65" s="98"/>
      <c r="B65" s="97"/>
      <c r="C65" s="97"/>
      <c r="D65" s="97"/>
    </row>
    <row r="66" ht="14.25">
      <c r="A66" s="60" t="s">
        <v>57</v>
      </c>
    </row>
    <row r="67" ht="10.5" customHeight="1">
      <c r="A67" s="60"/>
    </row>
    <row r="68" spans="1:11" ht="21.75" thickBot="1">
      <c r="A68" s="88" t="s">
        <v>33</v>
      </c>
      <c r="B68" s="89" t="s">
        <v>91</v>
      </c>
      <c r="C68" s="90" t="s">
        <v>92</v>
      </c>
      <c r="D68" s="90" t="s">
        <v>50</v>
      </c>
      <c r="E68" s="99" t="s">
        <v>31</v>
      </c>
      <c r="F68" s="91" t="s">
        <v>32</v>
      </c>
      <c r="G68" s="700" t="s">
        <v>40</v>
      </c>
      <c r="H68" s="701"/>
      <c r="I68" s="89" t="s">
        <v>91</v>
      </c>
      <c r="J68" s="90" t="s">
        <v>92</v>
      </c>
      <c r="K68" s="91" t="s">
        <v>50</v>
      </c>
    </row>
    <row r="69" spans="1:11" ht="13.5" customHeight="1" thickTop="1">
      <c r="A69" s="92" t="s">
        <v>25</v>
      </c>
      <c r="B69" s="125">
        <v>7.85</v>
      </c>
      <c r="C69" s="40">
        <v>8.26</v>
      </c>
      <c r="D69" s="40">
        <v>0.41</v>
      </c>
      <c r="E69" s="101">
        <v>-13.01</v>
      </c>
      <c r="F69" s="102" t="s">
        <v>93</v>
      </c>
      <c r="G69" s="723" t="s">
        <v>295</v>
      </c>
      <c r="H69" s="724"/>
      <c r="I69" s="18" t="s">
        <v>69</v>
      </c>
      <c r="J69" s="18" t="s">
        <v>69</v>
      </c>
      <c r="K69" s="122" t="s">
        <v>69</v>
      </c>
    </row>
    <row r="70" spans="1:11" ht="13.5" customHeight="1">
      <c r="A70" s="93" t="s">
        <v>26</v>
      </c>
      <c r="B70" s="128">
        <v>28.62</v>
      </c>
      <c r="C70" s="42">
        <v>28.52</v>
      </c>
      <c r="D70" s="42">
        <v>-0.1</v>
      </c>
      <c r="E70" s="105">
        <v>-18.01</v>
      </c>
      <c r="F70" s="106" t="s">
        <v>94</v>
      </c>
      <c r="G70" s="719" t="s">
        <v>168</v>
      </c>
      <c r="H70" s="720"/>
      <c r="I70" s="149" t="s">
        <v>69</v>
      </c>
      <c r="J70" s="149" t="s">
        <v>69</v>
      </c>
      <c r="K70" s="284" t="s">
        <v>69</v>
      </c>
    </row>
    <row r="71" spans="1:11" ht="13.5" customHeight="1">
      <c r="A71" s="93" t="s">
        <v>27</v>
      </c>
      <c r="B71" s="130">
        <v>14.6</v>
      </c>
      <c r="C71" s="43">
        <v>15.3</v>
      </c>
      <c r="D71" s="43">
        <v>0.7</v>
      </c>
      <c r="E71" s="108">
        <v>25</v>
      </c>
      <c r="F71" s="109">
        <v>35</v>
      </c>
      <c r="G71" s="719" t="s">
        <v>220</v>
      </c>
      <c r="H71" s="720"/>
      <c r="I71" s="149" t="s">
        <v>69</v>
      </c>
      <c r="J71" s="149" t="s">
        <v>69</v>
      </c>
      <c r="K71" s="284" t="s">
        <v>69</v>
      </c>
    </row>
    <row r="72" spans="1:11" ht="13.5" customHeight="1">
      <c r="A72" s="93" t="s">
        <v>28</v>
      </c>
      <c r="B72" s="131">
        <v>73.1</v>
      </c>
      <c r="C72" s="43">
        <v>82.8</v>
      </c>
      <c r="D72" s="43">
        <v>9.7</v>
      </c>
      <c r="E72" s="108">
        <v>350</v>
      </c>
      <c r="F72" s="110"/>
      <c r="G72" s="719" t="s">
        <v>111</v>
      </c>
      <c r="H72" s="720"/>
      <c r="I72" s="149" t="s">
        <v>69</v>
      </c>
      <c r="J72" s="149" t="s">
        <v>69</v>
      </c>
      <c r="K72" s="284" t="s">
        <v>69</v>
      </c>
    </row>
    <row r="73" spans="1:11" ht="13.5" customHeight="1">
      <c r="A73" s="93" t="s">
        <v>29</v>
      </c>
      <c r="B73" s="132">
        <v>0.75</v>
      </c>
      <c r="C73" s="42">
        <v>0.77</v>
      </c>
      <c r="D73" s="42">
        <v>0.02</v>
      </c>
      <c r="E73" s="111"/>
      <c r="F73" s="112"/>
      <c r="G73" s="719"/>
      <c r="H73" s="720"/>
      <c r="I73" s="128"/>
      <c r="J73" s="43"/>
      <c r="K73" s="129"/>
    </row>
    <row r="74" spans="1:11" ht="13.5" customHeight="1">
      <c r="A74" s="113" t="s">
        <v>30</v>
      </c>
      <c r="B74" s="133">
        <v>95.6</v>
      </c>
      <c r="C74" s="44">
        <v>99.3</v>
      </c>
      <c r="D74" s="44">
        <v>3.7</v>
      </c>
      <c r="E74" s="115"/>
      <c r="F74" s="116"/>
      <c r="G74" s="721"/>
      <c r="H74" s="722"/>
      <c r="I74" s="117"/>
      <c r="J74" s="44"/>
      <c r="K74" s="118"/>
    </row>
    <row r="75" ht="10.5">
      <c r="A75" s="1" t="s">
        <v>95</v>
      </c>
    </row>
    <row r="76" ht="10.5">
      <c r="A76" s="1" t="s">
        <v>96</v>
      </c>
    </row>
    <row r="77" ht="10.5">
      <c r="A77" s="1" t="s">
        <v>97</v>
      </c>
    </row>
    <row r="78" ht="10.5" customHeight="1">
      <c r="A78" s="1" t="s">
        <v>98</v>
      </c>
    </row>
  </sheetData>
  <sheetProtection/>
  <mergeCells count="43">
    <mergeCell ref="G70:H70"/>
    <mergeCell ref="G71:H71"/>
    <mergeCell ref="G72:H72"/>
    <mergeCell ref="G73:H73"/>
    <mergeCell ref="G74:H74"/>
    <mergeCell ref="G50:G51"/>
    <mergeCell ref="H50:H51"/>
    <mergeCell ref="I50:I51"/>
    <mergeCell ref="J50:J51"/>
    <mergeCell ref="G68:H68"/>
    <mergeCell ref="G69:H69"/>
    <mergeCell ref="A50:A51"/>
    <mergeCell ref="B50:B51"/>
    <mergeCell ref="C50:C51"/>
    <mergeCell ref="D50:D51"/>
    <mergeCell ref="E50:E51"/>
    <mergeCell ref="F50:F51"/>
    <mergeCell ref="I19:I20"/>
    <mergeCell ref="A38:A39"/>
    <mergeCell ref="B38:B39"/>
    <mergeCell ref="C38:C39"/>
    <mergeCell ref="D38:D39"/>
    <mergeCell ref="E38:E39"/>
    <mergeCell ref="F38:F39"/>
    <mergeCell ref="G38:G39"/>
    <mergeCell ref="H38:H39"/>
    <mergeCell ref="I38:I39"/>
    <mergeCell ref="G8:G9"/>
    <mergeCell ref="H8:H9"/>
    <mergeCell ref="A19:A20"/>
    <mergeCell ref="B19:B20"/>
    <mergeCell ref="C19:C20"/>
    <mergeCell ref="D19:D20"/>
    <mergeCell ref="E19:E20"/>
    <mergeCell ref="F19:F20"/>
    <mergeCell ref="G19:G20"/>
    <mergeCell ref="H19:H20"/>
    <mergeCell ref="A8:A9"/>
    <mergeCell ref="B8:B9"/>
    <mergeCell ref="C8:C9"/>
    <mergeCell ref="D8:D9"/>
    <mergeCell ref="E8:E9"/>
    <mergeCell ref="F8:F9"/>
  </mergeCells>
  <printOptions/>
  <pageMargins left="0.4330708661417323" right="0.3937007874015748" top="0.71" bottom="0.51" header="0.45" footer="0.39"/>
  <pageSetup horizontalDpi="600" verticalDpi="600" orientation="portrait" paperSize="9" scale="88" r:id="rId3"/>
  <rowBreaks count="1" manualBreakCount="1">
    <brk id="65" max="10" man="1"/>
  </rowBreaks>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岐阜県</cp:lastModifiedBy>
  <cp:lastPrinted>2010-03-11T05:24:06Z</cp:lastPrinted>
  <dcterms:created xsi:type="dcterms:W3CDTF">1997-01-08T22:48:59Z</dcterms:created>
  <dcterms:modified xsi:type="dcterms:W3CDTF">2010-03-11T05:24:19Z</dcterms:modified>
  <cp:category/>
  <cp:version/>
  <cp:contentType/>
  <cp:contentStatus/>
</cp:coreProperties>
</file>