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w201700011\keiri\00 照会回答\01 財政課\経営比較分析表\H29年度（H28年度決算）\HP公開H30.02.28\"/>
    </mc:Choice>
  </mc:AlternateContent>
  <workbookProtection workbookPassword="B31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J85" i="4"/>
  <c r="I85" i="4"/>
  <c r="H85" i="4"/>
  <c r="G85" i="4"/>
  <c r="E85" i="4"/>
  <c r="BB10" i="4"/>
  <c r="AT10" i="4"/>
  <c r="AL10" i="4"/>
  <c r="W10" i="4"/>
  <c r="I10" i="4"/>
  <c r="B10" i="4"/>
  <c r="BB8" i="4"/>
  <c r="AT8" i="4"/>
  <c r="AL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<sst xmlns="http://schemas.openxmlformats.org/spreadsheetml/2006/main" count="232" uniqueCount="120">
  <si>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</si>
  <si>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</si>
  <si>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</si>
  <si>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</si>
  <si>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</si>
  <si>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</si>
  <si>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</si>
  <si>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</si>
  <si>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</si>
  <si>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</si>
  <si>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</si>
  <si>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</si>
  <si>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</si>
  <si>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</si>
  <si>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</si>
  <si>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</si>
  <si>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</si>
  <si>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</si>
  <si>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</si>
  <si>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</si>
  <si>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</si>
  <si>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</si>
  <si>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</si>
  <si>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</si>
  <si>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</si>
  <si>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</si>
  <si>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</si>
  <si>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</si>
  <si>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</si>
  <si>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</si>
  <si>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</si>
  <si>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</si>
  <si>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</si>
  <si>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</si>
  <si>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</si>
  <si>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</si>
  <si>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</si>
  <si>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</si>
  <si>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</si>
  <si>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</si>
  <si>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</si>
  <si>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</si>
  <si>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</si>
  <si>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</si>
  <si>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</si>
  <si>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</si>
  <si>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</si>
  <si>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</si>
  <si>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</si>
  <si>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</si>
  <si>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</si>
  <si>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</si>
  <si>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</si>
  <si>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</si>
  <si>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</si>
  <si>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</si>
  <si>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</si>
  <si>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</si>
  <si>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</si>
  <si>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</si>
  <si>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</si>
  <si>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</si>
  <si>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</si>
  <si>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</si>
  <si>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</si>
  <si>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</si>
  <si>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</si>
  <si>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</si>
  <si>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</si>
  <si>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</si>
  <si>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</si>
  <si>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</si>
  <si>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</si>
  <si>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</si>
  <si>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</si>
  <si>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</si>
  <si>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</si>
  <si>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</si>
  <si>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</si>
  <si>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</si>
  <si>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</si>
  <si>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</si>
  <si>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</si>
  <si>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</si>
  <si>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</si>
  <si>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</si>
  <si>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</si>
  <si>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</si>
  <si>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</si>
  <si>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</si>
  <si>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</si>
  <si>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</si>
  <si>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</si>
  <si>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</si>
  <si>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</si>
  <si>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</si>
  <si>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</si>
  <si>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</si>
  <si>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</si>
  <si>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</si>
  <si>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</si>
  <si>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</si>
  <si>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</si>
  <si>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</si>
  <si>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</si>
  <si>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岐阜県</t>
  </si>
  <si>
    <t>法適用</t>
  </si>
  <si>
    <t>水道事業</t>
  </si>
  <si>
    <t>用水供給事業</t>
  </si>
  <si>
    <t>B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</si>
  <si>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</si>
  <si>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</si>
  <si>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</si>
  <si>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</si>
  <si>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</si>
  <si>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</si>
  <si>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</si>
  <si>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●経常収支比率
　単年度収支は黒字を確保しています。また、施設更新等に充てる資金も確保できています。
●流動比率
　短期的な債務に対する支払能力に問題はない状態です。一般的に必要とされる100％を大きく上回っており、引き続き、効率的な資金運用を行っていきます。
●企業債残高対給水収益比率
　平均値と比較して約1/2となっています。従来から設備投資に係る利子負担の軽減のため、自己資金を活用し、起債を抑制する方針としていますが、今後も起債の抑制に努めていきます。
●料金回収率
　給水に係る費用は全額給水収益で賄えています。
●給水原価
　平均値と比較して、3.78円低くなっています。引き続き、維持管理費の削減等に努めていきます。
●施設利用率
　平均値と比較して、4.01％低くなっています。遊休施設はありませんが、施設建設時の水需要の見込みと比較して、実際の水需要が少ないことが要因です。
●有収率
　ほぼ100％であり、特に問題はありません。</t>
    <rPh sb="284" eb="285">
      <t>ヒク</t>
    </rPh>
    <phoneticPr fontId="4"/>
  </si>
  <si>
    <t>　当水道事業は、現状では経営の健全性を確保していますが、今後は、人口減少による給水収益の減少が見込まれます。そのため、現在、既存施設のダウンサイジングや、長寿命化計画を推進し、収益の減少に対応しているところです。
  また、基盤強化、合理化対策として、受水市町と共同での施設整備や、応急給水体制の整備など、広域連携を実施しています。
　今後も、平成28年度に策定した経営戦略に基づき、引き続き、経営の健全性を確保するとともに、施設更新や大規模地震対策等のための設備投資を計画的に実施し、水道水の安定供給を行っていきます。</t>
    <phoneticPr fontId="4"/>
  </si>
  <si>
    <t>●有形固定資産減価償却率
　平均値とほぼ同率です。給水開始から40年以上経過しているため、施設の老朽化が進み、比率は増加傾向です。平成28年度に策定した長寿命化計画に基づき、計画的に設備更新を進めていきます。
●管路経年化率
　平均値と比較して、5.01％低くなっています。今後は、耐用年数を経過する管路が増大していきますが、長寿命化計画に基づき、管路の優先度を考慮した更新を行っていきます。
●管路更新率
　法定耐用年数は経過していますが、施設の状況を考慮すると、更なる使用が可能な状態です。劣化状況を判断したうえで、優先度の高いところから既設管路の複線化を進め、計画的な管路更新を行っていきます。</t>
    <rPh sb="128" eb="129">
      <t>ヒク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</si>
</sst>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12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0.16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6-49E0-9DD1-13FA555DF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422080"/>
        <c:axId val="89432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0.16</c:v>
                </c:pt>
                <c:pt idx="1">
                  <c:v>0.25</c:v>
                </c:pt>
                <c:pt idx="2">
                  <c:v>0.13</c:v>
                </c:pt>
                <c:pt idx="3">
                  <c:v>0.26</c:v>
                </c:pt>
                <c:pt idx="4">
                  <c:v>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96-49E0-9DD1-13FA555DF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22080"/>
        <c:axId val="89432448"/>
      </c:lineChart>
      <c:dateAx>
        <c:axId val="89422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432448"/>
        <c:crosses val="autoZero"/>
        <c:auto val="1"/>
        <c:lblOffset val="100"/>
        <c:baseTimeUnit val="years"/>
      </c:dateAx>
      <c:valAx>
        <c:axId val="89432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422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55.48</c:v>
                </c:pt>
                <c:pt idx="1">
                  <c:v>55.55</c:v>
                </c:pt>
                <c:pt idx="2">
                  <c:v>55.41</c:v>
                </c:pt>
                <c:pt idx="3">
                  <c:v>55.64</c:v>
                </c:pt>
                <c:pt idx="4">
                  <c:v>57.65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1-48A9-9AB8-B6C91044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085120"/>
        <c:axId val="100099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64.55</c:v>
                </c:pt>
                <c:pt idx="1">
                  <c:v>64.12</c:v>
                </c:pt>
                <c:pt idx="2">
                  <c:v>62.69</c:v>
                </c:pt>
                <c:pt idx="3">
                  <c:v>61.82</c:v>
                </c:pt>
                <c:pt idx="4">
                  <c:v>61.66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91-48A9-9AB8-B6C91044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85120"/>
        <c:axId val="100099584"/>
      </c:lineChart>
      <c:dateAx>
        <c:axId val="100085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099584"/>
        <c:crosses val="autoZero"/>
        <c:auto val="1"/>
        <c:lblOffset val="100"/>
        <c:baseTimeUnit val="years"/>
      </c:dateAx>
      <c:valAx>
        <c:axId val="100099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085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99.44</c:v>
                </c:pt>
                <c:pt idx="1">
                  <c:v>99.55</c:v>
                </c:pt>
                <c:pt idx="2">
                  <c:v>99.53</c:v>
                </c:pt>
                <c:pt idx="3">
                  <c:v>99.51</c:v>
                </c:pt>
                <c:pt idx="4">
                  <c:v>99.47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8D-492F-8DE2-640CB1A01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117504"/>
        <c:axId val="100131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99.93</c:v>
                </c:pt>
                <c:pt idx="1">
                  <c:v>100.12</c:v>
                </c:pt>
                <c:pt idx="2">
                  <c:v>100.12</c:v>
                </c:pt>
                <c:pt idx="3">
                  <c:v>100.03</c:v>
                </c:pt>
                <c:pt idx="4">
                  <c:v>100.05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8D-492F-8DE2-640CB1A01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17504"/>
        <c:axId val="100131968"/>
      </c:lineChart>
      <c:dateAx>
        <c:axId val="100117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131968"/>
        <c:crosses val="autoZero"/>
        <c:auto val="1"/>
        <c:lblOffset val="100"/>
        <c:baseTimeUnit val="years"/>
      </c:dateAx>
      <c:valAx>
        <c:axId val="100131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117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133.49</c:v>
                </c:pt>
                <c:pt idx="1">
                  <c:v>131.55000000000001</c:v>
                </c:pt>
                <c:pt idx="2">
                  <c:v>120.68</c:v>
                </c:pt>
                <c:pt idx="3">
                  <c:v>125.06</c:v>
                </c:pt>
                <c:pt idx="4">
                  <c:v>134.94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AC-49D5-A041-82FCAE6B0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446272"/>
        <c:axId val="894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113.16</c:v>
                </c:pt>
                <c:pt idx="1">
                  <c:v>113.88</c:v>
                </c:pt>
                <c:pt idx="2">
                  <c:v>113.47</c:v>
                </c:pt>
                <c:pt idx="3">
                  <c:v>113.33</c:v>
                </c:pt>
                <c:pt idx="4">
                  <c:v>114.05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AC-49D5-A041-82FCAE6B0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46272"/>
        <c:axId val="89456640"/>
      </c:lineChart>
      <c:dateAx>
        <c:axId val="89446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456640"/>
        <c:crosses val="autoZero"/>
        <c:auto val="1"/>
        <c:lblOffset val="100"/>
        <c:baseTimeUnit val="years"/>
      </c:dateAx>
      <c:valAx>
        <c:axId val="89456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446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45.23</c:v>
                </c:pt>
                <c:pt idx="1">
                  <c:v>47.54</c:v>
                </c:pt>
                <c:pt idx="2">
                  <c:v>52.83</c:v>
                </c:pt>
                <c:pt idx="3">
                  <c:v>54.67</c:v>
                </c:pt>
                <c:pt idx="4">
                  <c:v>55.08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AB-43FE-9FD6-775A8B2BD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490944"/>
        <c:axId val="89492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38.86</c:v>
                </c:pt>
                <c:pt idx="1">
                  <c:v>39.81</c:v>
                </c:pt>
                <c:pt idx="2">
                  <c:v>51.44</c:v>
                </c:pt>
                <c:pt idx="3">
                  <c:v>52.4</c:v>
                </c:pt>
                <c:pt idx="4">
                  <c:v>53.56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AB-43FE-9FD6-775A8B2BD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90944"/>
        <c:axId val="89492864"/>
      </c:lineChart>
      <c:dateAx>
        <c:axId val="89490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492864"/>
        <c:crosses val="autoZero"/>
        <c:auto val="1"/>
        <c:lblOffset val="100"/>
        <c:baseTimeUnit val="years"/>
      </c:dateAx>
      <c:valAx>
        <c:axId val="89492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490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8.08</c:v>
                </c:pt>
                <c:pt idx="2">
                  <c:v>8.32</c:v>
                </c:pt>
                <c:pt idx="3">
                  <c:v>8.32</c:v>
                </c:pt>
                <c:pt idx="4">
                  <c:v>14.43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62-4CEC-A270-65DE6803C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519232"/>
        <c:axId val="89521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12.13</c:v>
                </c:pt>
                <c:pt idx="1">
                  <c:v>13.72</c:v>
                </c:pt>
                <c:pt idx="2">
                  <c:v>16.77</c:v>
                </c:pt>
                <c:pt idx="3">
                  <c:v>18.05</c:v>
                </c:pt>
                <c:pt idx="4">
                  <c:v>19.440000000000001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62-4CEC-A270-65DE6803C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19232"/>
        <c:axId val="89521152"/>
      </c:lineChart>
      <c:dateAx>
        <c:axId val="89519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521152"/>
        <c:crosses val="autoZero"/>
        <c:auto val="1"/>
        <c:lblOffset val="100"/>
        <c:baseTimeUnit val="years"/>
      </c:dateAx>
      <c:valAx>
        <c:axId val="89521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519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4B-4EC4-9065-DF09F7017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695360"/>
        <c:axId val="89697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23.57</c:v>
                </c:pt>
                <c:pt idx="1">
                  <c:v>21.34</c:v>
                </c:pt>
                <c:pt idx="2">
                  <c:v>16.89</c:v>
                </c:pt>
                <c:pt idx="3">
                  <c:v>17.39</c:v>
                </c:pt>
                <c:pt idx="4">
                  <c:v>12.65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4B-4EC4-9065-DF09F7017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95360"/>
        <c:axId val="89697280"/>
      </c:lineChart>
      <c:dateAx>
        <c:axId val="89695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697280"/>
        <c:crosses val="autoZero"/>
        <c:auto val="1"/>
        <c:lblOffset val="100"/>
        <c:baseTimeUnit val="years"/>
      </c:dateAx>
      <c:valAx>
        <c:axId val="896972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695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1596.23</c:v>
                </c:pt>
                <c:pt idx="1">
                  <c:v>1476.21</c:v>
                </c:pt>
                <c:pt idx="2">
                  <c:v>857.46</c:v>
                </c:pt>
                <c:pt idx="3">
                  <c:v>983.31</c:v>
                </c:pt>
                <c:pt idx="4">
                  <c:v>1169.1099999999999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3D-A1A8-B5054E0B6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682688"/>
        <c:axId val="89684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654.97</c:v>
                </c:pt>
                <c:pt idx="1">
                  <c:v>634.53</c:v>
                </c:pt>
                <c:pt idx="2">
                  <c:v>200.22</c:v>
                </c:pt>
                <c:pt idx="3">
                  <c:v>212.95</c:v>
                </c:pt>
                <c:pt idx="4">
                  <c:v>224.41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3D-A1A8-B5054E0B6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82688"/>
        <c:axId val="89684608"/>
      </c:lineChart>
      <c:dateAx>
        <c:axId val="89682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684608"/>
        <c:crosses val="autoZero"/>
        <c:auto val="1"/>
        <c:lblOffset val="100"/>
        <c:baseTimeUnit val="years"/>
      </c:dateAx>
      <c:valAx>
        <c:axId val="89684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682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179.11</c:v>
                </c:pt>
                <c:pt idx="1">
                  <c:v>169.46</c:v>
                </c:pt>
                <c:pt idx="2">
                  <c:v>176.78</c:v>
                </c:pt>
                <c:pt idx="3">
                  <c:v>164.4</c:v>
                </c:pt>
                <c:pt idx="4">
                  <c:v>151.49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CE-476B-8ABD-E8EB472E2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19424"/>
        <c:axId val="92121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383.75</c:v>
                </c:pt>
                <c:pt idx="1">
                  <c:v>368.94</c:v>
                </c:pt>
                <c:pt idx="2">
                  <c:v>351.06</c:v>
                </c:pt>
                <c:pt idx="3">
                  <c:v>333.48</c:v>
                </c:pt>
                <c:pt idx="4">
                  <c:v>320.31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CE-476B-8ABD-E8EB472E2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19424"/>
        <c:axId val="92121344"/>
      </c:lineChart>
      <c:dateAx>
        <c:axId val="92119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121344"/>
        <c:crosses val="autoZero"/>
        <c:auto val="1"/>
        <c:lblOffset val="100"/>
        <c:baseTimeUnit val="years"/>
      </c:dateAx>
      <c:valAx>
        <c:axId val="921213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119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132.54</c:v>
                </c:pt>
                <c:pt idx="1">
                  <c:v>130.58000000000001</c:v>
                </c:pt>
                <c:pt idx="2">
                  <c:v>121.02</c:v>
                </c:pt>
                <c:pt idx="3">
                  <c:v>125.26</c:v>
                </c:pt>
                <c:pt idx="4">
                  <c:v>135.44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BF-4553-96C5-486B3C54C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549120"/>
        <c:axId val="92551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110.39</c:v>
                </c:pt>
                <c:pt idx="1">
                  <c:v>111.12</c:v>
                </c:pt>
                <c:pt idx="2">
                  <c:v>112.92</c:v>
                </c:pt>
                <c:pt idx="3">
                  <c:v>112.81</c:v>
                </c:pt>
                <c:pt idx="4">
                  <c:v>113.88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BF-4553-96C5-486B3C54C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49120"/>
        <c:axId val="92551040"/>
      </c:lineChart>
      <c:dateAx>
        <c:axId val="92549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551040"/>
        <c:crosses val="autoZero"/>
        <c:auto val="1"/>
        <c:lblOffset val="100"/>
        <c:baseTimeUnit val="years"/>
      </c:dateAx>
      <c:valAx>
        <c:axId val="92551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549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80.48</c:v>
                </c:pt>
                <c:pt idx="1">
                  <c:v>81.31</c:v>
                </c:pt>
                <c:pt idx="2">
                  <c:v>79.17</c:v>
                </c:pt>
                <c:pt idx="3">
                  <c:v>76.150000000000006</c:v>
                </c:pt>
                <c:pt idx="4">
                  <c:v>70.239999999999995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AC-456F-B384-F99DF9CAA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568960"/>
        <c:axId val="92571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76.81</c:v>
                </c:pt>
                <c:pt idx="1">
                  <c:v>75.75</c:v>
                </c:pt>
                <c:pt idx="2">
                  <c:v>75.3</c:v>
                </c:pt>
                <c:pt idx="3">
                  <c:v>75.3</c:v>
                </c:pt>
                <c:pt idx="4">
                  <c:v>74.02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AC-456F-B384-F99DF9CAA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68960"/>
        <c:axId val="92571136"/>
      </c:lineChart>
      <c:dateAx>
        <c:axId val="92568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571136"/>
        <c:crosses val="autoZero"/>
        <c:auto val="1"/>
        <c:lblOffset val="100"/>
        <c:baseTimeUnit val="years"/>
      </c:dateAx>
      <c:valAx>
        <c:axId val="92571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568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【224.41】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75" zoomScaleNormal="75" workbookViewId="0">
      <selection activeCell="B2" sqref="B2:BZ4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5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</row>
    <row r="3" spans="1:78" ht="9.75" customHeight="1" x14ac:dyDescent="0.15">
      <c r="A3" s="2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</row>
    <row r="4" spans="1:78" ht="9.75" customHeight="1" x14ac:dyDescent="0.15">
      <c r="A4" s="2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86" t="str">
        <f>データ!H6</f>
        <v>岐阜県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7"/>
      <c r="AE6" s="87"/>
      <c r="AF6" s="87"/>
      <c r="AG6" s="87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5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 x14ac:dyDescent="0.15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用水供給事業</v>
      </c>
      <c r="Q8" s="83"/>
      <c r="R8" s="83"/>
      <c r="S8" s="83"/>
      <c r="T8" s="83"/>
      <c r="U8" s="83"/>
      <c r="V8" s="83"/>
      <c r="W8" s="83" t="str">
        <f>データ!$L$6</f>
        <v>B</v>
      </c>
      <c r="X8" s="83"/>
      <c r="Y8" s="83"/>
      <c r="Z8" s="83"/>
      <c r="AA8" s="83"/>
      <c r="AB8" s="83"/>
      <c r="AC8" s="83"/>
      <c r="AD8" s="84" t="s">
        <v>116</v>
      </c>
      <c r="AE8" s="84"/>
      <c r="AF8" s="84"/>
      <c r="AG8" s="84"/>
      <c r="AH8" s="84"/>
      <c r="AI8" s="84"/>
      <c r="AJ8" s="84"/>
      <c r="AK8" s="5"/>
      <c r="AL8" s="71">
        <f>データ!$R$6</f>
        <v>2066266</v>
      </c>
      <c r="AM8" s="71"/>
      <c r="AN8" s="71"/>
      <c r="AO8" s="71"/>
      <c r="AP8" s="71"/>
      <c r="AQ8" s="71"/>
      <c r="AR8" s="71"/>
      <c r="AS8" s="71"/>
      <c r="AT8" s="67">
        <f>データ!$S$6</f>
        <v>10621.29</v>
      </c>
      <c r="AU8" s="68"/>
      <c r="AV8" s="68"/>
      <c r="AW8" s="68"/>
      <c r="AX8" s="68"/>
      <c r="AY8" s="68"/>
      <c r="AZ8" s="68"/>
      <c r="BA8" s="68"/>
      <c r="BB8" s="70">
        <f>データ!$T$6</f>
        <v>194.54</v>
      </c>
      <c r="BC8" s="70"/>
      <c r="BD8" s="70"/>
      <c r="BE8" s="70"/>
      <c r="BF8" s="70"/>
      <c r="BG8" s="70"/>
      <c r="BH8" s="70"/>
      <c r="BI8" s="70"/>
      <c r="BJ8" s="4"/>
      <c r="BK8" s="4"/>
      <c r="BL8" s="74" t="s">
        <v>10</v>
      </c>
      <c r="BM8" s="7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 x14ac:dyDescent="0.15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5"/>
      <c r="AI9" s="5"/>
      <c r="AJ9" s="5"/>
      <c r="AK9" s="5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4"/>
      <c r="BK9" s="4"/>
      <c r="BL9" s="65" t="s">
        <v>19</v>
      </c>
      <c r="BM9" s="66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 x14ac:dyDescent="0.15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80.150000000000006</v>
      </c>
      <c r="J10" s="68"/>
      <c r="K10" s="68"/>
      <c r="L10" s="68"/>
      <c r="M10" s="68"/>
      <c r="N10" s="68"/>
      <c r="O10" s="69"/>
      <c r="P10" s="70">
        <f>データ!$P$6</f>
        <v>91.06</v>
      </c>
      <c r="Q10" s="70"/>
      <c r="R10" s="70"/>
      <c r="S10" s="70"/>
      <c r="T10" s="70"/>
      <c r="U10" s="70"/>
      <c r="V10" s="70"/>
      <c r="W10" s="71">
        <f>データ!$Q$6</f>
        <v>0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5"/>
      <c r="AI10" s="5"/>
      <c r="AJ10" s="5"/>
      <c r="AK10" s="5"/>
      <c r="AL10" s="71">
        <f>データ!$U$6</f>
        <v>492654</v>
      </c>
      <c r="AM10" s="71"/>
      <c r="AN10" s="71"/>
      <c r="AO10" s="71"/>
      <c r="AP10" s="71"/>
      <c r="AQ10" s="71"/>
      <c r="AR10" s="71"/>
      <c r="AS10" s="71"/>
      <c r="AT10" s="67">
        <f>データ!$V$6</f>
        <v>454.04</v>
      </c>
      <c r="AU10" s="68"/>
      <c r="AV10" s="68"/>
      <c r="AW10" s="68"/>
      <c r="AX10" s="68"/>
      <c r="AY10" s="68"/>
      <c r="AZ10" s="68"/>
      <c r="BA10" s="68"/>
      <c r="BB10" s="70">
        <f>データ!$W$6</f>
        <v>1085.05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50" t="s">
        <v>117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 x14ac:dyDescent="0.15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 x14ac:dyDescent="0.15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 x14ac:dyDescent="0.15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 x14ac:dyDescent="0.15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 x14ac:dyDescent="0.15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 x14ac:dyDescent="0.15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 x14ac:dyDescent="0.15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 x14ac:dyDescent="0.15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 x14ac:dyDescent="0.15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 x14ac:dyDescent="0.15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 x14ac:dyDescent="0.15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 x14ac:dyDescent="0.15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 x14ac:dyDescent="0.15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 x14ac:dyDescent="0.15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 x14ac:dyDescent="0.15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 x14ac:dyDescent="0.15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 x14ac:dyDescent="0.15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 x14ac:dyDescent="0.15">
      <c r="A34" s="2"/>
      <c r="B34" s="18"/>
      <c r="C34" s="56" t="s">
        <v>26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20"/>
      <c r="R34" s="56" t="s">
        <v>27</v>
      </c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20"/>
      <c r="AG34" s="56" t="s">
        <v>28</v>
      </c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20"/>
      <c r="AV34" s="56" t="s">
        <v>29</v>
      </c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19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 x14ac:dyDescent="0.15">
      <c r="A35" s="2"/>
      <c r="B35" s="18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20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20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20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19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 x14ac:dyDescent="0.15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 x14ac:dyDescent="0.15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 x14ac:dyDescent="0.15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 x14ac:dyDescent="0.15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 x14ac:dyDescent="0.15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 x14ac:dyDescent="0.15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 x14ac:dyDescent="0.15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 x14ac:dyDescent="0.15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 x14ac:dyDescent="0.15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44" t="s">
        <v>30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50" t="s">
        <v>119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 x14ac:dyDescent="0.15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 x14ac:dyDescent="0.15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 x14ac:dyDescent="0.15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 x14ac:dyDescent="0.15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 x14ac:dyDescent="0.15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 x14ac:dyDescent="0.15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 x14ac:dyDescent="0.15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 x14ac:dyDescent="0.15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 x14ac:dyDescent="0.15">
      <c r="A56" s="2"/>
      <c r="B56" s="18"/>
      <c r="C56" s="56" t="s">
        <v>31</v>
      </c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20"/>
      <c r="R56" s="56" t="s">
        <v>32</v>
      </c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20"/>
      <c r="AG56" s="56" t="s">
        <v>33</v>
      </c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20"/>
      <c r="AV56" s="56" t="s">
        <v>34</v>
      </c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19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 x14ac:dyDescent="0.15">
      <c r="A57" s="2"/>
      <c r="B57" s="18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20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20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20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19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 x14ac:dyDescent="0.15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 x14ac:dyDescent="0.15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 x14ac:dyDescent="0.15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 x14ac:dyDescent="0.15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 x14ac:dyDescent="0.15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44" t="s">
        <v>36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50" t="s">
        <v>118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 x14ac:dyDescent="0.15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 x14ac:dyDescent="0.15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 x14ac:dyDescent="0.15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 x14ac:dyDescent="0.15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 x14ac:dyDescent="0.15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 x14ac:dyDescent="0.15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 x14ac:dyDescent="0.15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 x14ac:dyDescent="0.15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 x14ac:dyDescent="0.15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 x14ac:dyDescent="0.15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 x14ac:dyDescent="0.15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 x14ac:dyDescent="0.15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 x14ac:dyDescent="0.15">
      <c r="A79" s="2"/>
      <c r="B79" s="18"/>
      <c r="C79" s="56" t="s">
        <v>37</v>
      </c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20"/>
      <c r="V79" s="20"/>
      <c r="W79" s="56" t="s">
        <v>38</v>
      </c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20"/>
      <c r="AP79" s="20"/>
      <c r="AQ79" s="56" t="s">
        <v>39</v>
      </c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"/>
      <c r="BJ79" s="19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 x14ac:dyDescent="0.15">
      <c r="A80" s="2"/>
      <c r="B80" s="18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20"/>
      <c r="V80" s="20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20"/>
      <c r="AP80" s="20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"/>
      <c r="BJ80" s="19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 x14ac:dyDescent="0.15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15">
      <c r="C83" s="26" t="s">
        <v>40</v>
      </c>
    </row>
    <row r="84" spans="1:78" hidden="1" x14ac:dyDescent="0.15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 x14ac:dyDescent="0.15">
      <c r="B85" s="27"/>
      <c r="C85" s="27"/>
      <c r="D85" s="27"/>
      <c r="E85" s="27" t="str">
        <f>データ!AH6</f>
        <v>【114.05】</v>
      </c>
      <c r="F85" s="27" t="str">
        <f>データ!AS6</f>
        <v>【12.65】</v>
      </c>
      <c r="G85" s="27" t="str">
        <f>データ!BD6</f>
        <v>【224.41】</v>
      </c>
      <c r="H85" s="27" t="str">
        <f>データ!BO6</f>
        <v>【320.31】</v>
      </c>
      <c r="I85" s="27" t="str">
        <f>データ!BZ6</f>
        <v>【113.88】</v>
      </c>
      <c r="J85" s="27" t="str">
        <f>データ!CK6</f>
        <v>【74.02】</v>
      </c>
      <c r="K85" s="27" t="str">
        <f>データ!CV6</f>
        <v>【61.66】</v>
      </c>
      <c r="L85" s="27" t="str">
        <f>データ!DG6</f>
        <v>【100.05】</v>
      </c>
      <c r="M85" s="27" t="str">
        <f>データ!DR6</f>
        <v>【53.56】</v>
      </c>
      <c r="N85" s="27" t="str">
        <f>データ!EC6</f>
        <v>【19.44】</v>
      </c>
      <c r="O85" s="27" t="str">
        <f>データ!EN6</f>
        <v>【0.24】</v>
      </c>
    </row>
  </sheetData>
  <sheetProtection password="B319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4" x14ac:dyDescent="0.15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 x14ac:dyDescent="0.15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 x14ac:dyDescent="0.15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 x14ac:dyDescent="0.15">
      <c r="A6" s="29" t="s">
        <v>104</v>
      </c>
      <c r="B6" s="34">
        <f>B7</f>
        <v>2016</v>
      </c>
      <c r="C6" s="34">
        <f t="shared" ref="C6:W6" si="3">C7</f>
        <v>210005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2</v>
      </c>
      <c r="H6" s="34" t="str">
        <f t="shared" si="3"/>
        <v>岐阜県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用水供給事業</v>
      </c>
      <c r="L6" s="34" t="str">
        <f t="shared" si="3"/>
        <v>B</v>
      </c>
      <c r="M6" s="34">
        <f t="shared" si="3"/>
        <v>0</v>
      </c>
      <c r="N6" s="35" t="str">
        <f t="shared" si="3"/>
        <v>-</v>
      </c>
      <c r="O6" s="35">
        <f t="shared" si="3"/>
        <v>80.150000000000006</v>
      </c>
      <c r="P6" s="35">
        <f t="shared" si="3"/>
        <v>91.06</v>
      </c>
      <c r="Q6" s="35">
        <f t="shared" si="3"/>
        <v>0</v>
      </c>
      <c r="R6" s="35">
        <f t="shared" si="3"/>
        <v>2066266</v>
      </c>
      <c r="S6" s="35">
        <f t="shared" si="3"/>
        <v>10621.29</v>
      </c>
      <c r="T6" s="35">
        <f t="shared" si="3"/>
        <v>194.54</v>
      </c>
      <c r="U6" s="35">
        <f t="shared" si="3"/>
        <v>492654</v>
      </c>
      <c r="V6" s="35">
        <f t="shared" si="3"/>
        <v>454.04</v>
      </c>
      <c r="W6" s="35">
        <f t="shared" si="3"/>
        <v>1085.05</v>
      </c>
      <c r="X6" s="36">
        <f>IF(X7="",NA(),X7)</f>
        <v>133.49</v>
      </c>
      <c r="Y6" s="36">
        <f t="shared" ref="Y6:AG6" si="4">IF(Y7="",NA(),Y7)</f>
        <v>131.55000000000001</v>
      </c>
      <c r="Z6" s="36">
        <f t="shared" si="4"/>
        <v>120.68</v>
      </c>
      <c r="AA6" s="36">
        <f t="shared" si="4"/>
        <v>125.06</v>
      </c>
      <c r="AB6" s="36">
        <f t="shared" si="4"/>
        <v>134.94</v>
      </c>
      <c r="AC6" s="36">
        <f t="shared" si="4"/>
        <v>113.16</v>
      </c>
      <c r="AD6" s="36">
        <f t="shared" si="4"/>
        <v>113.88</v>
      </c>
      <c r="AE6" s="36">
        <f t="shared" si="4"/>
        <v>113.47</v>
      </c>
      <c r="AF6" s="36">
        <f t="shared" si="4"/>
        <v>113.33</v>
      </c>
      <c r="AG6" s="36">
        <f t="shared" si="4"/>
        <v>114.05</v>
      </c>
      <c r="AH6" s="35" t="str">
        <f>IF(AH7="","",IF(AH7="-","【-】","【"&amp;SUBSTITUTE(TEXT(AH7,"#,##0.00"),"-","△")&amp;"】"))</f>
        <v>【114.05】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23.57</v>
      </c>
      <c r="AO6" s="36">
        <f t="shared" si="5"/>
        <v>21.34</v>
      </c>
      <c r="AP6" s="36">
        <f t="shared" si="5"/>
        <v>16.89</v>
      </c>
      <c r="AQ6" s="36">
        <f t="shared" si="5"/>
        <v>17.39</v>
      </c>
      <c r="AR6" s="36">
        <f t="shared" si="5"/>
        <v>12.65</v>
      </c>
      <c r="AS6" s="35" t="str">
        <f>IF(AS7="","",IF(AS7="-","【-】","【"&amp;SUBSTITUTE(TEXT(AS7,"#,##0.00"),"-","△")&amp;"】"))</f>
        <v>【12.65】</v>
      </c>
      <c r="AT6" s="36">
        <f>IF(AT7="",NA(),AT7)</f>
        <v>1596.23</v>
      </c>
      <c r="AU6" s="36">
        <f t="shared" ref="AU6:BC6" si="6">IF(AU7="",NA(),AU7)</f>
        <v>1476.21</v>
      </c>
      <c r="AV6" s="36">
        <f t="shared" si="6"/>
        <v>857.46</v>
      </c>
      <c r="AW6" s="36">
        <f t="shared" si="6"/>
        <v>983.31</v>
      </c>
      <c r="AX6" s="36">
        <f t="shared" si="6"/>
        <v>1169.1099999999999</v>
      </c>
      <c r="AY6" s="36">
        <f t="shared" si="6"/>
        <v>654.97</v>
      </c>
      <c r="AZ6" s="36">
        <f t="shared" si="6"/>
        <v>634.53</v>
      </c>
      <c r="BA6" s="36">
        <f t="shared" si="6"/>
        <v>200.22</v>
      </c>
      <c r="BB6" s="36">
        <f t="shared" si="6"/>
        <v>212.95</v>
      </c>
      <c r="BC6" s="36">
        <f t="shared" si="6"/>
        <v>224.41</v>
      </c>
      <c r="BD6" s="35" t="str">
        <f>IF(BD7="","",IF(BD7="-","【-】","【"&amp;SUBSTITUTE(TEXT(BD7,"#,##0.00"),"-","△")&amp;"】"))</f>
        <v>【224.41】</v>
      </c>
      <c r="BE6" s="36">
        <f>IF(BE7="",NA(),BE7)</f>
        <v>179.11</v>
      </c>
      <c r="BF6" s="36">
        <f t="shared" ref="BF6:BN6" si="7">IF(BF7="",NA(),BF7)</f>
        <v>169.46</v>
      </c>
      <c r="BG6" s="36">
        <f t="shared" si="7"/>
        <v>176.78</v>
      </c>
      <c r="BH6" s="36">
        <f t="shared" si="7"/>
        <v>164.4</v>
      </c>
      <c r="BI6" s="36">
        <f t="shared" si="7"/>
        <v>151.49</v>
      </c>
      <c r="BJ6" s="36">
        <f t="shared" si="7"/>
        <v>383.75</v>
      </c>
      <c r="BK6" s="36">
        <f t="shared" si="7"/>
        <v>368.94</v>
      </c>
      <c r="BL6" s="36">
        <f t="shared" si="7"/>
        <v>351.06</v>
      </c>
      <c r="BM6" s="36">
        <f t="shared" si="7"/>
        <v>333.48</v>
      </c>
      <c r="BN6" s="36">
        <f t="shared" si="7"/>
        <v>320.31</v>
      </c>
      <c r="BO6" s="35" t="str">
        <f>IF(BO7="","",IF(BO7="-","【-】","【"&amp;SUBSTITUTE(TEXT(BO7,"#,##0.00"),"-","△")&amp;"】"))</f>
        <v>【320.31】</v>
      </c>
      <c r="BP6" s="36">
        <f>IF(BP7="",NA(),BP7)</f>
        <v>132.54</v>
      </c>
      <c r="BQ6" s="36">
        <f t="shared" ref="BQ6:BY6" si="8">IF(BQ7="",NA(),BQ7)</f>
        <v>130.58000000000001</v>
      </c>
      <c r="BR6" s="36">
        <f t="shared" si="8"/>
        <v>121.02</v>
      </c>
      <c r="BS6" s="36">
        <f t="shared" si="8"/>
        <v>125.26</v>
      </c>
      <c r="BT6" s="36">
        <f t="shared" si="8"/>
        <v>135.44</v>
      </c>
      <c r="BU6" s="36">
        <f t="shared" si="8"/>
        <v>110.39</v>
      </c>
      <c r="BV6" s="36">
        <f t="shared" si="8"/>
        <v>111.12</v>
      </c>
      <c r="BW6" s="36">
        <f t="shared" si="8"/>
        <v>112.92</v>
      </c>
      <c r="BX6" s="36">
        <f t="shared" si="8"/>
        <v>112.81</v>
      </c>
      <c r="BY6" s="36">
        <f t="shared" si="8"/>
        <v>113.88</v>
      </c>
      <c r="BZ6" s="35" t="str">
        <f>IF(BZ7="","",IF(BZ7="-","【-】","【"&amp;SUBSTITUTE(TEXT(BZ7,"#,##0.00"),"-","△")&amp;"】"))</f>
        <v>【113.88】</v>
      </c>
      <c r="CA6" s="36">
        <f>IF(CA7="",NA(),CA7)</f>
        <v>80.48</v>
      </c>
      <c r="CB6" s="36">
        <f t="shared" ref="CB6:CJ6" si="9">IF(CB7="",NA(),CB7)</f>
        <v>81.31</v>
      </c>
      <c r="CC6" s="36">
        <f t="shared" si="9"/>
        <v>79.17</v>
      </c>
      <c r="CD6" s="36">
        <f t="shared" si="9"/>
        <v>76.150000000000006</v>
      </c>
      <c r="CE6" s="36">
        <f t="shared" si="9"/>
        <v>70.239999999999995</v>
      </c>
      <c r="CF6" s="36">
        <f t="shared" si="9"/>
        <v>76.81</v>
      </c>
      <c r="CG6" s="36">
        <f t="shared" si="9"/>
        <v>75.75</v>
      </c>
      <c r="CH6" s="36">
        <f t="shared" si="9"/>
        <v>75.3</v>
      </c>
      <c r="CI6" s="36">
        <f t="shared" si="9"/>
        <v>75.3</v>
      </c>
      <c r="CJ6" s="36">
        <f t="shared" si="9"/>
        <v>74.02</v>
      </c>
      <c r="CK6" s="35" t="str">
        <f>IF(CK7="","",IF(CK7="-","【-】","【"&amp;SUBSTITUTE(TEXT(CK7,"#,##0.00"),"-","△")&amp;"】"))</f>
        <v>【74.02】</v>
      </c>
      <c r="CL6" s="36">
        <f>IF(CL7="",NA(),CL7)</f>
        <v>55.48</v>
      </c>
      <c r="CM6" s="36">
        <f t="shared" ref="CM6:CU6" si="10">IF(CM7="",NA(),CM7)</f>
        <v>55.55</v>
      </c>
      <c r="CN6" s="36">
        <f t="shared" si="10"/>
        <v>55.41</v>
      </c>
      <c r="CO6" s="36">
        <f t="shared" si="10"/>
        <v>55.64</v>
      </c>
      <c r="CP6" s="36">
        <f t="shared" si="10"/>
        <v>57.65</v>
      </c>
      <c r="CQ6" s="36">
        <f t="shared" si="10"/>
        <v>64.55</v>
      </c>
      <c r="CR6" s="36">
        <f t="shared" si="10"/>
        <v>64.12</v>
      </c>
      <c r="CS6" s="36">
        <f t="shared" si="10"/>
        <v>62.69</v>
      </c>
      <c r="CT6" s="36">
        <f t="shared" si="10"/>
        <v>61.82</v>
      </c>
      <c r="CU6" s="36">
        <f t="shared" si="10"/>
        <v>61.66</v>
      </c>
      <c r="CV6" s="35" t="str">
        <f>IF(CV7="","",IF(CV7="-","【-】","【"&amp;SUBSTITUTE(TEXT(CV7,"#,##0.00"),"-","△")&amp;"】"))</f>
        <v>【61.66】</v>
      </c>
      <c r="CW6" s="36">
        <f>IF(CW7="",NA(),CW7)</f>
        <v>99.44</v>
      </c>
      <c r="CX6" s="36">
        <f t="shared" ref="CX6:DF6" si="11">IF(CX7="",NA(),CX7)</f>
        <v>99.55</v>
      </c>
      <c r="CY6" s="36">
        <f t="shared" si="11"/>
        <v>99.53</v>
      </c>
      <c r="CZ6" s="36">
        <f t="shared" si="11"/>
        <v>99.51</v>
      </c>
      <c r="DA6" s="36">
        <f t="shared" si="11"/>
        <v>99.47</v>
      </c>
      <c r="DB6" s="36">
        <f t="shared" si="11"/>
        <v>99.93</v>
      </c>
      <c r="DC6" s="36">
        <f t="shared" si="11"/>
        <v>100.12</v>
      </c>
      <c r="DD6" s="36">
        <f t="shared" si="11"/>
        <v>100.12</v>
      </c>
      <c r="DE6" s="36">
        <f t="shared" si="11"/>
        <v>100.03</v>
      </c>
      <c r="DF6" s="36">
        <f t="shared" si="11"/>
        <v>100.05</v>
      </c>
      <c r="DG6" s="35" t="str">
        <f>IF(DG7="","",IF(DG7="-","【-】","【"&amp;SUBSTITUTE(TEXT(DG7,"#,##0.00"),"-","△")&amp;"】"))</f>
        <v>【100.05】</v>
      </c>
      <c r="DH6" s="36">
        <f>IF(DH7="",NA(),DH7)</f>
        <v>45.23</v>
      </c>
      <c r="DI6" s="36">
        <f t="shared" ref="DI6:DQ6" si="12">IF(DI7="",NA(),DI7)</f>
        <v>47.54</v>
      </c>
      <c r="DJ6" s="36">
        <f t="shared" si="12"/>
        <v>52.83</v>
      </c>
      <c r="DK6" s="36">
        <f t="shared" si="12"/>
        <v>54.67</v>
      </c>
      <c r="DL6" s="36">
        <f t="shared" si="12"/>
        <v>55.08</v>
      </c>
      <c r="DM6" s="36">
        <f t="shared" si="12"/>
        <v>38.86</v>
      </c>
      <c r="DN6" s="36">
        <f t="shared" si="12"/>
        <v>39.81</v>
      </c>
      <c r="DO6" s="36">
        <f t="shared" si="12"/>
        <v>51.44</v>
      </c>
      <c r="DP6" s="36">
        <f t="shared" si="12"/>
        <v>52.4</v>
      </c>
      <c r="DQ6" s="36">
        <f t="shared" si="12"/>
        <v>53.56</v>
      </c>
      <c r="DR6" s="35" t="str">
        <f>IF(DR7="","",IF(DR7="-","【-】","【"&amp;SUBSTITUTE(TEXT(DR7,"#,##0.00"),"-","△")&amp;"】"))</f>
        <v>【53.56】</v>
      </c>
      <c r="DS6" s="35">
        <f>IF(DS7="",NA(),DS7)</f>
        <v>0</v>
      </c>
      <c r="DT6" s="36">
        <f t="shared" ref="DT6:EB6" si="13">IF(DT7="",NA(),DT7)</f>
        <v>8.08</v>
      </c>
      <c r="DU6" s="36">
        <f t="shared" si="13"/>
        <v>8.32</v>
      </c>
      <c r="DV6" s="36">
        <f t="shared" si="13"/>
        <v>8.32</v>
      </c>
      <c r="DW6" s="36">
        <f t="shared" si="13"/>
        <v>14.43</v>
      </c>
      <c r="DX6" s="36">
        <f t="shared" si="13"/>
        <v>12.13</v>
      </c>
      <c r="DY6" s="36">
        <f t="shared" si="13"/>
        <v>13.72</v>
      </c>
      <c r="DZ6" s="36">
        <f t="shared" si="13"/>
        <v>16.77</v>
      </c>
      <c r="EA6" s="36">
        <f t="shared" si="13"/>
        <v>18.05</v>
      </c>
      <c r="EB6" s="36">
        <f t="shared" si="13"/>
        <v>19.440000000000001</v>
      </c>
      <c r="EC6" s="35" t="str">
        <f>IF(EC7="","",IF(EC7="-","【-】","【"&amp;SUBSTITUTE(TEXT(EC7,"#,##0.00"),"-","△")&amp;"】"))</f>
        <v>【19.44】</v>
      </c>
      <c r="ED6" s="35">
        <f>IF(ED7="",NA(),ED7)</f>
        <v>0</v>
      </c>
      <c r="EE6" s="35">
        <f t="shared" ref="EE6:EM6" si="14">IF(EE7="",NA(),EE7)</f>
        <v>0</v>
      </c>
      <c r="EF6" s="36">
        <f t="shared" si="14"/>
        <v>0.16</v>
      </c>
      <c r="EG6" s="35">
        <f t="shared" si="14"/>
        <v>0</v>
      </c>
      <c r="EH6" s="35">
        <f t="shared" si="14"/>
        <v>0</v>
      </c>
      <c r="EI6" s="36">
        <f t="shared" si="14"/>
        <v>0.16</v>
      </c>
      <c r="EJ6" s="36">
        <f t="shared" si="14"/>
        <v>0.25</v>
      </c>
      <c r="EK6" s="36">
        <f t="shared" si="14"/>
        <v>0.13</v>
      </c>
      <c r="EL6" s="36">
        <f t="shared" si="14"/>
        <v>0.26</v>
      </c>
      <c r="EM6" s="36">
        <f t="shared" si="14"/>
        <v>0.24</v>
      </c>
      <c r="EN6" s="35" t="str">
        <f>IF(EN7="","",IF(EN7="-","【-】","【"&amp;SUBSTITUTE(TEXT(EN7,"#,##0.00"),"-","△")&amp;"】"))</f>
        <v>【0.24】</v>
      </c>
    </row>
    <row r="7" spans="1:144" s="37" customFormat="1" x14ac:dyDescent="0.15">
      <c r="A7" s="29"/>
      <c r="B7" s="38">
        <v>2016</v>
      </c>
      <c r="C7" s="38">
        <v>210005</v>
      </c>
      <c r="D7" s="38">
        <v>46</v>
      </c>
      <c r="E7" s="38">
        <v>1</v>
      </c>
      <c r="F7" s="38">
        <v>0</v>
      </c>
      <c r="G7" s="38">
        <v>2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80.150000000000006</v>
      </c>
      <c r="P7" s="39">
        <v>91.06</v>
      </c>
      <c r="Q7" s="39">
        <v>0</v>
      </c>
      <c r="R7" s="39">
        <v>2066266</v>
      </c>
      <c r="S7" s="39">
        <v>10621.29</v>
      </c>
      <c r="T7" s="39">
        <v>194.54</v>
      </c>
      <c r="U7" s="39">
        <v>492654</v>
      </c>
      <c r="V7" s="39">
        <v>454.04</v>
      </c>
      <c r="W7" s="39">
        <v>1085.05</v>
      </c>
      <c r="X7" s="39">
        <v>133.49</v>
      </c>
      <c r="Y7" s="39">
        <v>131.55000000000001</v>
      </c>
      <c r="Z7" s="39">
        <v>120.68</v>
      </c>
      <c r="AA7" s="39">
        <v>125.06</v>
      </c>
      <c r="AB7" s="39">
        <v>134.94</v>
      </c>
      <c r="AC7" s="39">
        <v>113.16</v>
      </c>
      <c r="AD7" s="39">
        <v>113.88</v>
      </c>
      <c r="AE7" s="39">
        <v>113.47</v>
      </c>
      <c r="AF7" s="39">
        <v>113.33</v>
      </c>
      <c r="AG7" s="39">
        <v>114.05</v>
      </c>
      <c r="AH7" s="39">
        <v>114.05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23.57</v>
      </c>
      <c r="AO7" s="39">
        <v>21.34</v>
      </c>
      <c r="AP7" s="39">
        <v>16.89</v>
      </c>
      <c r="AQ7" s="39">
        <v>17.39</v>
      </c>
      <c r="AR7" s="39">
        <v>12.65</v>
      </c>
      <c r="AS7" s="39">
        <v>12.65</v>
      </c>
      <c r="AT7" s="39">
        <v>1596.23</v>
      </c>
      <c r="AU7" s="39">
        <v>1476.21</v>
      </c>
      <c r="AV7" s="39">
        <v>857.46</v>
      </c>
      <c r="AW7" s="39">
        <v>983.31</v>
      </c>
      <c r="AX7" s="39">
        <v>1169.1099999999999</v>
      </c>
      <c r="AY7" s="39">
        <v>654.97</v>
      </c>
      <c r="AZ7" s="39">
        <v>634.53</v>
      </c>
      <c r="BA7" s="39">
        <v>200.22</v>
      </c>
      <c r="BB7" s="39">
        <v>212.95</v>
      </c>
      <c r="BC7" s="39">
        <v>224.41</v>
      </c>
      <c r="BD7" s="39">
        <v>224.41</v>
      </c>
      <c r="BE7" s="39">
        <v>179.11</v>
      </c>
      <c r="BF7" s="39">
        <v>169.46</v>
      </c>
      <c r="BG7" s="39">
        <v>176.78</v>
      </c>
      <c r="BH7" s="39">
        <v>164.4</v>
      </c>
      <c r="BI7" s="39">
        <v>151.49</v>
      </c>
      <c r="BJ7" s="39">
        <v>383.75</v>
      </c>
      <c r="BK7" s="39">
        <v>368.94</v>
      </c>
      <c r="BL7" s="39">
        <v>351.06</v>
      </c>
      <c r="BM7" s="39">
        <v>333.48</v>
      </c>
      <c r="BN7" s="39">
        <v>320.31</v>
      </c>
      <c r="BO7" s="39">
        <v>320.31</v>
      </c>
      <c r="BP7" s="39">
        <v>132.54</v>
      </c>
      <c r="BQ7" s="39">
        <v>130.58000000000001</v>
      </c>
      <c r="BR7" s="39">
        <v>121.02</v>
      </c>
      <c r="BS7" s="39">
        <v>125.26</v>
      </c>
      <c r="BT7" s="39">
        <v>135.44</v>
      </c>
      <c r="BU7" s="39">
        <v>110.39</v>
      </c>
      <c r="BV7" s="39">
        <v>111.12</v>
      </c>
      <c r="BW7" s="39">
        <v>112.92</v>
      </c>
      <c r="BX7" s="39">
        <v>112.81</v>
      </c>
      <c r="BY7" s="39">
        <v>113.88</v>
      </c>
      <c r="BZ7" s="39">
        <v>113.88</v>
      </c>
      <c r="CA7" s="39">
        <v>80.48</v>
      </c>
      <c r="CB7" s="39">
        <v>81.31</v>
      </c>
      <c r="CC7" s="39">
        <v>79.17</v>
      </c>
      <c r="CD7" s="39">
        <v>76.150000000000006</v>
      </c>
      <c r="CE7" s="39">
        <v>70.239999999999995</v>
      </c>
      <c r="CF7" s="39">
        <v>76.81</v>
      </c>
      <c r="CG7" s="39">
        <v>75.75</v>
      </c>
      <c r="CH7" s="39">
        <v>75.3</v>
      </c>
      <c r="CI7" s="39">
        <v>75.3</v>
      </c>
      <c r="CJ7" s="39">
        <v>74.02</v>
      </c>
      <c r="CK7" s="39">
        <v>74.02</v>
      </c>
      <c r="CL7" s="39">
        <v>55.48</v>
      </c>
      <c r="CM7" s="39">
        <v>55.55</v>
      </c>
      <c r="CN7" s="39">
        <v>55.41</v>
      </c>
      <c r="CO7" s="39">
        <v>55.64</v>
      </c>
      <c r="CP7" s="39">
        <v>57.65</v>
      </c>
      <c r="CQ7" s="39">
        <v>64.55</v>
      </c>
      <c r="CR7" s="39">
        <v>64.12</v>
      </c>
      <c r="CS7" s="39">
        <v>62.69</v>
      </c>
      <c r="CT7" s="39">
        <v>61.82</v>
      </c>
      <c r="CU7" s="39">
        <v>61.66</v>
      </c>
      <c r="CV7" s="39">
        <v>61.66</v>
      </c>
      <c r="CW7" s="39">
        <v>99.44</v>
      </c>
      <c r="CX7" s="39">
        <v>99.55</v>
      </c>
      <c r="CY7" s="39">
        <v>99.53</v>
      </c>
      <c r="CZ7" s="39">
        <v>99.51</v>
      </c>
      <c r="DA7" s="39">
        <v>99.47</v>
      </c>
      <c r="DB7" s="39">
        <v>99.93</v>
      </c>
      <c r="DC7" s="39">
        <v>100.12</v>
      </c>
      <c r="DD7" s="39">
        <v>100.12</v>
      </c>
      <c r="DE7" s="39">
        <v>100.03</v>
      </c>
      <c r="DF7" s="39">
        <v>100.05</v>
      </c>
      <c r="DG7" s="39">
        <v>100.05</v>
      </c>
      <c r="DH7" s="39">
        <v>45.23</v>
      </c>
      <c r="DI7" s="39">
        <v>47.54</v>
      </c>
      <c r="DJ7" s="39">
        <v>52.83</v>
      </c>
      <c r="DK7" s="39">
        <v>54.67</v>
      </c>
      <c r="DL7" s="39">
        <v>55.08</v>
      </c>
      <c r="DM7" s="39">
        <v>38.86</v>
      </c>
      <c r="DN7" s="39">
        <v>39.81</v>
      </c>
      <c r="DO7" s="39">
        <v>51.44</v>
      </c>
      <c r="DP7" s="39">
        <v>52.4</v>
      </c>
      <c r="DQ7" s="39">
        <v>53.56</v>
      </c>
      <c r="DR7" s="39">
        <v>53.56</v>
      </c>
      <c r="DS7" s="39">
        <v>0</v>
      </c>
      <c r="DT7" s="39">
        <v>8.08</v>
      </c>
      <c r="DU7" s="39">
        <v>8.32</v>
      </c>
      <c r="DV7" s="39">
        <v>8.32</v>
      </c>
      <c r="DW7" s="39">
        <v>14.43</v>
      </c>
      <c r="DX7" s="39">
        <v>12.13</v>
      </c>
      <c r="DY7" s="39">
        <v>13.72</v>
      </c>
      <c r="DZ7" s="39">
        <v>16.77</v>
      </c>
      <c r="EA7" s="39">
        <v>18.05</v>
      </c>
      <c r="EB7" s="39">
        <v>19.440000000000001</v>
      </c>
      <c r="EC7" s="39">
        <v>19.440000000000001</v>
      </c>
      <c r="ED7" s="39">
        <v>0</v>
      </c>
      <c r="EE7" s="39">
        <v>0</v>
      </c>
      <c r="EF7" s="39">
        <v>0.16</v>
      </c>
      <c r="EG7" s="39">
        <v>0</v>
      </c>
      <c r="EH7" s="39">
        <v>0</v>
      </c>
      <c r="EI7" s="39">
        <v>0.16</v>
      </c>
      <c r="EJ7" s="39">
        <v>0.25</v>
      </c>
      <c r="EK7" s="39">
        <v>0.13</v>
      </c>
      <c r="EL7" s="39">
        <v>0.26</v>
      </c>
      <c r="EM7" s="39">
        <v>0.24</v>
      </c>
      <c r="EN7" s="39">
        <v>0.24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岐阜県</cp:lastModifiedBy>
  <cp:lastPrinted>2018-02-07T06:45:28Z</cp:lastPrinted>
  <dcterms:created xsi:type="dcterms:W3CDTF">2017-12-25T01:28:49Z</dcterms:created>
  <dcterms:modified xsi:type="dcterms:W3CDTF">2018-02-26T04:56:22Z</dcterms:modified>
  <cp:category/>
</cp:coreProperties>
</file>