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K28" i="11" l="1"/>
  <c r="AP23" i="11" l="1"/>
  <c r="AA23" i="11"/>
  <c r="V23" i="11"/>
  <c r="Q23" i="11"/>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C37" i="9"/>
  <c r="CO36" i="9"/>
  <c r="BW36" i="9"/>
  <c r="BW37" i="9" s="1"/>
  <c r="BW38" i="9" s="1"/>
  <c r="BW39" i="9" s="1"/>
  <c r="C36" i="9"/>
  <c r="CO35" i="9"/>
  <c r="BW35" i="9"/>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AM37" i="9" s="1"/>
  <c r="BE34" i="9"/>
  <c r="BE35" i="9" s="1"/>
  <c r="BE36" i="9" s="1"/>
</calcChain>
</file>

<file path=xl/sharedStrings.xml><?xml version="1.0" encoding="utf-8"?>
<sst xmlns="http://schemas.openxmlformats.org/spreadsheetml/2006/main" count="1108" uniqueCount="573">
  <si>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</si>
  <si>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</si>
  <si>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</si>
  <si>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</si>
  <si>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</si>
  <si>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</si>
  <si>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</si>
  <si>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</si>
  <si>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</si>
  <si>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</si>
  <si>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</si>
  <si>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</si>
  <si>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</si>
  <si>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</si>
  <si>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</si>
  <si>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</si>
  <si>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</si>
  <si>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</si>
  <si>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</si>
  <si>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</si>
  <si>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</si>
  <si>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</si>
  <si>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</si>
  <si>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</si>
  <si>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</si>
  <si>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</si>
  <si>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</si>
  <si>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</si>
  <si>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</si>
  <si>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</si>
  <si>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</si>
  <si>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</si>
  <si>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</si>
  <si>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</si>
  <si>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</si>
  <si>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</si>
  <si>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</si>
  <si>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</si>
  <si>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</si>
  <si>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</si>
  <si>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</si>
  <si>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</si>
  <si>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</si>
  <si>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</si>
  <si>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</si>
  <si>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</si>
  <si>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</si>
  <si>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</si>
  <si>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</si>
  <si>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</si>
  <si>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</si>
  <si>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</si>
  <si>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</si>
  <si>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</si>
  <si>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</si>
  <si>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</si>
  <si>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</si>
  <si>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</si>
  <si>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</si>
  <si>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</si>
  <si>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</si>
  <si>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</si>
  <si>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</si>
  <si>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</si>
  <si>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</si>
  <si>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</si>
  <si>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</si>
  <si>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</si>
  <si>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</si>
  <si>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</si>
  <si>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</si>
  <si>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</si>
  <si>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</si>
  <si>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</si>
  <si>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</si>
  <si>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</si>
  <si>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</si>
  <si>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</si>
  <si>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</si>
  <si>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</si>
  <si>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</si>
  <si>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</si>
  <si>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</si>
  <si>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</si>
  <si>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</si>
  <si>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</si>
  <si>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</si>
  <si>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</si>
  <si>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</si>
  <si>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</si>
  <si>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</si>
  <si>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</si>
  <si>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</si>
  <si>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</si>
  <si>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</si>
  <si>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</si>
  <si>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</si>
  <si>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</si>
  <si>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</si>
  <si>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</si>
  <si>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</si>
  <si>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</si>
  <si>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</si>
  <si>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</si>
  <si>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</si>
  <si>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</si>
  <si>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</si>
  <si>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</si>
  <si>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</si>
  <si>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</si>
  <si>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</si>
  <si>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</si>
  <si>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</si>
  <si>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</si>
  <si>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</si>
  <si>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</si>
  <si>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</si>
  <si>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</si>
  <si>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</si>
  <si>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</si>
  <si>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</si>
  <si>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</si>
  <si>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</si>
  <si>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</si>
  <si>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</si>
  <si>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</si>
  <si>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</si>
  <si>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</si>
  <si>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</si>
  <si>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</si>
  <si>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</si>
  <si>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</si>
  <si>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</si>
  <si>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</si>
  <si>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</si>
  <si>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</si>
  <si>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</si>
  <si>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</si>
  <si>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</si>
  <si>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</si>
  <si>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</si>
  <si>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</si>
  <si>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</si>
  <si>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</si>
  <si>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</si>
  <si>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</si>
  <si>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</si>
  <si>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</si>
  <si>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</si>
  <si>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</si>
  <si>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</si>
  <si>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</si>
  <si>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</si>
  <si>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</si>
  <si>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</si>
  <si>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</si>
  <si>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</si>
  <si>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</si>
  <si>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</si>
  <si>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</si>
  <si>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</si>
  <si>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</si>
  <si>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</si>
  <si>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</si>
  <si>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</si>
  <si>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</si>
  <si>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</si>
  <si>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</si>
  <si>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</si>
  <si>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</si>
  <si>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</si>
  <si>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</si>
  <si>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</si>
  <si>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</si>
  <si>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</si>
  <si>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</si>
  <si>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</si>
  <si>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</si>
  <si>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</si>
  <si>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</si>
  <si>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</si>
  <si>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</si>
  <si>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</si>
  <si>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</si>
  <si>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</si>
  <si>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</si>
  <si>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</si>
  <si>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</si>
  <si>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</si>
  <si>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</si>
  <si>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</si>
  <si>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</si>
  <si>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</si>
  <si>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</si>
  <si>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</si>
  <si>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</si>
  <si>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岐阜県恵那市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</si>
  <si>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</si>
  <si>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</si>
  <si>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</si>
  <si>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</si>
  <si>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</si>
  <si>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</si>
  <si>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</si>
  <si>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</si>
  <si>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</si>
  <si>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</si>
  <si>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</si>
  <si>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</si>
  <si>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</si>
  <si>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</si>
  <si>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</si>
  <si>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</si>
  <si>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</si>
  <si>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</si>
  <si>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</si>
  <si>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</si>
  <si>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</si>
  <si>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</si>
  <si>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</si>
  <si>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</si>
  <si>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</si>
  <si>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</si>
  <si>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</si>
  <si>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</si>
  <si>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</si>
  <si>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</si>
  <si>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</si>
  <si>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</si>
  <si>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</si>
  <si>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</si>
  <si>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</si>
  <si>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</si>
  <si>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</si>
  <si>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</si>
  <si>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</si>
  <si>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</si>
  <si>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</si>
  <si>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</si>
  <si>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</si>
  <si>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</si>
  <si>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</si>
  <si>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</si>
  <si>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</si>
  <si>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</si>
  <si>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</si>
  <si>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</si>
  <si>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</si>
  <si>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</si>
  <si>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</si>
  <si>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</si>
  <si>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</si>
  <si>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</si>
  <si>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</si>
  <si>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</si>
  <si>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</si>
  <si>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</si>
  <si>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</si>
  <si>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</si>
  <si>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</si>
  <si>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</si>
  <si>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</si>
  <si>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</si>
  <si>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</si>
  <si>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</si>
  <si>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</si>
  <si>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</si>
  <si>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</si>
  <si>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</si>
  <si>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</si>
  <si>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</si>
  <si>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</si>
  <si>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</si>
  <si>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</si>
  <si>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</si>
  <si>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</si>
  <si>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</si>
  <si>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</si>
  <si>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</si>
  <si>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</si>
  <si>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</si>
  <si>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</si>
  <si>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</si>
  <si>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</si>
  <si>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</si>
  <si>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</si>
  <si>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</si>
  <si>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</si>
  <si>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</si>
  <si>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</si>
  <si>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</si>
  <si>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</si>
  <si>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</si>
  <si>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</si>
  <si>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</si>
  <si>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</si>
  <si>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</si>
  <si>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</si>
  <si>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</si>
  <si>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</si>
  <si>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</si>
  <si>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</si>
  <si>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</si>
  <si>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</si>
  <si>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</si>
  <si>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</si>
  <si>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</si>
  <si>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</si>
  <si>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</si>
  <si>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</si>
  <si>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</si>
  <si>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</si>
  <si>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</si>
  <si>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</si>
  <si>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</si>
  <si>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</si>
  <si>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</si>
  <si>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</si>
  <si>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</si>
  <si>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</si>
  <si>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</si>
  <si>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</si>
  <si>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</si>
  <si>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</si>
  <si>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</si>
  <si>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</si>
  <si>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</si>
  <si>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</si>
  <si>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</si>
  <si>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</si>
  <si>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</si>
  <si>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</si>
  <si>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</si>
  <si>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</si>
  <si>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</si>
  <si>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</si>
  <si>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</si>
  <si>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</si>
  <si>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</si>
  <si>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</si>
  <si>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</si>
  <si>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</si>
  <si>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</si>
  <si>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</si>
  <si>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</si>
  <si>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岐阜県恵那市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</si>
  <si>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</si>
  <si>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</si>
  <si>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</si>
  <si>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</si>
  <si>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</si>
  <si>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</si>
  <si>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</si>
  <si>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</si>
  <si>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</si>
  <si>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</si>
  <si>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</si>
  <si>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</si>
  <si>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</si>
  <si>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</si>
  <si>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</si>
  <si>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</si>
  <si>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</si>
  <si>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</si>
  <si>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</si>
  <si>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</si>
  <si>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</si>
  <si>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</si>
  <si>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</si>
  <si>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</si>
  <si>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</si>
  <si>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</si>
  <si>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</si>
  <si>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</si>
  <si>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</si>
  <si>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</si>
  <si>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</si>
  <si>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</si>
  <si>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</si>
  <si>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</si>
  <si>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</si>
  <si>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</si>
  <si>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</si>
  <si>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</si>
  <si>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</si>
  <si>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</si>
  <si>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</si>
  <si>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国民健康保険診療所事業会計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</si>
  <si>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</si>
  <si>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</si>
  <si>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</si>
  <si>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</si>
  <si>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</si>
  <si>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</si>
  <si>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</si>
  <si>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</si>
  <si>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</si>
  <si>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</si>
  <si>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</si>
  <si>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</si>
  <si>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</si>
  <si>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</si>
  <si>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</si>
  <si>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</si>
  <si>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</si>
  <si>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</si>
  <si>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</si>
  <si>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</si>
  <si>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</si>
  <si>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</si>
  <si>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</si>
  <si>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</si>
  <si>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</si>
  <si>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</si>
  <si>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</si>
  <si>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</si>
  <si>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</si>
  <si>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</si>
  <si>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</si>
  <si>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</si>
  <si>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</si>
  <si>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</si>
  <si>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</si>
  <si>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</si>
  <si>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</si>
  <si>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</si>
  <si>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</si>
  <si>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</si>
  <si>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</si>
  <si>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</si>
  <si>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</si>
  <si>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</si>
  <si>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</si>
  <si>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</si>
  <si>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</si>
  <si>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</si>
  <si>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</si>
  <si>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</si>
  <si>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</si>
  <si>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</si>
  <si>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</si>
  <si>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</si>
  <si>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</si>
  <si>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</si>
  <si>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</si>
  <si>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</si>
  <si>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</si>
  <si>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</si>
  <si>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</si>
  <si>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</si>
  <si>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</si>
  <si>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</si>
  <si>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</si>
  <si>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</si>
  <si>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</si>
  <si>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</si>
  <si>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</si>
  <si>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</si>
  <si>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</si>
  <si>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</si>
  <si>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</si>
  <si>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</si>
  <si>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</si>
  <si>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</si>
  <si>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</si>
  <si>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</si>
  <si>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</si>
  <si>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</si>
  <si>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</si>
  <si>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</si>
  <si>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</si>
  <si>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</si>
  <si>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</si>
  <si>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</si>
  <si>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</si>
  <si>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</si>
  <si>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</si>
  <si>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</si>
  <si>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</si>
  <si>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</si>
  <si>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</si>
  <si>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</si>
  <si>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</si>
  <si>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</si>
  <si>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</si>
  <si>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</si>
  <si>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</si>
  <si>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</si>
  <si>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</si>
  <si>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</si>
  <si>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</si>
  <si>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</si>
  <si>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</si>
  <si>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</si>
  <si>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</si>
  <si>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</si>
  <si>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</si>
  <si>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</si>
  <si>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</si>
  <si>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</si>
  <si>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</si>
  <si>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</si>
  <si>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</si>
  <si>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</si>
  <si>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</si>
  <si>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</si>
  <si>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</si>
  <si>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</si>
  <si>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</si>
  <si>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</si>
  <si>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</si>
  <si>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</si>
  <si>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</si>
  <si>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</si>
  <si>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</si>
  <si>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</si>
  <si>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</si>
  <si>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</si>
  <si>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</si>
  <si>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</si>
  <si>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</si>
  <si>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</si>
  <si>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</si>
  <si>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</si>
  <si>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</si>
  <si>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</si>
  <si>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</si>
  <si>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</si>
  <si>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0.29</t>
  </si>
  <si>
    <t>水道事業会計</t>
  </si>
  <si>
    <t>病院事業会計</t>
  </si>
  <si>
    <t>一般会計</t>
  </si>
  <si>
    <t>国民健康保険診療所事業会計</t>
  </si>
  <si>
    <t>国民健康保険事業特別会計</t>
  </si>
  <si>
    <t>介護保険特別会計（事業勘定）</t>
  </si>
  <si>
    <t>介護老人保健施設事業会計</t>
  </si>
  <si>
    <t>簡易水道事業特別会計</t>
  </si>
  <si>
    <t>その他会計（赤字）</t>
  </si>
  <si>
    <t>その他会計（黒字）</t>
  </si>
  <si>
    <t>-</t>
    <phoneticPr fontId="2"/>
  </si>
  <si>
    <t>基金繰入33</t>
    <rPh sb="0" eb="2">
      <t>キキン</t>
    </rPh>
    <rPh sb="2" eb="4">
      <t>クリイレ</t>
    </rPh>
    <phoneticPr fontId="2"/>
  </si>
  <si>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</si>
  <si>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</si>
  <si>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土岐川防災ダム一部事務組合</t>
    <rPh sb="0" eb="3">
      <t>トキガワ</t>
    </rPh>
    <rPh sb="3" eb="5">
      <t>ボウサイ</t>
    </rPh>
    <rPh sb="7" eb="9">
      <t>イチブ</t>
    </rPh>
    <rPh sb="9" eb="11">
      <t>ジム</t>
    </rPh>
    <rPh sb="11" eb="13">
      <t>クミアイ</t>
    </rPh>
    <phoneticPr fontId="2"/>
  </si>
  <si>
    <t>岐阜県後期高齢者医療広域連合（一般会計分）</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</si>
  <si>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7">
      <t>コウレイ</t>
    </rPh>
    <rPh sb="7" eb="8">
      <t>シャ</t>
    </rPh>
    <rPh sb="8" eb="10">
      <t>イリョウ</t>
    </rPh>
    <rPh sb="10" eb="12">
      <t>コウイキ</t>
    </rPh>
    <rPh sb="12" eb="14">
      <t>レンゴウ</t>
    </rPh>
    <rPh sb="15" eb="17">
      <t>トクベツ</t>
    </rPh>
    <rPh sb="17" eb="19">
      <t>カイケイ</t>
    </rPh>
    <rPh sb="19" eb="20">
      <t>ブン</t>
    </rPh>
    <phoneticPr fontId="2"/>
  </si>
  <si>
    <t>東濃農業共済事務組合</t>
    <rPh sb="0" eb="2">
      <t>トウノウ</t>
    </rPh>
    <rPh sb="2" eb="4">
      <t>ノウギョウ</t>
    </rPh>
    <rPh sb="4" eb="6">
      <t>キョウサイ</t>
    </rPh>
    <rPh sb="6" eb="8">
      <t>ジム</t>
    </rPh>
    <rPh sb="8" eb="10">
      <t>クミアイ</t>
    </rPh>
    <phoneticPr fontId="2"/>
  </si>
  <si>
    <t>岐阜県市町村会館組合</t>
    <rPh sb="0" eb="3">
      <t>ギフケン</t>
    </rPh>
    <rPh sb="3" eb="6">
      <t>シチョウソン</t>
    </rPh>
    <rPh sb="6" eb="8">
      <t>カイカン</t>
    </rPh>
    <rPh sb="8" eb="10">
      <t>クミアイ</t>
    </rPh>
    <phoneticPr fontId="2"/>
  </si>
  <si>
    <t>基金繰入1,850</t>
    <rPh sb="0" eb="2">
      <t>キキン</t>
    </rPh>
    <rPh sb="2" eb="4">
      <t>クリイレ</t>
    </rPh>
    <phoneticPr fontId="2"/>
  </si>
  <si>
    <t>法適用企業</t>
    <rPh sb="0" eb="3">
      <t>ホウテキヨウ</t>
    </rPh>
    <rPh sb="3" eb="5">
      <t>キギョウ</t>
    </rPh>
    <phoneticPr fontId="2"/>
  </si>
  <si>
    <t>国民宿舎恵那山荘</t>
    <rPh sb="0" eb="2">
      <t>コクミン</t>
    </rPh>
    <rPh sb="2" eb="4">
      <t>シュクシャ</t>
    </rPh>
    <rPh sb="4" eb="6">
      <t>エナ</t>
    </rPh>
    <rPh sb="6" eb="8">
      <t>サンソウ</t>
    </rPh>
    <phoneticPr fontId="2"/>
  </si>
  <si>
    <t>恵那市体育連盟</t>
    <rPh sb="0" eb="3">
      <t>エナシ</t>
    </rPh>
    <rPh sb="3" eb="5">
      <t>タイイク</t>
    </rPh>
    <rPh sb="5" eb="7">
      <t>レンメイ</t>
    </rPh>
    <phoneticPr fontId="2"/>
  </si>
  <si>
    <t>恵那市文化振興会</t>
    <rPh sb="0" eb="3">
      <t>エナシ</t>
    </rPh>
    <rPh sb="3" eb="5">
      <t>ブンカ</t>
    </rPh>
    <rPh sb="5" eb="8">
      <t>シンコウカイ</t>
    </rPh>
    <phoneticPr fontId="2"/>
  </si>
  <si>
    <t>恵那市施設管理公社</t>
    <rPh sb="0" eb="3">
      <t>エナシ</t>
    </rPh>
    <rPh sb="3" eb="5">
      <t>シセツ</t>
    </rPh>
    <rPh sb="5" eb="7">
      <t>カンリ</t>
    </rPh>
    <rPh sb="7" eb="9">
      <t>コウシャ</t>
    </rPh>
    <phoneticPr fontId="2"/>
  </si>
  <si>
    <t>中山道広重美術館</t>
    <rPh sb="0" eb="3">
      <t>ナカセンドウ</t>
    </rPh>
    <rPh sb="3" eb="5">
      <t>ヒロシゲ</t>
    </rPh>
    <rPh sb="5" eb="8">
      <t>ビジュツカン</t>
    </rPh>
    <phoneticPr fontId="2"/>
  </si>
  <si>
    <t>恵那市土地開発公社</t>
    <rPh sb="0" eb="3">
      <t>エナシ</t>
    </rPh>
    <rPh sb="3" eb="5">
      <t>トチ</t>
    </rPh>
    <rPh sb="5" eb="7">
      <t>カイハツ</t>
    </rPh>
    <rPh sb="7" eb="9">
      <t>コウシャ</t>
    </rPh>
    <phoneticPr fontId="2"/>
  </si>
  <si>
    <t>日本大正村</t>
    <rPh sb="0" eb="2">
      <t>ニホン</t>
    </rPh>
    <rPh sb="2" eb="4">
      <t>タイショウ</t>
    </rPh>
    <rPh sb="4" eb="5">
      <t>ムラ</t>
    </rPh>
    <phoneticPr fontId="2"/>
  </si>
  <si>
    <t>大正ロマン</t>
    <rPh sb="0" eb="2">
      <t>タイショウ</t>
    </rPh>
    <phoneticPr fontId="2"/>
  </si>
  <si>
    <t>くしはらの里</t>
    <rPh sb="5" eb="6">
      <t>サト</t>
    </rPh>
    <phoneticPr fontId="2"/>
  </si>
  <si>
    <t>○</t>
    <phoneticPr fontId="2"/>
  </si>
  <si>
    <t>基金繰入1,313、財産区繰入1</t>
    <rPh sb="0" eb="2">
      <t>キキン</t>
    </rPh>
    <rPh sb="2" eb="4">
      <t>クリイレ</t>
    </rPh>
    <rPh sb="10" eb="13">
      <t>ザイサンク</t>
    </rPh>
    <rPh sb="13" eb="15">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</si>
  <si>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</si>
  <si>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</si>
  <si>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</si>
  <si>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</si>
  <si>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</si>
  <si>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</si>
  <si>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</si>
  <si>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</si>
  <si>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</si>
  <si>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</si>
  <si>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</si>
  <si>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は類似団体と比較して低い水準にあり、近年徐々に減少している。また、将来負担比率も類似団体と比較して低い水準にある。しかし、今後は平成28年度に完成した市立恵那病院の元利償還金に対する繰入金の増加により数値の上昇が予想されるため、地方債を計画的に発行・管理していくことや、基金の一定程度の確保など、引き続き健全な財政運営に努め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</si>
</sst>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76212</c:v>
                </c:pt>
                <c:pt idx="1">
                  <c:v>78071</c:v>
                </c:pt>
                <c:pt idx="2">
                  <c:v>82857</c:v>
                </c:pt>
                <c:pt idx="3">
                  <c:v>49528</c:v>
                </c:pt>
                <c:pt idx="4">
                  <c:v>49367</c:v>
                </c:pt>
              </c:numCache>
            </c:numRef>
          </c:val>
          <c:smooth val="0"/>
        </c:ser>
        <c:dLbls>
          <c:showLegendKey val="0"/>
          <c:showVal val="0"/>
          <c:showCatName val="0"/>
          <c:showSerName val="0"/>
          <c:showPercent val="0"/>
          <c:showBubbleSize val="0"/>
        </c:dLbls>
        <c:marker val="1"/>
        <c:smooth val="0"/>
        <c:axId val="110865408"/>
        <c:axId val="110871680"/>
      </c:lineChart>
      <c:catAx>
        <c:axId val="110865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71680"/>
        <c:crosses val="autoZero"/>
        <c:auto val="1"/>
        <c:lblAlgn val="ctr"/>
        <c:lblOffset val="100"/>
        <c:tickLblSkip val="1"/>
        <c:tickMarkSkip val="1"/>
        <c:noMultiLvlLbl val="0"/>
      </c:catAx>
      <c:valAx>
        <c:axId val="110871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65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7.4</c:v>
                </c:pt>
                <c:pt idx="1">
                  <c:v>8.6999999999999993</c:v>
                </c:pt>
                <c:pt idx="2">
                  <c:v>6.42</c:v>
                </c:pt>
                <c:pt idx="3">
                  <c:v>7.95</c:v>
                </c:pt>
                <c:pt idx="4">
                  <c:v>7.45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15.46</c:v>
                </c:pt>
                <c:pt idx="1">
                  <c:v>15.05</c:v>
                </c:pt>
                <c:pt idx="2">
                  <c:v>15.24</c:v>
                </c:pt>
                <c:pt idx="3">
                  <c:v>15.22</c:v>
                </c:pt>
                <c:pt idx="4">
                  <c:v>15.65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018752"/>
        <c:axId val="11102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-0.28999999999999998</c:v>
                </c:pt>
                <c:pt idx="1">
                  <c:v>5.8</c:v>
                </c:pt>
                <c:pt idx="2">
                  <c:v>3.79</c:v>
                </c:pt>
                <c:pt idx="3">
                  <c:v>6.17</c:v>
                </c:pt>
                <c:pt idx="4">
                  <c:v>6.57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018752"/>
        <c:axId val="111020672"/>
      </c:lineChart>
      <c:catAx>
        <c:axId val="11101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020672"/>
        <c:crosses val="autoZero"/>
        <c:auto val="1"/>
        <c:lblAlgn val="ctr"/>
        <c:lblOffset val="100"/>
        <c:tickLblSkip val="1"/>
        <c:tickMarkSkip val="1"/>
        <c:noMultiLvlLbl val="0"/>
      </c:catAx>
      <c:valAx>
        <c:axId val="11102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1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0.39</c:v>
                </c:pt>
                <c:pt idx="2">
                  <c:v>#N/A</c:v>
                </c:pt>
                <c:pt idx="3">
                  <c:v>0.47</c:v>
                </c:pt>
                <c:pt idx="4">
                  <c:v>#N/A</c:v>
                </c:pt>
                <c:pt idx="5">
                  <c:v>0.38</c:v>
                </c:pt>
                <c:pt idx="6">
                  <c:v>#N/A</c:v>
                </c:pt>
                <c:pt idx="7">
                  <c:v>0.28999999999999998</c:v>
                </c:pt>
                <c:pt idx="8">
                  <c:v>#N/A</c:v>
                </c:pt>
                <c:pt idx="9">
                  <c:v>0.08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0.04</c:v>
                </c:pt>
                <c:pt idx="6">
                  <c:v>#N/A</c:v>
                </c:pt>
                <c:pt idx="7">
                  <c:v>0.04</c:v>
                </c:pt>
                <c:pt idx="8">
                  <c:v>#N/A</c:v>
                </c:pt>
                <c:pt idx="9">
                  <c:v>0.31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1.54</c:v>
                </c:pt>
                <c:pt idx="2">
                  <c:v>#N/A</c:v>
                </c:pt>
                <c:pt idx="3">
                  <c:v>1.46</c:v>
                </c:pt>
                <c:pt idx="4">
                  <c:v>#N/A</c:v>
                </c:pt>
                <c:pt idx="5">
                  <c:v>1.38</c:v>
                </c:pt>
                <c:pt idx="6">
                  <c:v>#N/A</c:v>
                </c:pt>
                <c:pt idx="7">
                  <c:v>1.18</c:v>
                </c:pt>
                <c:pt idx="8">
                  <c:v>#N/A</c:v>
                </c:pt>
                <c:pt idx="9">
                  <c:v>0.98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0.64</c:v>
                </c:pt>
                <c:pt idx="2">
                  <c:v>#N/A</c:v>
                </c:pt>
                <c:pt idx="3">
                  <c:v>0.6</c:v>
                </c:pt>
                <c:pt idx="4">
                  <c:v>#N/A</c:v>
                </c:pt>
                <c:pt idx="5">
                  <c:v>0.68</c:v>
                </c:pt>
                <c:pt idx="6">
                  <c:v>#N/A</c:v>
                </c:pt>
                <c:pt idx="7">
                  <c:v>0.69</c:v>
                </c:pt>
                <c:pt idx="8">
                  <c:v>#N/A</c:v>
                </c:pt>
                <c:pt idx="9">
                  <c:v>1.29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0.87</c:v>
                </c:pt>
                <c:pt idx="2">
                  <c:v>#N/A</c:v>
                </c:pt>
                <c:pt idx="3">
                  <c:v>1.45</c:v>
                </c:pt>
                <c:pt idx="4">
                  <c:v>#N/A</c:v>
                </c:pt>
                <c:pt idx="5">
                  <c:v>1.45</c:v>
                </c:pt>
                <c:pt idx="6">
                  <c:v>#N/A</c:v>
                </c:pt>
                <c:pt idx="7">
                  <c:v>1.26</c:v>
                </c:pt>
                <c:pt idx="8">
                  <c:v>#N/A</c:v>
                </c:pt>
                <c:pt idx="9">
                  <c:v>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1.47</c:v>
                </c:pt>
                <c:pt idx="2">
                  <c:v>#N/A</c:v>
                </c:pt>
                <c:pt idx="3">
                  <c:v>1.69</c:v>
                </c:pt>
                <c:pt idx="4">
                  <c:v>#N/A</c:v>
                </c:pt>
                <c:pt idx="5">
                  <c:v>2.15</c:v>
                </c:pt>
                <c:pt idx="6">
                  <c:v>#N/A</c:v>
                </c:pt>
                <c:pt idx="7">
                  <c:v>2.89</c:v>
                </c:pt>
                <c:pt idx="8">
                  <c:v>#N/A</c:v>
                </c:pt>
                <c:pt idx="9">
                  <c:v>3.3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7.39</c:v>
                </c:pt>
                <c:pt idx="2">
                  <c:v>#N/A</c:v>
                </c:pt>
                <c:pt idx="3">
                  <c:v>8.6999999999999993</c:v>
                </c:pt>
                <c:pt idx="4">
                  <c:v>#N/A</c:v>
                </c:pt>
                <c:pt idx="5">
                  <c:v>6.41</c:v>
                </c:pt>
                <c:pt idx="6">
                  <c:v>#N/A</c:v>
                </c:pt>
                <c:pt idx="7">
                  <c:v>7.95</c:v>
                </c:pt>
                <c:pt idx="8">
                  <c:v>#N/A</c:v>
                </c:pt>
                <c:pt idx="9">
                  <c:v>7.44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9.36</c:v>
                </c:pt>
                <c:pt idx="2">
                  <c:v>#N/A</c:v>
                </c:pt>
                <c:pt idx="3">
                  <c:v>10.36</c:v>
                </c:pt>
                <c:pt idx="4">
                  <c:v>#N/A</c:v>
                </c:pt>
                <c:pt idx="5">
                  <c:v>11.26</c:v>
                </c:pt>
                <c:pt idx="6">
                  <c:v>#N/A</c:v>
                </c:pt>
                <c:pt idx="7">
                  <c:v>12.03</c:v>
                </c:pt>
                <c:pt idx="8">
                  <c:v>#N/A</c:v>
                </c:pt>
                <c:pt idx="9">
                  <c:v>12.93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8.14</c:v>
                </c:pt>
                <c:pt idx="2">
                  <c:v>#N/A</c:v>
                </c:pt>
                <c:pt idx="3">
                  <c:v>9.43</c:v>
                </c:pt>
                <c:pt idx="4">
                  <c:v>#N/A</c:v>
                </c:pt>
                <c:pt idx="5">
                  <c:v>11.17</c:v>
                </c:pt>
                <c:pt idx="6">
                  <c:v>#N/A</c:v>
                </c:pt>
                <c:pt idx="7">
                  <c:v>12.31</c:v>
                </c:pt>
                <c:pt idx="8">
                  <c:v>#N/A</c:v>
                </c:pt>
                <c:pt idx="9">
                  <c:v>13.93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016512"/>
        <c:axId val="111046656"/>
      </c:barChart>
      <c:catAx>
        <c:axId val="180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46656"/>
        <c:crosses val="autoZero"/>
        <c:auto val="1"/>
        <c:lblAlgn val="ctr"/>
        <c:lblOffset val="100"/>
        <c:tickLblSkip val="1"/>
        <c:tickMarkSkip val="1"/>
        <c:noMultiLvlLbl val="0"/>
      </c:catAx>
      <c:valAx>
        <c:axId val="11104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1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3691</c:v>
                </c:pt>
                <c:pt idx="5">
                  <c:v>3769</c:v>
                </c:pt>
                <c:pt idx="8">
                  <c:v>3876</c:v>
                </c:pt>
                <c:pt idx="11">
                  <c:v>3727</c:v>
                </c:pt>
                <c:pt idx="14">
                  <c:v>3637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1076</c:v>
                </c:pt>
                <c:pt idx="3">
                  <c:v>1028</c:v>
                </c:pt>
                <c:pt idx="6">
                  <c:v>1108</c:v>
                </c:pt>
                <c:pt idx="9">
                  <c:v>1099</c:v>
                </c:pt>
                <c:pt idx="12">
                  <c:v>1001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4125</c:v>
                </c:pt>
                <c:pt idx="3">
                  <c:v>4152</c:v>
                </c:pt>
                <c:pt idx="6">
                  <c:v>3979</c:v>
                </c:pt>
                <c:pt idx="9">
                  <c:v>3705</c:v>
                </c:pt>
                <c:pt idx="12">
                  <c:v>3449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777856"/>
        <c:axId val="110779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1510</c:v>
                </c:pt>
                <c:pt idx="2">
                  <c:v>#N/A</c:v>
                </c:pt>
                <c:pt idx="3">
                  <c:v>#N/A</c:v>
                </c:pt>
                <c:pt idx="4">
                  <c:v>1411</c:v>
                </c:pt>
                <c:pt idx="5">
                  <c:v>#N/A</c:v>
                </c:pt>
                <c:pt idx="6">
                  <c:v>#N/A</c:v>
                </c:pt>
                <c:pt idx="7">
                  <c:v>1211</c:v>
                </c:pt>
                <c:pt idx="8">
                  <c:v>#N/A</c:v>
                </c:pt>
                <c:pt idx="9">
                  <c:v>#N/A</c:v>
                </c:pt>
                <c:pt idx="10">
                  <c:v>1077</c:v>
                </c:pt>
                <c:pt idx="11">
                  <c:v>#N/A</c:v>
                </c:pt>
                <c:pt idx="12">
                  <c:v>#N/A</c:v>
                </c:pt>
                <c:pt idx="13">
                  <c:v>813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777856"/>
        <c:axId val="110779776"/>
      </c:lineChart>
      <c:catAx>
        <c:axId val="1107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79776"/>
        <c:crosses val="autoZero"/>
        <c:auto val="1"/>
        <c:lblAlgn val="ctr"/>
        <c:lblOffset val="100"/>
        <c:tickLblSkip val="1"/>
        <c:tickMarkSkip val="1"/>
        <c:noMultiLvlLbl val="0"/>
      </c:catAx>
      <c:valAx>
        <c:axId val="11077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7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34211</c:v>
                </c:pt>
                <c:pt idx="5">
                  <c:v>33891</c:v>
                </c:pt>
                <c:pt idx="8">
                  <c:v>33059</c:v>
                </c:pt>
                <c:pt idx="11">
                  <c:v>32655</c:v>
                </c:pt>
                <c:pt idx="14">
                  <c:v>31376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4358</c:v>
                </c:pt>
                <c:pt idx="5">
                  <c:v>4131</c:v>
                </c:pt>
                <c:pt idx="8">
                  <c:v>3997</c:v>
                </c:pt>
                <c:pt idx="11">
                  <c:v>3271</c:v>
                </c:pt>
                <c:pt idx="14">
                  <c:v>3351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12975</c:v>
                </c:pt>
                <c:pt idx="5">
                  <c:v>13785</c:v>
                </c:pt>
                <c:pt idx="8">
                  <c:v>14979</c:v>
                </c:pt>
                <c:pt idx="11">
                  <c:v>14576</c:v>
                </c:pt>
                <c:pt idx="14">
                  <c:v>13755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420</c:v>
                </c:pt>
                <c:pt idx="3">
                  <c:v>17</c:v>
                </c:pt>
                <c:pt idx="6">
                  <c:v>19</c:v>
                </c:pt>
                <c:pt idx="9">
                  <c:v>1</c:v>
                </c:pt>
                <c:pt idx="12">
                  <c:v>29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5810</c:v>
                </c:pt>
                <c:pt idx="3">
                  <c:v>5639</c:v>
                </c:pt>
                <c:pt idx="6">
                  <c:v>5485</c:v>
                </c:pt>
                <c:pt idx="9">
                  <c:v>5501</c:v>
                </c:pt>
                <c:pt idx="12">
                  <c:v>5448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13798</c:v>
                </c:pt>
                <c:pt idx="3">
                  <c:v>13294</c:v>
                </c:pt>
                <c:pt idx="6">
                  <c:v>13098</c:v>
                </c:pt>
                <c:pt idx="9">
                  <c:v>12221</c:v>
                </c:pt>
                <c:pt idx="12">
                  <c:v>14144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36870</c:v>
                </c:pt>
                <c:pt idx="3">
                  <c:v>35489</c:v>
                </c:pt>
                <c:pt idx="6">
                  <c:v>34222</c:v>
                </c:pt>
                <c:pt idx="9">
                  <c:v>32327</c:v>
                </c:pt>
                <c:pt idx="12">
                  <c:v>30768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386752"/>
        <c:axId val="12941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5354</c:v>
                </c:pt>
                <c:pt idx="2">
                  <c:v>#N/A</c:v>
                </c:pt>
                <c:pt idx="3">
                  <c:v>#N/A</c:v>
                </c:pt>
                <c:pt idx="4">
                  <c:v>2631</c:v>
                </c:pt>
                <c:pt idx="5">
                  <c:v>#N/A</c:v>
                </c:pt>
                <c:pt idx="6">
                  <c:v>#N/A</c:v>
                </c:pt>
                <c:pt idx="7">
                  <c:v>789</c:v>
                </c:pt>
                <c:pt idx="8">
                  <c:v>#N/A</c:v>
                </c:pt>
                <c:pt idx="9">
                  <c:v>#N/A</c:v>
                </c:pt>
                <c:pt idx="10">
                  <c:v>0</c:v>
                </c:pt>
                <c:pt idx="11">
                  <c:v>#N/A</c:v>
                </c:pt>
                <c:pt idx="12">
                  <c:v>#N/A</c:v>
                </c:pt>
                <c:pt idx="13">
                  <c:v>1907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386752"/>
        <c:axId val="129413504"/>
      </c:lineChart>
      <c:catAx>
        <c:axId val="1293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413504"/>
        <c:crosses val="autoZero"/>
        <c:auto val="1"/>
        <c:lblAlgn val="ctr"/>
        <c:lblOffset val="100"/>
        <c:tickLblSkip val="1"/>
        <c:tickMarkSkip val="1"/>
        <c:noMultiLvlLbl val="0"/>
      </c:catAx>
      <c:valAx>
        <c:axId val="12941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{57079435-061E-4E05-A203-778A4EF5D788}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{0C6D4977-B49F-4E8E-AEEE-73184E5A3852}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{FA6B4B74-A6D6-418E-9D3C-FEA9D6ABD613}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{9BF8251C-053E-42BD-8380-E7449D97265D}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{36FE7ABA-28A5-41AC-A7D0-69D4385D8AB8}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{FA00ABF8-D201-422A-9B43-E845DDC1D319}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{BE95BDCF-9DC5-4218-B3A9-BA4A50132552}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{733D8A21-0D16-477C-8C17-95A7CFEF79FF}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{2017B0CE-6001-4E8D-AB11-BE906F2D9F83}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{F1573017-0513-47D3-855E-191DBA4A5BBD}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2054016"/>
        <c:axId val="133108864"/>
      </c:scatterChart>
      <c:valAx>
        <c:axId val="132054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108864"/>
        <c:crosses val="autoZero"/>
        <c:crossBetween val="midCat"/>
      </c:valAx>
      <c:valAx>
        <c:axId val="133108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054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{97E59A8D-350D-4484-98C8-E1307B075719}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{9247C1B2-00FB-4D10-865F-FE61EA092818}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{5E0DA58C-48BA-4D6F-BA97-1B70FCC70DEA}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{6524C252-47B5-4B45-9104-4FE1967DC831}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{E7CB5B98-72FE-46D2-9DD1-CF3D2CB8227C}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10.1</c:v>
                </c:pt>
                <c:pt idx="2">
                  <c:v>9.3000000000000007</c:v>
                </c:pt>
                <c:pt idx="3">
                  <c:v>8.4</c:v>
                </c:pt>
                <c:pt idx="4">
                  <c:v>7.1</c:v>
                </c:pt>
              </c:numCache>
            </c:numRef>
          </c:xVal>
          <c:yVal>
            <c:numRef>
              <c:f>公会計指標分析・財政指標組合せ分析表!$K$73:$O$73</c:f>
              <c:numCache>
                <c:formatCode>#,##0.0;"▲ "#,##0.0</c:formatCode>
                <c:ptCount val="5"/>
                <c:pt idx="0">
                  <c:v>36.299999999999997</c:v>
                </c:pt>
                <c:pt idx="1">
                  <c:v>17.8</c:v>
                </c:pt>
                <c:pt idx="2">
                  <c:v>5.4</c:v>
                </c:pt>
                <c:pt idx="4">
                  <c:v>13.3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{A35A7905-2A7C-40AD-B2DB-D5DA9823605E}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{D56FEC36-4F87-48CB-8D88-AB7D5D99204A}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{AAA6276A-E233-4CDC-9A30-2A2DD64F8BD6}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{8A319870-914E-4AC6-9440-67B9385AFF23}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{24ABAA36-94A5-4625-91A1-810935CFE2C9}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143936"/>
        <c:axId val="132914560"/>
      </c:scatterChart>
      <c:valAx>
        <c:axId val="133143936"/>
        <c:scaling>
          <c:orientation val="minMax"/>
          <c:max val="11.4"/>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914560"/>
        <c:crosses val="autoZero"/>
        <c:crossBetween val="midCat"/>
      </c:valAx>
      <c:valAx>
        <c:axId val="132914560"/>
        <c:scaling>
          <c:orientation val="minMax"/>
          <c:max val="6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143936"/>
        <c:crosses val="autoZero"/>
        <c:crossBetween val="midCat"/>
        <c:majorUnit val="8.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51,667
51,060
504.24
30,071,932
28,675,502
1,312,909
17,630,166
30,768,421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年度の財政力指数は類似団体平均の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0.73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を大きく下回った</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となっている。市税収入においては前年度比</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となった一方、当市の規模には未だ施設が多い状況で、思うような歳出削減ができなかったことが大きな要因である。今後は、施設の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統合や地元への払い下げを</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行いスリム化を進め歳出削減に努めるのはもちろんのこと、これまで以上に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企業誘致や</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移住定住政策に力を入れ、市税収入の確保に努め、財政力の向上を図る。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10885</xdr:rowOff>
    </xdr:from>
    <xdr:to>
      <xdr:col>7</xdr:col>
      <xdr:colOff>152400</xdr:colOff>
      <xdr:row>45</xdr:row>
      <xdr:rowOff>10885</xdr:rowOff>
    </xdr:to>
    <xdr:cxnSp macro="">
      <xdr:nvCxnSpPr>
        <xdr:cNvPr id="70" name="直線コネクタ 69"/>
        <xdr:cNvCxnSpPr/>
      </xdr:nvCxnSpPr>
      <xdr:spPr>
        <a:xfrm>
          <a:off x="4114800" y="7726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10885</xdr:rowOff>
    </xdr:to>
    <xdr:cxnSp macro="">
      <xdr:nvCxnSpPr>
        <xdr:cNvPr id="73" name="直線コネクタ 72"/>
        <xdr:cNvCxnSpPr/>
      </xdr:nvCxnSpPr>
      <xdr:spPr>
        <a:xfrm>
          <a:off x="3225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6" name="直線コネクタ 75"/>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9" name="直線コネクタ 78"/>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131535</xdr:rowOff>
    </xdr:from>
    <xdr:to>
      <xdr:col>7</xdr:col>
      <xdr:colOff>203200</xdr:colOff>
      <xdr:row>45</xdr:row>
      <xdr:rowOff>61685</xdr:rowOff>
    </xdr:to>
    <xdr:sp macro="" textlink="">
      <xdr:nvSpPr>
        <xdr:cNvPr id="89" name="円/楕円 88"/>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103612</xdr:rowOff>
    </xdr:from>
    <xdr:ext cx="762000" cy="259045"/>
    <xdr:sp macro="" textlink="">
      <xdr:nvSpPr>
        <xdr:cNvPr id="90" name="財政力該当値テキスト"/>
        <xdr:cNvSpPr txBox="1"/>
      </xdr:nvSpPr>
      <xdr:spPr>
        <a:xfrm>
          <a:off x="5041900" y="76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131535</xdr:rowOff>
    </xdr:from>
    <xdr:to>
      <xdr:col>6</xdr:col>
      <xdr:colOff>50800</xdr:colOff>
      <xdr:row>45</xdr:row>
      <xdr:rowOff>61685</xdr:rowOff>
    </xdr:to>
    <xdr:sp macro="" textlink="">
      <xdr:nvSpPr>
        <xdr:cNvPr id="91" name="円/楕円 90"/>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46462</xdr:rowOff>
    </xdr:from>
    <xdr:ext cx="736600" cy="259045"/>
    <xdr:sp macro="" textlink="">
      <xdr:nvSpPr>
        <xdr:cNvPr id="92" name="テキスト ボックス 91"/>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3" name="円/楕円 92"/>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4" name="テキスト ボックス 93"/>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5" name="円/楕円 94"/>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6" name="テキスト ボックス 95"/>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7" name="円/楕円 96"/>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8" name="テキスト ボックス 97"/>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年度は、類似団体平均と比較すると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義務的経費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の合計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は下がっているが、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は上昇している。また、その他経費のうち繰出金が上昇した。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今後も、職員の適正配置、施設の統廃合などを実施し義務的経費の削減に努めるとともに、特別会計･公営企業会計も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含めた事業の見直しに努める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135467</xdr:rowOff>
    </xdr:from>
    <xdr:to>
      <xdr:col>7</xdr:col>
      <xdr:colOff>152400</xdr:colOff>
      <xdr:row>61</xdr:row>
      <xdr:rowOff>143510</xdr:rowOff>
    </xdr:to>
    <xdr:cxnSp macro="">
      <xdr:nvCxnSpPr>
        <xdr:cNvPr id="133" name="直線コネクタ 132"/>
        <xdr:cNvCxnSpPr/>
      </xdr:nvCxnSpPr>
      <xdr:spPr>
        <a:xfrm flipV="1">
          <a:off x="4114800" y="105939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61</xdr:row>
      <xdr:rowOff>151554</xdr:rowOff>
    </xdr:to>
    <xdr:cxnSp macro="">
      <xdr:nvCxnSpPr>
        <xdr:cNvPr id="136" name="直線コネクタ 135"/>
        <xdr:cNvCxnSpPr/>
      </xdr:nvCxnSpPr>
      <xdr:spPr>
        <a:xfrm flipV="1">
          <a:off x="3225800" y="106019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34925</xdr:rowOff>
    </xdr:from>
    <xdr:to>
      <xdr:col>4</xdr:col>
      <xdr:colOff>482600</xdr:colOff>
      <xdr:row>61</xdr:row>
      <xdr:rowOff>151554</xdr:rowOff>
    </xdr:to>
    <xdr:cxnSp macro="">
      <xdr:nvCxnSpPr>
        <xdr:cNvPr id="139" name="直線コネクタ 138"/>
        <xdr:cNvCxnSpPr/>
      </xdr:nvCxnSpPr>
      <xdr:spPr>
        <a:xfrm>
          <a:off x="2336800" y="1049337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34925</xdr:rowOff>
    </xdr:from>
    <xdr:to>
      <xdr:col>3</xdr:col>
      <xdr:colOff>279400</xdr:colOff>
      <xdr:row>61</xdr:row>
      <xdr:rowOff>71120</xdr:rowOff>
    </xdr:to>
    <xdr:cxnSp macro="">
      <xdr:nvCxnSpPr>
        <xdr:cNvPr id="142" name="直線コネクタ 141"/>
        <xdr:cNvCxnSpPr/>
      </xdr:nvCxnSpPr>
      <xdr:spPr>
        <a:xfrm flipV="1">
          <a:off x="1447800" y="10493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2" name="円/楕円 151"/>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53"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4" name="円/楕円 153"/>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5" name="テキスト ボックス 154"/>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100754</xdr:rowOff>
    </xdr:from>
    <xdr:to>
      <xdr:col>4</xdr:col>
      <xdr:colOff>533400</xdr:colOff>
      <xdr:row>62</xdr:row>
      <xdr:rowOff>30904</xdr:rowOff>
    </xdr:to>
    <xdr:sp macro="" textlink="">
      <xdr:nvSpPr>
        <xdr:cNvPr id="156" name="円/楕円 155"/>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41081</xdr:rowOff>
    </xdr:from>
    <xdr:ext cx="762000" cy="259045"/>
    <xdr:sp macro="" textlink="">
      <xdr:nvSpPr>
        <xdr:cNvPr id="157" name="テキスト ボックス 156"/>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155575</xdr:rowOff>
    </xdr:from>
    <xdr:to>
      <xdr:col>3</xdr:col>
      <xdr:colOff>330200</xdr:colOff>
      <xdr:row>61</xdr:row>
      <xdr:rowOff>85725</xdr:rowOff>
    </xdr:to>
    <xdr:sp macro="" textlink="">
      <xdr:nvSpPr>
        <xdr:cNvPr id="158" name="円/楕円 157"/>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95902</xdr:rowOff>
    </xdr:from>
    <xdr:ext cx="762000" cy="259045"/>
    <xdr:sp macro="" textlink="">
      <xdr:nvSpPr>
        <xdr:cNvPr id="159" name="テキスト ボックス 158"/>
        <xdr:cNvSpPr txBox="1"/>
      </xdr:nvSpPr>
      <xdr:spPr>
        <a:xfrm>
          <a:off x="1955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60" name="円/楕円 159"/>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61" name="テキスト ボックス 160"/>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指定管理者制度導入や施設の統廃合により人件費・物件費等の削減を行っているが、依然として類似団体平均と比較して大きく上回っている。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今後も引き続き職員定数の適正化や公共施設の適正配置に取り組み、住民サービスの向上と維持管理経費の削減に努める。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141353</xdr:rowOff>
    </xdr:from>
    <xdr:to>
      <xdr:col>7</xdr:col>
      <xdr:colOff>152400</xdr:colOff>
      <xdr:row>81</xdr:row>
      <xdr:rowOff>142810</xdr:rowOff>
    </xdr:to>
    <xdr:cxnSp macro="">
      <xdr:nvCxnSpPr>
        <xdr:cNvPr id="197" name="直線コネクタ 196"/>
        <xdr:cNvCxnSpPr/>
      </xdr:nvCxnSpPr>
      <xdr:spPr>
        <a:xfrm flipV="1">
          <a:off x="4114800" y="14028803"/>
          <a:ext cx="8382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139523</xdr:rowOff>
    </xdr:from>
    <xdr:to>
      <xdr:col>6</xdr:col>
      <xdr:colOff>0</xdr:colOff>
      <xdr:row>81</xdr:row>
      <xdr:rowOff>142810</xdr:rowOff>
    </xdr:to>
    <xdr:cxnSp macro="">
      <xdr:nvCxnSpPr>
        <xdr:cNvPr id="200" name="直線コネクタ 199"/>
        <xdr:cNvCxnSpPr/>
      </xdr:nvCxnSpPr>
      <xdr:spPr>
        <a:xfrm>
          <a:off x="3225800" y="14026973"/>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119573</xdr:rowOff>
    </xdr:from>
    <xdr:to>
      <xdr:col>4</xdr:col>
      <xdr:colOff>482600</xdr:colOff>
      <xdr:row>81</xdr:row>
      <xdr:rowOff>139523</xdr:rowOff>
    </xdr:to>
    <xdr:cxnSp macro="">
      <xdr:nvCxnSpPr>
        <xdr:cNvPr id="203" name="直線コネクタ 202"/>
        <xdr:cNvCxnSpPr/>
      </xdr:nvCxnSpPr>
      <xdr:spPr>
        <a:xfrm>
          <a:off x="2336800" y="14007023"/>
          <a:ext cx="889000" cy="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119573</xdr:rowOff>
    </xdr:from>
    <xdr:to>
      <xdr:col>3</xdr:col>
      <xdr:colOff>279400</xdr:colOff>
      <xdr:row>81</xdr:row>
      <xdr:rowOff>121881</xdr:rowOff>
    </xdr:to>
    <xdr:cxnSp macro="">
      <xdr:nvCxnSpPr>
        <xdr:cNvPr id="206" name="直線コネクタ 205"/>
        <xdr:cNvCxnSpPr/>
      </xdr:nvCxnSpPr>
      <xdr:spPr>
        <a:xfrm flipV="1">
          <a:off x="1447800" y="14007023"/>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90553</xdr:rowOff>
    </xdr:from>
    <xdr:to>
      <xdr:col>7</xdr:col>
      <xdr:colOff>203200</xdr:colOff>
      <xdr:row>82</xdr:row>
      <xdr:rowOff>20703</xdr:rowOff>
    </xdr:to>
    <xdr:sp macro="" textlink="">
      <xdr:nvSpPr>
        <xdr:cNvPr id="216" name="円/楕円 215"/>
        <xdr:cNvSpPr/>
      </xdr:nvSpPr>
      <xdr:spPr>
        <a:xfrm>
          <a:off x="4902200" y="139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62630</xdr:rowOff>
    </xdr:from>
    <xdr:ext cx="762000" cy="259045"/>
    <xdr:sp macro="" textlink="">
      <xdr:nvSpPr>
        <xdr:cNvPr id="217" name="人件費・物件費等の状況該当値テキスト"/>
        <xdr:cNvSpPr txBox="1"/>
      </xdr:nvSpPr>
      <xdr:spPr>
        <a:xfrm>
          <a:off x="5041900" y="1395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165,696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92010</xdr:rowOff>
    </xdr:from>
    <xdr:to>
      <xdr:col>6</xdr:col>
      <xdr:colOff>50800</xdr:colOff>
      <xdr:row>82</xdr:row>
      <xdr:rowOff>22160</xdr:rowOff>
    </xdr:to>
    <xdr:sp macro="" textlink="">
      <xdr:nvSpPr>
        <xdr:cNvPr id="218" name="円/楕円 217"/>
        <xdr:cNvSpPr/>
      </xdr:nvSpPr>
      <xdr:spPr>
        <a:xfrm>
          <a:off x="4064000" y="139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6937</xdr:rowOff>
    </xdr:from>
    <xdr:ext cx="736600" cy="259045"/>
    <xdr:sp macro="" textlink="">
      <xdr:nvSpPr>
        <xdr:cNvPr id="219" name="テキスト ボックス 218"/>
        <xdr:cNvSpPr txBox="1"/>
      </xdr:nvSpPr>
      <xdr:spPr>
        <a:xfrm>
          <a:off x="3733800" y="1406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88723</xdr:rowOff>
    </xdr:from>
    <xdr:to>
      <xdr:col>4</xdr:col>
      <xdr:colOff>533400</xdr:colOff>
      <xdr:row>82</xdr:row>
      <xdr:rowOff>18873</xdr:rowOff>
    </xdr:to>
    <xdr:sp macro="" textlink="">
      <xdr:nvSpPr>
        <xdr:cNvPr id="220" name="円/楕円 219"/>
        <xdr:cNvSpPr/>
      </xdr:nvSpPr>
      <xdr:spPr>
        <a:xfrm>
          <a:off x="3175000" y="13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3650</xdr:rowOff>
    </xdr:from>
    <xdr:ext cx="762000" cy="259045"/>
    <xdr:sp macro="" textlink="">
      <xdr:nvSpPr>
        <xdr:cNvPr id="221" name="テキスト ボックス 220"/>
        <xdr:cNvSpPr txBox="1"/>
      </xdr:nvSpPr>
      <xdr:spPr>
        <a:xfrm>
          <a:off x="2844800" y="1406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68773</xdr:rowOff>
    </xdr:from>
    <xdr:to>
      <xdr:col>3</xdr:col>
      <xdr:colOff>330200</xdr:colOff>
      <xdr:row>81</xdr:row>
      <xdr:rowOff>170373</xdr:rowOff>
    </xdr:to>
    <xdr:sp macro="" textlink="">
      <xdr:nvSpPr>
        <xdr:cNvPr id="222" name="円/楕円 221"/>
        <xdr:cNvSpPr/>
      </xdr:nvSpPr>
      <xdr:spPr>
        <a:xfrm>
          <a:off x="2286000" y="139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155150</xdr:rowOff>
    </xdr:from>
    <xdr:ext cx="762000" cy="259045"/>
    <xdr:sp macro="" textlink="">
      <xdr:nvSpPr>
        <xdr:cNvPr id="223" name="テキスト ボックス 222"/>
        <xdr:cNvSpPr txBox="1"/>
      </xdr:nvSpPr>
      <xdr:spPr>
        <a:xfrm>
          <a:off x="1955800" y="1404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71081</xdr:rowOff>
    </xdr:from>
    <xdr:to>
      <xdr:col>2</xdr:col>
      <xdr:colOff>127000</xdr:colOff>
      <xdr:row>82</xdr:row>
      <xdr:rowOff>1231</xdr:rowOff>
    </xdr:to>
    <xdr:sp macro="" textlink="">
      <xdr:nvSpPr>
        <xdr:cNvPr id="224" name="円/楕円 223"/>
        <xdr:cNvSpPr/>
      </xdr:nvSpPr>
      <xdr:spPr>
        <a:xfrm>
          <a:off x="1397000" y="139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157458</xdr:rowOff>
    </xdr:from>
    <xdr:ext cx="762000" cy="259045"/>
    <xdr:sp macro="" textlink="">
      <xdr:nvSpPr>
        <xdr:cNvPr id="225" name="テキスト ボックス 224"/>
        <xdr:cNvSpPr txBox="1"/>
      </xdr:nvSpPr>
      <xdr:spPr>
        <a:xfrm>
          <a:off x="1066800" y="1404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事院勧告をベースに給与改定を行っているため、全国平均と同程度の給与水準となっている。今後も人事評価制度を実施し、実績・能力に応じた評価を行い、組織全体の業務・効率を高め、給与へ反映する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29936</xdr:rowOff>
    </xdr:to>
    <xdr:cxnSp macro="">
      <xdr:nvCxnSpPr>
        <xdr:cNvPr id="261" name="直線コネクタ 260"/>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52916</xdr:rowOff>
    </xdr:to>
    <xdr:cxnSp macro="">
      <xdr:nvCxnSpPr>
        <xdr:cNvPr id="264" name="直線コネクタ 263"/>
        <xdr:cNvCxnSpPr/>
      </xdr:nvCxnSpPr>
      <xdr:spPr>
        <a:xfrm flipV="1">
          <a:off x="15290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83</xdr:row>
      <xdr:rowOff>52916</xdr:rowOff>
    </xdr:to>
    <xdr:cxnSp macro="">
      <xdr:nvCxnSpPr>
        <xdr:cNvPr id="267" name="直線コネクタ 266"/>
        <xdr:cNvCxnSpPr/>
      </xdr:nvCxnSpPr>
      <xdr:spPr>
        <a:xfrm>
          <a:off x="14401800" y="142487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87</xdr:row>
      <xdr:rowOff>136979</xdr:rowOff>
    </xdr:to>
    <xdr:cxnSp macro="">
      <xdr:nvCxnSpPr>
        <xdr:cNvPr id="270" name="直線コネクタ 269"/>
        <xdr:cNvCxnSpPr/>
      </xdr:nvCxnSpPr>
      <xdr:spPr>
        <a:xfrm flipV="1">
          <a:off x="13512800" y="14248795"/>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80" name="円/楕円 279"/>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81"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82" name="円/楕円 281"/>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83" name="テキスト ボックス 282"/>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4" name="円/楕円 283"/>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5" name="テキスト ボックス 284"/>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86" name="円/楕円 285"/>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7" name="テキスト ボックス 286"/>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8" name="円/楕円 287"/>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9" name="テキスト ボックス 288"/>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月の市町村合併により、職員数の適正化に向け新規採用の抑制、組織再編、公共施設の統廃合などを行ってきたが、依然、類似団体平均と比較しても職員数が多くなっている。平成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月に策定した第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次恵那市職員適正化計画では指定管理者制度の導入や業務の民間委託化を行い、平成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日現在職員数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人まで削減することを目指し、人口に見合った職員数の適正化に努める。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105198</xdr:rowOff>
    </xdr:from>
    <xdr:to>
      <xdr:col>24</xdr:col>
      <xdr:colOff>558800</xdr:colOff>
      <xdr:row>65</xdr:row>
      <xdr:rowOff>109220</xdr:rowOff>
    </xdr:to>
    <xdr:cxnSp macro="">
      <xdr:nvCxnSpPr>
        <xdr:cNvPr id="324" name="直線コネクタ 323"/>
        <xdr:cNvCxnSpPr/>
      </xdr:nvCxnSpPr>
      <xdr:spPr>
        <a:xfrm>
          <a:off x="16179800" y="1124944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58949</xdr:rowOff>
    </xdr:from>
    <xdr:to>
      <xdr:col>23</xdr:col>
      <xdr:colOff>406400</xdr:colOff>
      <xdr:row>65</xdr:row>
      <xdr:rowOff>105198</xdr:rowOff>
    </xdr:to>
    <xdr:cxnSp macro="">
      <xdr:nvCxnSpPr>
        <xdr:cNvPr id="327" name="直線コネクタ 326"/>
        <xdr:cNvCxnSpPr/>
      </xdr:nvCxnSpPr>
      <xdr:spPr>
        <a:xfrm>
          <a:off x="15290800" y="11203199"/>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40852</xdr:rowOff>
    </xdr:from>
    <xdr:to>
      <xdr:col>22</xdr:col>
      <xdr:colOff>203200</xdr:colOff>
      <xdr:row>65</xdr:row>
      <xdr:rowOff>58949</xdr:rowOff>
    </xdr:to>
    <xdr:cxnSp macro="">
      <xdr:nvCxnSpPr>
        <xdr:cNvPr id="330" name="直線コネクタ 329"/>
        <xdr:cNvCxnSpPr/>
      </xdr:nvCxnSpPr>
      <xdr:spPr>
        <a:xfrm>
          <a:off x="14401800" y="1118510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40852</xdr:rowOff>
    </xdr:from>
    <xdr:to>
      <xdr:col>21</xdr:col>
      <xdr:colOff>0</xdr:colOff>
      <xdr:row>65</xdr:row>
      <xdr:rowOff>50906</xdr:rowOff>
    </xdr:to>
    <xdr:cxnSp macro="">
      <xdr:nvCxnSpPr>
        <xdr:cNvPr id="333" name="直線コネクタ 332"/>
        <xdr:cNvCxnSpPr/>
      </xdr:nvCxnSpPr>
      <xdr:spPr>
        <a:xfrm flipV="1">
          <a:off x="13512800" y="1118510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58420</xdr:rowOff>
    </xdr:from>
    <xdr:to>
      <xdr:col>24</xdr:col>
      <xdr:colOff>609600</xdr:colOff>
      <xdr:row>65</xdr:row>
      <xdr:rowOff>160020</xdr:rowOff>
    </xdr:to>
    <xdr:sp macro="" textlink="">
      <xdr:nvSpPr>
        <xdr:cNvPr id="343" name="円/楕円 342"/>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30497</xdr:rowOff>
    </xdr:from>
    <xdr:ext cx="762000" cy="259045"/>
    <xdr:sp macro="" textlink="">
      <xdr:nvSpPr>
        <xdr:cNvPr id="344" name="定員管理の状況該当値テキスト"/>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54398</xdr:rowOff>
    </xdr:from>
    <xdr:to>
      <xdr:col>23</xdr:col>
      <xdr:colOff>457200</xdr:colOff>
      <xdr:row>65</xdr:row>
      <xdr:rowOff>155998</xdr:rowOff>
    </xdr:to>
    <xdr:sp macro="" textlink="">
      <xdr:nvSpPr>
        <xdr:cNvPr id="345" name="円/楕円 344"/>
        <xdr:cNvSpPr/>
      </xdr:nvSpPr>
      <xdr:spPr>
        <a:xfrm>
          <a:off x="16129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140775</xdr:rowOff>
    </xdr:from>
    <xdr:ext cx="736600" cy="259045"/>
    <xdr:sp macro="" textlink="">
      <xdr:nvSpPr>
        <xdr:cNvPr id="346" name="テキスト ボックス 345"/>
        <xdr:cNvSpPr txBox="1"/>
      </xdr:nvSpPr>
      <xdr:spPr>
        <a:xfrm>
          <a:off x="15798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8149</xdr:rowOff>
    </xdr:from>
    <xdr:to>
      <xdr:col>22</xdr:col>
      <xdr:colOff>254000</xdr:colOff>
      <xdr:row>65</xdr:row>
      <xdr:rowOff>109749</xdr:rowOff>
    </xdr:to>
    <xdr:sp macro="" textlink="">
      <xdr:nvSpPr>
        <xdr:cNvPr id="347" name="円/楕円 346"/>
        <xdr:cNvSpPr/>
      </xdr:nvSpPr>
      <xdr:spPr>
        <a:xfrm>
          <a:off x="15240000" y="111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94526</xdr:rowOff>
    </xdr:from>
    <xdr:ext cx="762000" cy="259045"/>
    <xdr:sp macro="" textlink="">
      <xdr:nvSpPr>
        <xdr:cNvPr id="348" name="テキスト ボックス 347"/>
        <xdr:cNvSpPr txBox="1"/>
      </xdr:nvSpPr>
      <xdr:spPr>
        <a:xfrm>
          <a:off x="14909800" y="112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161502</xdr:rowOff>
    </xdr:from>
    <xdr:to>
      <xdr:col>21</xdr:col>
      <xdr:colOff>50800</xdr:colOff>
      <xdr:row>65</xdr:row>
      <xdr:rowOff>91652</xdr:rowOff>
    </xdr:to>
    <xdr:sp macro="" textlink="">
      <xdr:nvSpPr>
        <xdr:cNvPr id="349" name="円/楕円 348"/>
        <xdr:cNvSpPr/>
      </xdr:nvSpPr>
      <xdr:spPr>
        <a:xfrm>
          <a:off x="14351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76429</xdr:rowOff>
    </xdr:from>
    <xdr:ext cx="762000" cy="259045"/>
    <xdr:sp macro="" textlink="">
      <xdr:nvSpPr>
        <xdr:cNvPr id="350" name="テキスト ボックス 349"/>
        <xdr:cNvSpPr txBox="1"/>
      </xdr:nvSpPr>
      <xdr:spPr>
        <a:xfrm>
          <a:off x="14020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106</xdr:rowOff>
    </xdr:from>
    <xdr:to>
      <xdr:col>19</xdr:col>
      <xdr:colOff>533400</xdr:colOff>
      <xdr:row>65</xdr:row>
      <xdr:rowOff>101706</xdr:rowOff>
    </xdr:to>
    <xdr:sp macro="" textlink="">
      <xdr:nvSpPr>
        <xdr:cNvPr id="351" name="円/楕円 350"/>
        <xdr:cNvSpPr/>
      </xdr:nvSpPr>
      <xdr:spPr>
        <a:xfrm>
          <a:off x="13462000" y="11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86483</xdr:rowOff>
    </xdr:from>
    <xdr:ext cx="762000" cy="259045"/>
    <xdr:sp macro="" textlink="">
      <xdr:nvSpPr>
        <xdr:cNvPr id="352" name="テキスト ボックス 351"/>
        <xdr:cNvSpPr txBox="1"/>
      </xdr:nvSpPr>
      <xdr:spPr>
        <a:xfrm>
          <a:off x="13131800" y="112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繰上償還や償還完了したことにより、昨年度から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下回った。今後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は合併算定替の縮減に伴う普通交付税の減少や、合併特例債の元金償還のピークが見込まれるため、より一層、計画的な発行管理を行い、健全経営に努める。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99423</xdr:rowOff>
    </xdr:from>
    <xdr:to>
      <xdr:col>24</xdr:col>
      <xdr:colOff>558800</xdr:colOff>
      <xdr:row>41</xdr:row>
      <xdr:rowOff>17599</xdr:rowOff>
    </xdr:to>
    <xdr:cxnSp macro="">
      <xdr:nvCxnSpPr>
        <xdr:cNvPr id="387" name="直線コネクタ 386"/>
        <xdr:cNvCxnSpPr/>
      </xdr:nvCxnSpPr>
      <xdr:spPr>
        <a:xfrm flipV="1">
          <a:off x="16179800" y="6957423"/>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17599</xdr:rowOff>
    </xdr:from>
    <xdr:to>
      <xdr:col>23</xdr:col>
      <xdr:colOff>406400</xdr:colOff>
      <xdr:row>41</xdr:row>
      <xdr:rowOff>79647</xdr:rowOff>
    </xdr:to>
    <xdr:cxnSp macro="">
      <xdr:nvCxnSpPr>
        <xdr:cNvPr id="390" name="直線コネクタ 389"/>
        <xdr:cNvCxnSpPr/>
      </xdr:nvCxnSpPr>
      <xdr:spPr>
        <a:xfrm flipV="1">
          <a:off x="15290800" y="70470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79647</xdr:rowOff>
    </xdr:from>
    <xdr:to>
      <xdr:col>22</xdr:col>
      <xdr:colOff>203200</xdr:colOff>
      <xdr:row>41</xdr:row>
      <xdr:rowOff>134801</xdr:rowOff>
    </xdr:to>
    <xdr:cxnSp macro="">
      <xdr:nvCxnSpPr>
        <xdr:cNvPr id="393" name="直線コネクタ 392"/>
        <xdr:cNvCxnSpPr/>
      </xdr:nvCxnSpPr>
      <xdr:spPr>
        <a:xfrm flipV="1">
          <a:off x="14401800" y="710909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134801</xdr:rowOff>
    </xdr:from>
    <xdr:to>
      <xdr:col>21</xdr:col>
      <xdr:colOff>0</xdr:colOff>
      <xdr:row>42</xdr:row>
      <xdr:rowOff>25400</xdr:rowOff>
    </xdr:to>
    <xdr:cxnSp macro="">
      <xdr:nvCxnSpPr>
        <xdr:cNvPr id="396" name="直線コネクタ 395"/>
        <xdr:cNvCxnSpPr/>
      </xdr:nvCxnSpPr>
      <xdr:spPr>
        <a:xfrm flipV="1">
          <a:off x="13512800" y="71642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406" name="円/楕円 405"/>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65150</xdr:rowOff>
    </xdr:from>
    <xdr:ext cx="762000" cy="259045"/>
    <xdr:sp macro="" textlink="">
      <xdr:nvSpPr>
        <xdr:cNvPr id="407" name="公債費負担の状況該当値テキスト"/>
        <xdr:cNvSpPr txBox="1"/>
      </xdr:nvSpPr>
      <xdr:spPr>
        <a:xfrm>
          <a:off x="17106900" y="67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138249</xdr:rowOff>
    </xdr:from>
    <xdr:to>
      <xdr:col>23</xdr:col>
      <xdr:colOff>457200</xdr:colOff>
      <xdr:row>41</xdr:row>
      <xdr:rowOff>68399</xdr:rowOff>
    </xdr:to>
    <xdr:sp macro="" textlink="">
      <xdr:nvSpPr>
        <xdr:cNvPr id="408" name="円/楕円 407"/>
        <xdr:cNvSpPr/>
      </xdr:nvSpPr>
      <xdr:spPr>
        <a:xfrm>
          <a:off x="16129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53176</xdr:rowOff>
    </xdr:from>
    <xdr:ext cx="736600" cy="259045"/>
    <xdr:sp macro="" textlink="">
      <xdr:nvSpPr>
        <xdr:cNvPr id="409" name="テキスト ボックス 408"/>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28847</xdr:rowOff>
    </xdr:from>
    <xdr:to>
      <xdr:col>22</xdr:col>
      <xdr:colOff>254000</xdr:colOff>
      <xdr:row>41</xdr:row>
      <xdr:rowOff>130447</xdr:rowOff>
    </xdr:to>
    <xdr:sp macro="" textlink="">
      <xdr:nvSpPr>
        <xdr:cNvPr id="410" name="円/楕円 409"/>
        <xdr:cNvSpPr/>
      </xdr:nvSpPr>
      <xdr:spPr>
        <a:xfrm>
          <a:off x="15240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115224</xdr:rowOff>
    </xdr:from>
    <xdr:ext cx="762000" cy="259045"/>
    <xdr:sp macro="" textlink="">
      <xdr:nvSpPr>
        <xdr:cNvPr id="411" name="テキスト ボックス 410"/>
        <xdr:cNvSpPr txBox="1"/>
      </xdr:nvSpPr>
      <xdr:spPr>
        <a:xfrm>
          <a:off x="14909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84001</xdr:rowOff>
    </xdr:from>
    <xdr:to>
      <xdr:col>21</xdr:col>
      <xdr:colOff>50800</xdr:colOff>
      <xdr:row>42</xdr:row>
      <xdr:rowOff>14151</xdr:rowOff>
    </xdr:to>
    <xdr:sp macro="" textlink="">
      <xdr:nvSpPr>
        <xdr:cNvPr id="412" name="円/楕円 411"/>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170378</xdr:rowOff>
    </xdr:from>
    <xdr:ext cx="762000" cy="259045"/>
    <xdr:sp macro="" textlink="">
      <xdr:nvSpPr>
        <xdr:cNvPr id="413" name="テキスト ボックス 412"/>
        <xdr:cNvSpPr txBox="1"/>
      </xdr:nvSpPr>
      <xdr:spPr>
        <a:xfrm>
          <a:off x="14020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4" name="円/楕円 41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15" name="テキスト ボックス 41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年度は算定されていなかったが、市立恵那病院の建設に伴う地方債の償還が始まったことにより、今年度から再び算定された。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義務的経費の削減を進め、財政の健全化に努める。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13801</xdr:rowOff>
    </xdr:from>
    <xdr:to>
      <xdr:col>22</xdr:col>
      <xdr:colOff>203200</xdr:colOff>
      <xdr:row>14</xdr:row>
      <xdr:rowOff>113538</xdr:rowOff>
    </xdr:to>
    <xdr:cxnSp macro="">
      <xdr:nvCxnSpPr>
        <xdr:cNvPr id="451" name="直線コネクタ 450"/>
        <xdr:cNvCxnSpPr/>
      </xdr:nvCxnSpPr>
      <xdr:spPr>
        <a:xfrm flipV="1">
          <a:off x="14401800" y="2414101"/>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2" name="フローチャート : 判断 451"/>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3" name="テキスト ボックス 452"/>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113538</xdr:rowOff>
    </xdr:from>
    <xdr:to>
      <xdr:col>21</xdr:col>
      <xdr:colOff>0</xdr:colOff>
      <xdr:row>15</xdr:row>
      <xdr:rowOff>90890</xdr:rowOff>
    </xdr:to>
    <xdr:cxnSp macro="">
      <xdr:nvCxnSpPr>
        <xdr:cNvPr id="454" name="直線コネクタ 453"/>
        <xdr:cNvCxnSpPr/>
      </xdr:nvCxnSpPr>
      <xdr:spPr>
        <a:xfrm flipV="1">
          <a:off x="13512800" y="2513838"/>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5" name="フローチャート : 判断 454"/>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6" name="テキスト ボックス 455"/>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7" name="フローチャート : 判断 45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8" name="テキスト ボックス 457"/>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9" name="フローチャート : 判断 45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0" name="テキスト ボックス 45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26543</xdr:rowOff>
    </xdr:from>
    <xdr:to>
      <xdr:col>24</xdr:col>
      <xdr:colOff>609600</xdr:colOff>
      <xdr:row>14</xdr:row>
      <xdr:rowOff>128143</xdr:rowOff>
    </xdr:to>
    <xdr:sp macro="" textlink="">
      <xdr:nvSpPr>
        <xdr:cNvPr id="466" name="円/楕円 465"/>
        <xdr:cNvSpPr/>
      </xdr:nvSpPr>
      <xdr:spPr>
        <a:xfrm>
          <a:off x="169672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119270</xdr:rowOff>
    </xdr:from>
    <xdr:ext cx="762000" cy="259045"/>
    <xdr:sp macro="" textlink="">
      <xdr:nvSpPr>
        <xdr:cNvPr id="467" name="将来負担の状況該当値テキスト"/>
        <xdr:cNvSpPr txBox="1"/>
      </xdr:nvSpPr>
      <xdr:spPr>
        <a:xfrm>
          <a:off x="17106900" y="23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134451</xdr:rowOff>
    </xdr:from>
    <xdr:to>
      <xdr:col>22</xdr:col>
      <xdr:colOff>254000</xdr:colOff>
      <xdr:row>14</xdr:row>
      <xdr:rowOff>64601</xdr:rowOff>
    </xdr:to>
    <xdr:sp macro="" textlink="">
      <xdr:nvSpPr>
        <xdr:cNvPr id="468" name="円/楕円 467"/>
        <xdr:cNvSpPr/>
      </xdr:nvSpPr>
      <xdr:spPr>
        <a:xfrm>
          <a:off x="15240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74778</xdr:rowOff>
    </xdr:from>
    <xdr:ext cx="762000" cy="259045"/>
    <xdr:sp macro="" textlink="">
      <xdr:nvSpPr>
        <xdr:cNvPr id="469" name="テキスト ボックス 468"/>
        <xdr:cNvSpPr txBox="1"/>
      </xdr:nvSpPr>
      <xdr:spPr>
        <a:xfrm>
          <a:off x="14909800" y="213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62738</xdr:rowOff>
    </xdr:from>
    <xdr:to>
      <xdr:col>21</xdr:col>
      <xdr:colOff>50800</xdr:colOff>
      <xdr:row>14</xdr:row>
      <xdr:rowOff>164338</xdr:rowOff>
    </xdr:to>
    <xdr:sp macro="" textlink="">
      <xdr:nvSpPr>
        <xdr:cNvPr id="470" name="円/楕円 469"/>
        <xdr:cNvSpPr/>
      </xdr:nvSpPr>
      <xdr:spPr>
        <a:xfrm>
          <a:off x="14351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3065</xdr:rowOff>
    </xdr:from>
    <xdr:ext cx="762000" cy="259045"/>
    <xdr:sp macro="" textlink="">
      <xdr:nvSpPr>
        <xdr:cNvPr id="471" name="テキスト ボックス 470"/>
        <xdr:cNvSpPr txBox="1"/>
      </xdr:nvSpPr>
      <xdr:spPr>
        <a:xfrm>
          <a:off x="14020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40090</xdr:rowOff>
    </xdr:from>
    <xdr:to>
      <xdr:col>19</xdr:col>
      <xdr:colOff>533400</xdr:colOff>
      <xdr:row>15</xdr:row>
      <xdr:rowOff>141690</xdr:rowOff>
    </xdr:to>
    <xdr:sp macro="" textlink="">
      <xdr:nvSpPr>
        <xdr:cNvPr id="472" name="円/楕円 471"/>
        <xdr:cNvSpPr/>
      </xdr:nvSpPr>
      <xdr:spPr>
        <a:xfrm>
          <a:off x="13462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151867</xdr:rowOff>
    </xdr:from>
    <xdr:ext cx="762000" cy="259045"/>
    <xdr:sp macro="" textlink="">
      <xdr:nvSpPr>
        <xdr:cNvPr id="473" name="テキスト ボックス 472"/>
        <xdr:cNvSpPr txBox="1"/>
      </xdr:nvSpPr>
      <xdr:spPr>
        <a:xfrm>
          <a:off x="13131800" y="238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51,667
51,060
504.24
30,071,932
28,675,502
1,312,909
17,630,166
30,768,421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、人口一人当たりの歳出決算額は類似団体平均より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ほど高くなっている。また、人件費以外にも公営企業会計の人件費に充てる繰出金についても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ため、今後も職員の適正配置を行い、人件費関係経費全体の抑制に努める。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96520</xdr:rowOff>
    </xdr:to>
    <xdr:cxnSp macro="">
      <xdr:nvCxnSpPr>
        <xdr:cNvPr id="66" name="直線コネクタ 65"/>
        <xdr:cNvCxnSpPr/>
      </xdr:nvCxnSpPr>
      <xdr:spPr>
        <a:xfrm>
          <a:off x="3987800" y="6223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50800</xdr:rowOff>
    </xdr:to>
    <xdr:cxnSp macro="">
      <xdr:nvCxnSpPr>
        <xdr:cNvPr id="69" name="直線コネクタ 68"/>
        <xdr:cNvCxnSpPr/>
      </xdr:nvCxnSpPr>
      <xdr:spPr>
        <a:xfrm>
          <a:off x="3098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27940</xdr:rowOff>
    </xdr:to>
    <xdr:cxnSp macro="">
      <xdr:nvCxnSpPr>
        <xdr:cNvPr id="72" name="直線コネクタ 71"/>
        <xdr:cNvCxnSpPr/>
      </xdr:nvCxnSpPr>
      <xdr:spPr>
        <a:xfrm>
          <a:off x="2209800" y="610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12700</xdr:rowOff>
    </xdr:to>
    <xdr:cxnSp macro="">
      <xdr:nvCxnSpPr>
        <xdr:cNvPr id="75" name="直線コネクタ 74"/>
        <xdr:cNvCxnSpPr/>
      </xdr:nvCxnSpPr>
      <xdr:spPr>
        <a:xfrm flipV="1">
          <a:off x="1320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9" name="円/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おり、横ばいである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有する施設が多いためであり、現在、恵那市公共施設再配置計画により施設の統廃合を進めるとともに、指定管理者制度を導入しながらコスト削減に努めているものの、施設は年々老朽化していくため、経費が想定より削減できないのが要因である。今後もさらなる施設の統廃合や指定管理者制度等を活用し、物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16</xdr:row>
      <xdr:rowOff>142240</xdr:rowOff>
    </xdr:to>
    <xdr:cxnSp macro="">
      <xdr:nvCxnSpPr>
        <xdr:cNvPr id="127" name="直線コネクタ 126"/>
        <xdr:cNvCxnSpPr/>
      </xdr:nvCxnSpPr>
      <xdr:spPr>
        <a:xfrm>
          <a:off x="15671800" y="2885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142240</xdr:rowOff>
    </xdr:to>
    <xdr:cxnSp macro="">
      <xdr:nvCxnSpPr>
        <xdr:cNvPr id="130" name="直線コネクタ 129"/>
        <xdr:cNvCxnSpPr/>
      </xdr:nvCxnSpPr>
      <xdr:spPr>
        <a:xfrm>
          <a:off x="14782800" y="283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88900</xdr:rowOff>
    </xdr:to>
    <xdr:cxnSp macro="">
      <xdr:nvCxnSpPr>
        <xdr:cNvPr id="133" name="直線コネクタ 132"/>
        <xdr:cNvCxnSpPr/>
      </xdr:nvCxnSpPr>
      <xdr:spPr>
        <a:xfrm>
          <a:off x="13893800" y="277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27940</xdr:rowOff>
    </xdr:to>
    <xdr:cxnSp macro="">
      <xdr:nvCxnSpPr>
        <xdr:cNvPr id="136" name="直線コネクタ 135"/>
        <xdr:cNvCxnSpPr/>
      </xdr:nvCxnSpPr>
      <xdr:spPr>
        <a:xfrm>
          <a:off x="13004800" y="2771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6" name="円/楕円 145"/>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7"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8" name="円/楕円 147"/>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49" name="テキスト ボックス 148"/>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2" name="円/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3" name="テキスト ボックス 152"/>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4" name="円/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5" name="テキスト ボックス 154"/>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扶助費については、前年度比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自立支援給付費や障害児通所支援給付費といった補助事業が大きく伸びている。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全体としても社会福祉、児童福祉、生活保護の各分野で伸びが見られる。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80735</xdr:rowOff>
    </xdr:from>
    <xdr:to>
      <xdr:col>7</xdr:col>
      <xdr:colOff>15875</xdr:colOff>
      <xdr:row>53</xdr:row>
      <xdr:rowOff>146050</xdr:rowOff>
    </xdr:to>
    <xdr:cxnSp macro="">
      <xdr:nvCxnSpPr>
        <xdr:cNvPr id="190" name="直線コネクタ 189"/>
        <xdr:cNvCxnSpPr/>
      </xdr:nvCxnSpPr>
      <xdr:spPr>
        <a:xfrm>
          <a:off x="3987800" y="9167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80735</xdr:rowOff>
    </xdr:from>
    <xdr:to>
      <xdr:col>5</xdr:col>
      <xdr:colOff>549275</xdr:colOff>
      <xdr:row>53</xdr:row>
      <xdr:rowOff>102507</xdr:rowOff>
    </xdr:to>
    <xdr:cxnSp macro="">
      <xdr:nvCxnSpPr>
        <xdr:cNvPr id="193" name="直線コネクタ 192"/>
        <xdr:cNvCxnSpPr/>
      </xdr:nvCxnSpPr>
      <xdr:spPr>
        <a:xfrm flipV="1">
          <a:off x="3098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80735</xdr:rowOff>
    </xdr:from>
    <xdr:to>
      <xdr:col>4</xdr:col>
      <xdr:colOff>346075</xdr:colOff>
      <xdr:row>53</xdr:row>
      <xdr:rowOff>102507</xdr:rowOff>
    </xdr:to>
    <xdr:cxnSp macro="">
      <xdr:nvCxnSpPr>
        <xdr:cNvPr id="196" name="直線コネクタ 195"/>
        <xdr:cNvCxnSpPr/>
      </xdr:nvCxnSpPr>
      <xdr:spPr>
        <a:xfrm>
          <a:off x="2209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15422</xdr:rowOff>
    </xdr:from>
    <xdr:to>
      <xdr:col>3</xdr:col>
      <xdr:colOff>142875</xdr:colOff>
      <xdr:row>53</xdr:row>
      <xdr:rowOff>80735</xdr:rowOff>
    </xdr:to>
    <xdr:cxnSp macro="">
      <xdr:nvCxnSpPr>
        <xdr:cNvPr id="199" name="直線コネクタ 198"/>
        <xdr:cNvCxnSpPr/>
      </xdr:nvCxnSpPr>
      <xdr:spPr>
        <a:xfrm>
          <a:off x="1320800" y="9102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9" name="円/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10"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29935</xdr:rowOff>
    </xdr:from>
    <xdr:to>
      <xdr:col>5</xdr:col>
      <xdr:colOff>600075</xdr:colOff>
      <xdr:row>53</xdr:row>
      <xdr:rowOff>131535</xdr:rowOff>
    </xdr:to>
    <xdr:sp macro="" textlink="">
      <xdr:nvSpPr>
        <xdr:cNvPr id="211" name="円/楕円 210"/>
        <xdr:cNvSpPr/>
      </xdr:nvSpPr>
      <xdr:spPr>
        <a:xfrm>
          <a:off x="3937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141712</xdr:rowOff>
    </xdr:from>
    <xdr:ext cx="736600" cy="259045"/>
    <xdr:sp macro="" textlink="">
      <xdr:nvSpPr>
        <xdr:cNvPr id="212" name="テキスト ボックス 211"/>
        <xdr:cNvSpPr txBox="1"/>
      </xdr:nvSpPr>
      <xdr:spPr>
        <a:xfrm>
          <a:off x="3606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29935</xdr:rowOff>
    </xdr:from>
    <xdr:to>
      <xdr:col>3</xdr:col>
      <xdr:colOff>193675</xdr:colOff>
      <xdr:row>53</xdr:row>
      <xdr:rowOff>131535</xdr:rowOff>
    </xdr:to>
    <xdr:sp macro="" textlink="">
      <xdr:nvSpPr>
        <xdr:cNvPr id="215" name="円/楕円 214"/>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141712</xdr:rowOff>
    </xdr:from>
    <xdr:ext cx="762000" cy="259045"/>
    <xdr:sp macro="" textlink="">
      <xdr:nvSpPr>
        <xdr:cNvPr id="216" name="テキスト ボックス 215"/>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136072</xdr:rowOff>
    </xdr:from>
    <xdr:to>
      <xdr:col>1</xdr:col>
      <xdr:colOff>676275</xdr:colOff>
      <xdr:row>53</xdr:row>
      <xdr:rowOff>66222</xdr:rowOff>
    </xdr:to>
    <xdr:sp macro="" textlink="">
      <xdr:nvSpPr>
        <xdr:cNvPr id="217" name="円/楕円 216"/>
        <xdr:cNvSpPr/>
      </xdr:nvSpPr>
      <xdr:spPr>
        <a:xfrm>
          <a:off x="1270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76399</xdr:rowOff>
    </xdr:from>
    <xdr:ext cx="762000" cy="259045"/>
    <xdr:sp macro="" textlink="">
      <xdr:nvSpPr>
        <xdr:cNvPr id="218" name="テキスト ボックス 217"/>
        <xdr:cNvSpPr txBox="1"/>
      </xdr:nvSpPr>
      <xdr:spPr>
        <a:xfrm>
          <a:off x="939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その他に係る経常収支比率は、これまでは類似団体平均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とほぼ同等であり、今年度は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回った。また、前年比は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ポイントの上昇であり、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これは一般会計から特別会計への繰出金の増加等が影響している。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今後も、料金収納率の向上、施設稼働率の向上に取り組み、経営の安定化に努める。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124278</xdr:rowOff>
    </xdr:from>
    <xdr:to>
      <xdr:col>24</xdr:col>
      <xdr:colOff>31750</xdr:colOff>
      <xdr:row>58</xdr:row>
      <xdr:rowOff>18143</xdr:rowOff>
    </xdr:to>
    <xdr:cxnSp macro="">
      <xdr:nvCxnSpPr>
        <xdr:cNvPr id="253" name="直線コネクタ 252"/>
        <xdr:cNvCxnSpPr/>
      </xdr:nvCxnSpPr>
      <xdr:spPr>
        <a:xfrm>
          <a:off x="15671800" y="9896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124278</xdr:rowOff>
    </xdr:from>
    <xdr:to>
      <xdr:col>22</xdr:col>
      <xdr:colOff>565150</xdr:colOff>
      <xdr:row>57</xdr:row>
      <xdr:rowOff>124278</xdr:rowOff>
    </xdr:to>
    <xdr:cxnSp macro="">
      <xdr:nvCxnSpPr>
        <xdr:cNvPr id="256" name="直線コネクタ 255"/>
        <xdr:cNvCxnSpPr/>
      </xdr:nvCxnSpPr>
      <xdr:spPr>
        <a:xfrm>
          <a:off x="14782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58965</xdr:rowOff>
    </xdr:from>
    <xdr:to>
      <xdr:col>21</xdr:col>
      <xdr:colOff>361950</xdr:colOff>
      <xdr:row>57</xdr:row>
      <xdr:rowOff>124278</xdr:rowOff>
    </xdr:to>
    <xdr:cxnSp macro="">
      <xdr:nvCxnSpPr>
        <xdr:cNvPr id="259" name="直線コネクタ 258"/>
        <xdr:cNvCxnSpPr/>
      </xdr:nvCxnSpPr>
      <xdr:spPr>
        <a:xfrm>
          <a:off x="13893800" y="9831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58965</xdr:rowOff>
    </xdr:from>
    <xdr:to>
      <xdr:col>20</xdr:col>
      <xdr:colOff>158750</xdr:colOff>
      <xdr:row>57</xdr:row>
      <xdr:rowOff>58965</xdr:rowOff>
    </xdr:to>
    <xdr:cxnSp macro="">
      <xdr:nvCxnSpPr>
        <xdr:cNvPr id="262" name="直線コネクタ 261"/>
        <xdr:cNvCxnSpPr/>
      </xdr:nvCxnSpPr>
      <xdr:spPr>
        <a:xfrm>
          <a:off x="13004800" y="9831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138793</xdr:rowOff>
    </xdr:from>
    <xdr:to>
      <xdr:col>24</xdr:col>
      <xdr:colOff>82550</xdr:colOff>
      <xdr:row>58</xdr:row>
      <xdr:rowOff>68943</xdr:rowOff>
    </xdr:to>
    <xdr:sp macro="" textlink="">
      <xdr:nvSpPr>
        <xdr:cNvPr id="272" name="円/楕円 271"/>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110870</xdr:rowOff>
    </xdr:from>
    <xdr:ext cx="762000" cy="259045"/>
    <xdr:sp macro="" textlink="">
      <xdr:nvSpPr>
        <xdr:cNvPr id="273" name="その他該当値テキスト"/>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73478</xdr:rowOff>
    </xdr:from>
    <xdr:to>
      <xdr:col>22</xdr:col>
      <xdr:colOff>615950</xdr:colOff>
      <xdr:row>58</xdr:row>
      <xdr:rowOff>3628</xdr:rowOff>
    </xdr:to>
    <xdr:sp macro="" textlink="">
      <xdr:nvSpPr>
        <xdr:cNvPr id="274" name="円/楕円 273"/>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159855</xdr:rowOff>
    </xdr:from>
    <xdr:ext cx="736600" cy="259045"/>
    <xdr:sp macro="" textlink="">
      <xdr:nvSpPr>
        <xdr:cNvPr id="275" name="テキスト ボックス 274"/>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73478</xdr:rowOff>
    </xdr:from>
    <xdr:to>
      <xdr:col>21</xdr:col>
      <xdr:colOff>412750</xdr:colOff>
      <xdr:row>58</xdr:row>
      <xdr:rowOff>3628</xdr:rowOff>
    </xdr:to>
    <xdr:sp macro="" textlink="">
      <xdr:nvSpPr>
        <xdr:cNvPr id="276" name="円/楕円 275"/>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13805</xdr:rowOff>
    </xdr:from>
    <xdr:ext cx="762000" cy="259045"/>
    <xdr:sp macro="" textlink="">
      <xdr:nvSpPr>
        <xdr:cNvPr id="277" name="テキスト ボックス 276"/>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8165</xdr:rowOff>
    </xdr:from>
    <xdr:to>
      <xdr:col>20</xdr:col>
      <xdr:colOff>209550</xdr:colOff>
      <xdr:row>57</xdr:row>
      <xdr:rowOff>109765</xdr:rowOff>
    </xdr:to>
    <xdr:sp macro="" textlink="">
      <xdr:nvSpPr>
        <xdr:cNvPr id="278" name="円/楕円 277"/>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119942</xdr:rowOff>
    </xdr:from>
    <xdr:ext cx="762000" cy="259045"/>
    <xdr:sp macro="" textlink="">
      <xdr:nvSpPr>
        <xdr:cNvPr id="279" name="テキスト ボックス 278"/>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8165</xdr:rowOff>
    </xdr:from>
    <xdr:to>
      <xdr:col>19</xdr:col>
      <xdr:colOff>6350</xdr:colOff>
      <xdr:row>57</xdr:row>
      <xdr:rowOff>109765</xdr:rowOff>
    </xdr:to>
    <xdr:sp macro="" textlink="">
      <xdr:nvSpPr>
        <xdr:cNvPr id="280" name="円/楕円 279"/>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119942</xdr:rowOff>
    </xdr:from>
    <xdr:ext cx="762000" cy="259045"/>
    <xdr:sp macro="" textlink="">
      <xdr:nvSpPr>
        <xdr:cNvPr id="281" name="テキスト ボックス 280"/>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補助費等に係る経常収支比率は、類似団体平均を下回って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となった。今後は恵那市の「補助金の適正化に関する指針」に基づき、徹底した検証と見直しを行い、更なる抑制に努めていく。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52705</xdr:rowOff>
    </xdr:from>
    <xdr:to>
      <xdr:col>24</xdr:col>
      <xdr:colOff>31750</xdr:colOff>
      <xdr:row>36</xdr:row>
      <xdr:rowOff>121285</xdr:rowOff>
    </xdr:to>
    <xdr:cxnSp macro="">
      <xdr:nvCxnSpPr>
        <xdr:cNvPr id="309" name="直線コネクタ 308"/>
        <xdr:cNvCxnSpPr/>
      </xdr:nvCxnSpPr>
      <xdr:spPr>
        <a:xfrm flipV="1">
          <a:off x="15671800" y="622490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92710</xdr:rowOff>
    </xdr:from>
    <xdr:to>
      <xdr:col>22</xdr:col>
      <xdr:colOff>565150</xdr:colOff>
      <xdr:row>36</xdr:row>
      <xdr:rowOff>121285</xdr:rowOff>
    </xdr:to>
    <xdr:cxnSp macro="">
      <xdr:nvCxnSpPr>
        <xdr:cNvPr id="312" name="直線コネクタ 311"/>
        <xdr:cNvCxnSpPr/>
      </xdr:nvCxnSpPr>
      <xdr:spPr>
        <a:xfrm>
          <a:off x="14782800" y="6264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46990</xdr:rowOff>
    </xdr:from>
    <xdr:to>
      <xdr:col>21</xdr:col>
      <xdr:colOff>361950</xdr:colOff>
      <xdr:row>36</xdr:row>
      <xdr:rowOff>92710</xdr:rowOff>
    </xdr:to>
    <xdr:cxnSp macro="">
      <xdr:nvCxnSpPr>
        <xdr:cNvPr id="315" name="直線コネクタ 314"/>
        <xdr:cNvCxnSpPr/>
      </xdr:nvCxnSpPr>
      <xdr:spPr>
        <a:xfrm>
          <a:off x="13893800" y="6219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46990</xdr:rowOff>
    </xdr:from>
    <xdr:to>
      <xdr:col>20</xdr:col>
      <xdr:colOff>158750</xdr:colOff>
      <xdr:row>36</xdr:row>
      <xdr:rowOff>64135</xdr:rowOff>
    </xdr:to>
    <xdr:cxnSp macro="">
      <xdr:nvCxnSpPr>
        <xdr:cNvPr id="318" name="直線コネクタ 317"/>
        <xdr:cNvCxnSpPr/>
      </xdr:nvCxnSpPr>
      <xdr:spPr>
        <a:xfrm flipV="1">
          <a:off x="13004800" y="6219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1905</xdr:rowOff>
    </xdr:from>
    <xdr:to>
      <xdr:col>24</xdr:col>
      <xdr:colOff>82550</xdr:colOff>
      <xdr:row>36</xdr:row>
      <xdr:rowOff>103505</xdr:rowOff>
    </xdr:to>
    <xdr:sp macro="" textlink="">
      <xdr:nvSpPr>
        <xdr:cNvPr id="328" name="円/楕円 327"/>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18432</xdr:rowOff>
    </xdr:from>
    <xdr:ext cx="762000" cy="259045"/>
    <xdr:sp macro="" textlink="">
      <xdr:nvSpPr>
        <xdr:cNvPr id="329" name="補助費等該当値テキスト"/>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70485</xdr:rowOff>
    </xdr:from>
    <xdr:to>
      <xdr:col>22</xdr:col>
      <xdr:colOff>615950</xdr:colOff>
      <xdr:row>37</xdr:row>
      <xdr:rowOff>635</xdr:rowOff>
    </xdr:to>
    <xdr:sp macro="" textlink="">
      <xdr:nvSpPr>
        <xdr:cNvPr id="330" name="円/楕円 329"/>
        <xdr:cNvSpPr/>
      </xdr:nvSpPr>
      <xdr:spPr>
        <a:xfrm>
          <a:off x="15621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10812</xdr:rowOff>
    </xdr:from>
    <xdr:ext cx="736600" cy="259045"/>
    <xdr:sp macro="" textlink="">
      <xdr:nvSpPr>
        <xdr:cNvPr id="331" name="テキスト ボックス 330"/>
        <xdr:cNvSpPr txBox="1"/>
      </xdr:nvSpPr>
      <xdr:spPr>
        <a:xfrm>
          <a:off x="15290800" y="601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41910</xdr:rowOff>
    </xdr:from>
    <xdr:to>
      <xdr:col>21</xdr:col>
      <xdr:colOff>412750</xdr:colOff>
      <xdr:row>36</xdr:row>
      <xdr:rowOff>143510</xdr:rowOff>
    </xdr:to>
    <xdr:sp macro="" textlink="">
      <xdr:nvSpPr>
        <xdr:cNvPr id="332" name="円/楕円 331"/>
        <xdr:cNvSpPr/>
      </xdr:nvSpPr>
      <xdr:spPr>
        <a:xfrm>
          <a:off x="14732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153687</xdr:rowOff>
    </xdr:from>
    <xdr:ext cx="762000" cy="259045"/>
    <xdr:sp macro="" textlink="">
      <xdr:nvSpPr>
        <xdr:cNvPr id="333" name="テキスト ボックス 332"/>
        <xdr:cNvSpPr txBox="1"/>
      </xdr:nvSpPr>
      <xdr:spPr>
        <a:xfrm>
          <a:off x="144018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167640</xdr:rowOff>
    </xdr:from>
    <xdr:to>
      <xdr:col>20</xdr:col>
      <xdr:colOff>209550</xdr:colOff>
      <xdr:row>36</xdr:row>
      <xdr:rowOff>97790</xdr:rowOff>
    </xdr:to>
    <xdr:sp macro="" textlink="">
      <xdr:nvSpPr>
        <xdr:cNvPr id="334" name="円/楕円 333"/>
        <xdr:cNvSpPr/>
      </xdr:nvSpPr>
      <xdr:spPr>
        <a:xfrm>
          <a:off x="13843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107967</xdr:rowOff>
    </xdr:from>
    <xdr:ext cx="762000" cy="259045"/>
    <xdr:sp macro="" textlink="">
      <xdr:nvSpPr>
        <xdr:cNvPr id="335" name="テキスト ボックス 334"/>
        <xdr:cNvSpPr txBox="1"/>
      </xdr:nvSpPr>
      <xdr:spPr>
        <a:xfrm>
          <a:off x="13512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13335</xdr:rowOff>
    </xdr:from>
    <xdr:to>
      <xdr:col>19</xdr:col>
      <xdr:colOff>6350</xdr:colOff>
      <xdr:row>36</xdr:row>
      <xdr:rowOff>114935</xdr:rowOff>
    </xdr:to>
    <xdr:sp macro="" textlink="">
      <xdr:nvSpPr>
        <xdr:cNvPr id="336" name="円/楕円 335"/>
        <xdr:cNvSpPr/>
      </xdr:nvSpPr>
      <xdr:spPr>
        <a:xfrm>
          <a:off x="12954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125112</xdr:rowOff>
    </xdr:from>
    <xdr:ext cx="762000" cy="259045"/>
    <xdr:sp macro="" textlink="">
      <xdr:nvSpPr>
        <xdr:cNvPr id="337" name="テキスト ボックス 336"/>
        <xdr:cNvSpPr txBox="1"/>
      </xdr:nvSpPr>
      <xdr:spPr>
        <a:xfrm>
          <a:off x="12623800" y="595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公債費に係る経常収支比率は、依然類似団体平均より高い状況にあるが、償還完了や平成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年度に引き続き平成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年度も繰上償還を行ったことにより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以下になった。今後は人口減少により税収の増加が見込めず比率は上昇するため、必要な事業の選別を行い、公債費比率等を見ながら、計画的な借入れを行っていく。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117856</xdr:rowOff>
    </xdr:to>
    <xdr:cxnSp macro="">
      <xdr:nvCxnSpPr>
        <xdr:cNvPr id="367" name="直線コネクタ 366"/>
        <xdr:cNvCxnSpPr/>
      </xdr:nvCxnSpPr>
      <xdr:spPr>
        <a:xfrm flipV="1">
          <a:off x="3987800" y="134543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14987</xdr:rowOff>
    </xdr:to>
    <xdr:cxnSp macro="">
      <xdr:nvCxnSpPr>
        <xdr:cNvPr id="370" name="直線コネクタ 369"/>
        <xdr:cNvCxnSpPr/>
      </xdr:nvCxnSpPr>
      <xdr:spPr>
        <a:xfrm flipV="1">
          <a:off x="3098800" y="134909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46989</xdr:rowOff>
    </xdr:to>
    <xdr:cxnSp macro="">
      <xdr:nvCxnSpPr>
        <xdr:cNvPr id="373" name="直線コネクタ 372"/>
        <xdr:cNvCxnSpPr/>
      </xdr:nvCxnSpPr>
      <xdr:spPr>
        <a:xfrm flipV="1">
          <a:off x="2209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56135</xdr:rowOff>
    </xdr:to>
    <xdr:cxnSp macro="">
      <xdr:nvCxnSpPr>
        <xdr:cNvPr id="376" name="直線コネクタ 375"/>
        <xdr:cNvCxnSpPr/>
      </xdr:nvCxnSpPr>
      <xdr:spPr>
        <a:xfrm flipV="1">
          <a:off x="1320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6" name="円/楕円 385"/>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7"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8" name="円/楕円 387"/>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9" name="テキスト ボックス 388"/>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135637</xdr:rowOff>
    </xdr:from>
    <xdr:to>
      <xdr:col>4</xdr:col>
      <xdr:colOff>396875</xdr:colOff>
      <xdr:row>79</xdr:row>
      <xdr:rowOff>65787</xdr:rowOff>
    </xdr:to>
    <xdr:sp macro="" textlink="">
      <xdr:nvSpPr>
        <xdr:cNvPr id="390" name="円/楕円 389"/>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50564</xdr:rowOff>
    </xdr:from>
    <xdr:ext cx="762000" cy="259045"/>
    <xdr:sp macro="" textlink="">
      <xdr:nvSpPr>
        <xdr:cNvPr id="391" name="テキスト ボックス 390"/>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2" name="円/楕円 391"/>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3" name="テキスト ボックス 392"/>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4" name="円/楕円 393"/>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5" name="テキスト ボックス 394"/>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平均より下回っているが上昇傾向にある。これは人件費が増加した事が大きな要因である。定員適正化計画による職員数の削減を行っているものの、給与改定による増加などであ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引き続き定員再配置計画に基づき取り組むことで経常収支比率の上昇を抑える。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27940</xdr:rowOff>
    </xdr:from>
    <xdr:to>
      <xdr:col>24</xdr:col>
      <xdr:colOff>31750</xdr:colOff>
      <xdr:row>74</xdr:row>
      <xdr:rowOff>50800</xdr:rowOff>
    </xdr:to>
    <xdr:cxnSp macro="">
      <xdr:nvCxnSpPr>
        <xdr:cNvPr id="428" name="直線コネクタ 427"/>
        <xdr:cNvCxnSpPr/>
      </xdr:nvCxnSpPr>
      <xdr:spPr>
        <a:xfrm>
          <a:off x="15671800" y="12715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149860</xdr:rowOff>
    </xdr:from>
    <xdr:to>
      <xdr:col>22</xdr:col>
      <xdr:colOff>565150</xdr:colOff>
      <xdr:row>74</xdr:row>
      <xdr:rowOff>27940</xdr:rowOff>
    </xdr:to>
    <xdr:cxnSp macro="">
      <xdr:nvCxnSpPr>
        <xdr:cNvPr id="431" name="直線コネクタ 430"/>
        <xdr:cNvCxnSpPr/>
      </xdr:nvCxnSpPr>
      <xdr:spPr>
        <a:xfrm>
          <a:off x="14782800" y="126657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12700</xdr:rowOff>
    </xdr:from>
    <xdr:to>
      <xdr:col>21</xdr:col>
      <xdr:colOff>361950</xdr:colOff>
      <xdr:row>73</xdr:row>
      <xdr:rowOff>149860</xdr:rowOff>
    </xdr:to>
    <xdr:cxnSp macro="">
      <xdr:nvCxnSpPr>
        <xdr:cNvPr id="434" name="直線コネクタ 433"/>
        <xdr:cNvCxnSpPr/>
      </xdr:nvCxnSpPr>
      <xdr:spPr>
        <a:xfrm>
          <a:off x="13893800" y="1252855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12700</xdr:rowOff>
    </xdr:from>
    <xdr:to>
      <xdr:col>20</xdr:col>
      <xdr:colOff>158750</xdr:colOff>
      <xdr:row>73</xdr:row>
      <xdr:rowOff>39370</xdr:rowOff>
    </xdr:to>
    <xdr:cxnSp macro="">
      <xdr:nvCxnSpPr>
        <xdr:cNvPr id="437" name="直線コネクタ 436"/>
        <xdr:cNvCxnSpPr/>
      </xdr:nvCxnSpPr>
      <xdr:spPr>
        <a:xfrm flipV="1">
          <a:off x="13004800" y="12528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0</xdr:rowOff>
    </xdr:from>
    <xdr:to>
      <xdr:col>24</xdr:col>
      <xdr:colOff>82550</xdr:colOff>
      <xdr:row>74</xdr:row>
      <xdr:rowOff>101600</xdr:rowOff>
    </xdr:to>
    <xdr:sp macro="" textlink="">
      <xdr:nvSpPr>
        <xdr:cNvPr id="447" name="円/楕円 446"/>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80027</xdr:rowOff>
    </xdr:from>
    <xdr:ext cx="762000" cy="259045"/>
    <xdr:sp macro="" textlink="">
      <xdr:nvSpPr>
        <xdr:cNvPr id="448" name="公債費以外該当値テキスト"/>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148590</xdr:rowOff>
    </xdr:from>
    <xdr:to>
      <xdr:col>22</xdr:col>
      <xdr:colOff>615950</xdr:colOff>
      <xdr:row>74</xdr:row>
      <xdr:rowOff>78740</xdr:rowOff>
    </xdr:to>
    <xdr:sp macro="" textlink="">
      <xdr:nvSpPr>
        <xdr:cNvPr id="449" name="円/楕円 448"/>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88917</xdr:rowOff>
    </xdr:from>
    <xdr:ext cx="736600" cy="259045"/>
    <xdr:sp macro="" textlink="">
      <xdr:nvSpPr>
        <xdr:cNvPr id="450" name="テキスト ボックス 449"/>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99060</xdr:rowOff>
    </xdr:from>
    <xdr:to>
      <xdr:col>21</xdr:col>
      <xdr:colOff>412750</xdr:colOff>
      <xdr:row>74</xdr:row>
      <xdr:rowOff>29210</xdr:rowOff>
    </xdr:to>
    <xdr:sp macro="" textlink="">
      <xdr:nvSpPr>
        <xdr:cNvPr id="451" name="円/楕円 450"/>
        <xdr:cNvSpPr/>
      </xdr:nvSpPr>
      <xdr:spPr>
        <a:xfrm>
          <a:off x="14732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39387</xdr:rowOff>
    </xdr:from>
    <xdr:ext cx="762000" cy="259045"/>
    <xdr:sp macro="" textlink="">
      <xdr:nvSpPr>
        <xdr:cNvPr id="452" name="テキスト ボックス 451"/>
        <xdr:cNvSpPr txBox="1"/>
      </xdr:nvSpPr>
      <xdr:spPr>
        <a:xfrm>
          <a:off x="14401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133350</xdr:rowOff>
    </xdr:from>
    <xdr:to>
      <xdr:col>20</xdr:col>
      <xdr:colOff>209550</xdr:colOff>
      <xdr:row>73</xdr:row>
      <xdr:rowOff>63500</xdr:rowOff>
    </xdr:to>
    <xdr:sp macro="" textlink="">
      <xdr:nvSpPr>
        <xdr:cNvPr id="453" name="円/楕円 452"/>
        <xdr:cNvSpPr/>
      </xdr:nvSpPr>
      <xdr:spPr>
        <a:xfrm>
          <a:off x="13843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73677</xdr:rowOff>
    </xdr:from>
    <xdr:ext cx="762000" cy="259045"/>
    <xdr:sp macro="" textlink="">
      <xdr:nvSpPr>
        <xdr:cNvPr id="454" name="テキスト ボックス 453"/>
        <xdr:cNvSpPr txBox="1"/>
      </xdr:nvSpPr>
      <xdr:spPr>
        <a:xfrm>
          <a:off x="13512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160020</xdr:rowOff>
    </xdr:from>
    <xdr:to>
      <xdr:col>19</xdr:col>
      <xdr:colOff>6350</xdr:colOff>
      <xdr:row>73</xdr:row>
      <xdr:rowOff>90170</xdr:rowOff>
    </xdr:to>
    <xdr:sp macro="" textlink="">
      <xdr:nvSpPr>
        <xdr:cNvPr id="455" name="円/楕円 454"/>
        <xdr:cNvSpPr/>
      </xdr:nvSpPr>
      <xdr:spPr>
        <a:xfrm>
          <a:off x="12954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100347</xdr:rowOff>
    </xdr:from>
    <xdr:ext cx="762000" cy="259045"/>
    <xdr:sp macro="" textlink="">
      <xdr:nvSpPr>
        <xdr:cNvPr id="456" name="テキスト ボックス 455"/>
        <xdr:cNvSpPr txBox="1"/>
      </xdr:nvSpPr>
      <xdr:spPr>
        <a:xfrm>
          <a:off x="12623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岐阜県恵那市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94367</xdr:rowOff>
    </xdr:from>
    <xdr:to>
      <xdr:col>4</xdr:col>
      <xdr:colOff>1117600</xdr:colOff>
      <xdr:row>14</xdr:row>
      <xdr:rowOff>111646</xdr:rowOff>
    </xdr:to>
    <xdr:cxnSp macro="">
      <xdr:nvCxnSpPr>
        <xdr:cNvPr id="50" name="直線コネクタ 49"/>
        <xdr:cNvCxnSpPr/>
      </xdr:nvCxnSpPr>
      <xdr:spPr bwMode="auto">
        <a:xfrm>
          <a:off x="5003800" y="2542292"/>
          <a:ext cx="647700" cy="1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94367</xdr:rowOff>
    </xdr:from>
    <xdr:to>
      <xdr:col>4</xdr:col>
      <xdr:colOff>469900</xdr:colOff>
      <xdr:row>14</xdr:row>
      <xdr:rowOff>161385</xdr:rowOff>
    </xdr:to>
    <xdr:cxnSp macro="">
      <xdr:nvCxnSpPr>
        <xdr:cNvPr id="53" name="直線コネクタ 52"/>
        <xdr:cNvCxnSpPr/>
      </xdr:nvCxnSpPr>
      <xdr:spPr bwMode="auto">
        <a:xfrm flipV="1">
          <a:off x="4305300" y="2542292"/>
          <a:ext cx="698500" cy="67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161385</xdr:rowOff>
    </xdr:from>
    <xdr:to>
      <xdr:col>3</xdr:col>
      <xdr:colOff>904875</xdr:colOff>
      <xdr:row>15</xdr:row>
      <xdr:rowOff>61944</xdr:rowOff>
    </xdr:to>
    <xdr:cxnSp macro="">
      <xdr:nvCxnSpPr>
        <xdr:cNvPr id="56" name="直線コネクタ 55"/>
        <xdr:cNvCxnSpPr/>
      </xdr:nvCxnSpPr>
      <xdr:spPr bwMode="auto">
        <a:xfrm flipV="1">
          <a:off x="3606800" y="2609310"/>
          <a:ext cx="6985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136296</xdr:rowOff>
    </xdr:from>
    <xdr:to>
      <xdr:col>3</xdr:col>
      <xdr:colOff>206375</xdr:colOff>
      <xdr:row>15</xdr:row>
      <xdr:rowOff>61944</xdr:rowOff>
    </xdr:to>
    <xdr:cxnSp macro="">
      <xdr:nvCxnSpPr>
        <xdr:cNvPr id="59" name="直線コネクタ 58"/>
        <xdr:cNvCxnSpPr/>
      </xdr:nvCxnSpPr>
      <xdr:spPr bwMode="auto">
        <a:xfrm>
          <a:off x="2908300" y="2584221"/>
          <a:ext cx="698500" cy="97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60846</xdr:rowOff>
    </xdr:from>
    <xdr:to>
      <xdr:col>5</xdr:col>
      <xdr:colOff>34925</xdr:colOff>
      <xdr:row>14</xdr:row>
      <xdr:rowOff>162446</xdr:rowOff>
    </xdr:to>
    <xdr:sp macro="" textlink="">
      <xdr:nvSpPr>
        <xdr:cNvPr id="69" name="円/楕円 68"/>
        <xdr:cNvSpPr/>
      </xdr:nvSpPr>
      <xdr:spPr bwMode="auto">
        <a:xfrm>
          <a:off x="5600700" y="2508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77373</xdr:rowOff>
    </xdr:from>
    <xdr:ext cx="762000" cy="259045"/>
    <xdr:sp macro="" textlink="">
      <xdr:nvSpPr>
        <xdr:cNvPr id="70" name="人口1人当たり決算額の推移該当値テキスト130"/>
        <xdr:cNvSpPr txBox="1"/>
      </xdr:nvSpPr>
      <xdr:spPr>
        <a:xfrm>
          <a:off x="5740400" y="235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92,306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43567</xdr:rowOff>
    </xdr:from>
    <xdr:to>
      <xdr:col>4</xdr:col>
      <xdr:colOff>520700</xdr:colOff>
      <xdr:row>14</xdr:row>
      <xdr:rowOff>145167</xdr:rowOff>
    </xdr:to>
    <xdr:sp macro="" textlink="">
      <xdr:nvSpPr>
        <xdr:cNvPr id="71" name="円/楕円 70"/>
        <xdr:cNvSpPr/>
      </xdr:nvSpPr>
      <xdr:spPr bwMode="auto">
        <a:xfrm>
          <a:off x="4953000" y="249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155344</xdr:rowOff>
    </xdr:from>
    <xdr:ext cx="736600" cy="259045"/>
    <xdr:sp macro="" textlink="">
      <xdr:nvSpPr>
        <xdr:cNvPr id="72" name="テキスト ボックス 71"/>
        <xdr:cNvSpPr txBox="1"/>
      </xdr:nvSpPr>
      <xdr:spPr>
        <a:xfrm>
          <a:off x="4622800" y="22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93,213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110585</xdr:rowOff>
    </xdr:from>
    <xdr:to>
      <xdr:col>3</xdr:col>
      <xdr:colOff>955675</xdr:colOff>
      <xdr:row>15</xdr:row>
      <xdr:rowOff>40735</xdr:rowOff>
    </xdr:to>
    <xdr:sp macro="" textlink="">
      <xdr:nvSpPr>
        <xdr:cNvPr id="73" name="円/楕円 72"/>
        <xdr:cNvSpPr/>
      </xdr:nvSpPr>
      <xdr:spPr bwMode="auto">
        <a:xfrm>
          <a:off x="4254500" y="255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50912</xdr:rowOff>
    </xdr:from>
    <xdr:ext cx="762000" cy="259045"/>
    <xdr:sp macro="" textlink="">
      <xdr:nvSpPr>
        <xdr:cNvPr id="74" name="テキスト ボックス 73"/>
        <xdr:cNvSpPr txBox="1"/>
      </xdr:nvSpPr>
      <xdr:spPr>
        <a:xfrm>
          <a:off x="3924300" y="232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11144</xdr:rowOff>
    </xdr:from>
    <xdr:to>
      <xdr:col>3</xdr:col>
      <xdr:colOff>257175</xdr:colOff>
      <xdr:row>15</xdr:row>
      <xdr:rowOff>112744</xdr:rowOff>
    </xdr:to>
    <xdr:sp macro="" textlink="">
      <xdr:nvSpPr>
        <xdr:cNvPr id="75" name="円/楕円 74"/>
        <xdr:cNvSpPr/>
      </xdr:nvSpPr>
      <xdr:spPr bwMode="auto">
        <a:xfrm>
          <a:off x="3556000" y="263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122921</xdr:rowOff>
    </xdr:from>
    <xdr:ext cx="762000" cy="259045"/>
    <xdr:sp macro="" textlink="">
      <xdr:nvSpPr>
        <xdr:cNvPr id="76" name="テキスト ボックス 75"/>
        <xdr:cNvSpPr txBox="1"/>
      </xdr:nvSpPr>
      <xdr:spPr>
        <a:xfrm>
          <a:off x="3225800" y="239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85,915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85496</xdr:rowOff>
    </xdr:from>
    <xdr:to>
      <xdr:col>2</xdr:col>
      <xdr:colOff>692150</xdr:colOff>
      <xdr:row>15</xdr:row>
      <xdr:rowOff>15646</xdr:rowOff>
    </xdr:to>
    <xdr:sp macro="" textlink="">
      <xdr:nvSpPr>
        <xdr:cNvPr id="77" name="円/楕円 76"/>
        <xdr:cNvSpPr/>
      </xdr:nvSpPr>
      <xdr:spPr bwMode="auto">
        <a:xfrm>
          <a:off x="2857500" y="253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25823</xdr:rowOff>
    </xdr:from>
    <xdr:ext cx="762000" cy="259045"/>
    <xdr:sp macro="" textlink="">
      <xdr:nvSpPr>
        <xdr:cNvPr id="78" name="テキスト ボックス 77"/>
        <xdr:cNvSpPr txBox="1"/>
      </xdr:nvSpPr>
      <xdr:spPr>
        <a:xfrm>
          <a:off x="2527300" y="2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1466</xdr:rowOff>
    </xdr:from>
    <xdr:to>
      <xdr:col>4</xdr:col>
      <xdr:colOff>1117600</xdr:colOff>
      <xdr:row>35</xdr:row>
      <xdr:rowOff>160441</xdr:rowOff>
    </xdr:to>
    <xdr:cxnSp macro="">
      <xdr:nvCxnSpPr>
        <xdr:cNvPr id="113" name="直線コネクタ 112"/>
        <xdr:cNvCxnSpPr/>
      </xdr:nvCxnSpPr>
      <xdr:spPr bwMode="auto">
        <a:xfrm>
          <a:off x="5003800" y="6611816"/>
          <a:ext cx="647700" cy="15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145218</xdr:rowOff>
    </xdr:from>
    <xdr:ext cx="762000" cy="259045"/>
    <xdr:sp macro="" textlink="">
      <xdr:nvSpPr>
        <xdr:cNvPr id="114" name="人口1人当たり決算額の推移平均値テキスト445"/>
        <xdr:cNvSpPr txBox="1"/>
      </xdr:nvSpPr>
      <xdr:spPr>
        <a:xfrm>
          <a:off x="5740400" y="675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271051</xdr:rowOff>
    </xdr:from>
    <xdr:to>
      <xdr:col>4</xdr:col>
      <xdr:colOff>469900</xdr:colOff>
      <xdr:row>35</xdr:row>
      <xdr:rowOff>1466</xdr:rowOff>
    </xdr:to>
    <xdr:cxnSp macro="">
      <xdr:nvCxnSpPr>
        <xdr:cNvPr id="116" name="直線コネクタ 115"/>
        <xdr:cNvCxnSpPr/>
      </xdr:nvCxnSpPr>
      <xdr:spPr bwMode="auto">
        <a:xfrm>
          <a:off x="4305300" y="6538501"/>
          <a:ext cx="698500" cy="7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158351</xdr:rowOff>
    </xdr:from>
    <xdr:to>
      <xdr:col>3</xdr:col>
      <xdr:colOff>904875</xdr:colOff>
      <xdr:row>34</xdr:row>
      <xdr:rowOff>271051</xdr:rowOff>
    </xdr:to>
    <xdr:cxnSp macro="">
      <xdr:nvCxnSpPr>
        <xdr:cNvPr id="119" name="直線コネクタ 118"/>
        <xdr:cNvCxnSpPr/>
      </xdr:nvCxnSpPr>
      <xdr:spPr bwMode="auto">
        <a:xfrm>
          <a:off x="3606800" y="6425801"/>
          <a:ext cx="698500" cy="11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104010</xdr:rowOff>
    </xdr:from>
    <xdr:to>
      <xdr:col>3</xdr:col>
      <xdr:colOff>206375</xdr:colOff>
      <xdr:row>34</xdr:row>
      <xdr:rowOff>158351</xdr:rowOff>
    </xdr:to>
    <xdr:cxnSp macro="">
      <xdr:nvCxnSpPr>
        <xdr:cNvPr id="122" name="直線コネクタ 121"/>
        <xdr:cNvCxnSpPr/>
      </xdr:nvCxnSpPr>
      <xdr:spPr bwMode="auto">
        <a:xfrm>
          <a:off x="2908300" y="6371460"/>
          <a:ext cx="698500" cy="5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109641</xdr:rowOff>
    </xdr:from>
    <xdr:to>
      <xdr:col>5</xdr:col>
      <xdr:colOff>34925</xdr:colOff>
      <xdr:row>35</xdr:row>
      <xdr:rowOff>211241</xdr:rowOff>
    </xdr:to>
    <xdr:sp macro="" textlink="">
      <xdr:nvSpPr>
        <xdr:cNvPr id="132" name="円/楕円 131"/>
        <xdr:cNvSpPr/>
      </xdr:nvSpPr>
      <xdr:spPr bwMode="auto">
        <a:xfrm>
          <a:off x="5600700" y="671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297618</xdr:rowOff>
    </xdr:from>
    <xdr:ext cx="762000" cy="259045"/>
    <xdr:sp macro="" textlink="">
      <xdr:nvSpPr>
        <xdr:cNvPr id="133" name="人口1人当たり決算額の推移該当値テキスト445"/>
        <xdr:cNvSpPr txBox="1"/>
      </xdr:nvSpPr>
      <xdr:spPr>
        <a:xfrm>
          <a:off x="5740400" y="656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15,726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293566</xdr:rowOff>
    </xdr:from>
    <xdr:to>
      <xdr:col>4</xdr:col>
      <xdr:colOff>520700</xdr:colOff>
      <xdr:row>35</xdr:row>
      <xdr:rowOff>52266</xdr:rowOff>
    </xdr:to>
    <xdr:sp macro="" textlink="">
      <xdr:nvSpPr>
        <xdr:cNvPr id="134" name="円/楕円 133"/>
        <xdr:cNvSpPr/>
      </xdr:nvSpPr>
      <xdr:spPr bwMode="auto">
        <a:xfrm>
          <a:off x="4953000" y="656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62443</xdr:rowOff>
    </xdr:from>
    <xdr:ext cx="736600" cy="259045"/>
    <xdr:sp macro="" textlink="">
      <xdr:nvSpPr>
        <xdr:cNvPr id="135" name="テキスト ボックス 134"/>
        <xdr:cNvSpPr txBox="1"/>
      </xdr:nvSpPr>
      <xdr:spPr>
        <a:xfrm>
          <a:off x="4622800" y="632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220251</xdr:rowOff>
    </xdr:from>
    <xdr:to>
      <xdr:col>3</xdr:col>
      <xdr:colOff>955675</xdr:colOff>
      <xdr:row>34</xdr:row>
      <xdr:rowOff>321850</xdr:rowOff>
    </xdr:to>
    <xdr:sp macro="" textlink="">
      <xdr:nvSpPr>
        <xdr:cNvPr id="136" name="円/楕円 135"/>
        <xdr:cNvSpPr/>
      </xdr:nvSpPr>
      <xdr:spPr bwMode="auto">
        <a:xfrm>
          <a:off x="4254500" y="648770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332028</xdr:rowOff>
    </xdr:from>
    <xdr:ext cx="762000" cy="259045"/>
    <xdr:sp macro="" textlink="">
      <xdr:nvSpPr>
        <xdr:cNvPr id="137" name="テキスト ボックス 136"/>
        <xdr:cNvSpPr txBox="1"/>
      </xdr:nvSpPr>
      <xdr:spPr>
        <a:xfrm>
          <a:off x="3924300" y="625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107551</xdr:rowOff>
    </xdr:from>
    <xdr:to>
      <xdr:col>3</xdr:col>
      <xdr:colOff>257175</xdr:colOff>
      <xdr:row>34</xdr:row>
      <xdr:rowOff>209151</xdr:rowOff>
    </xdr:to>
    <xdr:sp macro="" textlink="">
      <xdr:nvSpPr>
        <xdr:cNvPr id="138" name="円/楕円 137"/>
        <xdr:cNvSpPr/>
      </xdr:nvSpPr>
      <xdr:spPr bwMode="auto">
        <a:xfrm>
          <a:off x="3556000" y="637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219328</xdr:rowOff>
    </xdr:from>
    <xdr:ext cx="762000" cy="259045"/>
    <xdr:sp macro="" textlink="">
      <xdr:nvSpPr>
        <xdr:cNvPr id="139" name="テキスト ボックス 138"/>
        <xdr:cNvSpPr txBox="1"/>
      </xdr:nvSpPr>
      <xdr:spPr>
        <a:xfrm>
          <a:off x="3225800" y="61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53210</xdr:rowOff>
    </xdr:from>
    <xdr:to>
      <xdr:col>2</xdr:col>
      <xdr:colOff>692150</xdr:colOff>
      <xdr:row>34</xdr:row>
      <xdr:rowOff>154810</xdr:rowOff>
    </xdr:to>
    <xdr:sp macro="" textlink="">
      <xdr:nvSpPr>
        <xdr:cNvPr id="140" name="円/楕円 139"/>
        <xdr:cNvSpPr/>
      </xdr:nvSpPr>
      <xdr:spPr bwMode="auto">
        <a:xfrm>
          <a:off x="2857500" y="632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164987</xdr:rowOff>
    </xdr:from>
    <xdr:ext cx="762000" cy="259045"/>
    <xdr:sp macro="" textlink="">
      <xdr:nvSpPr>
        <xdr:cNvPr id="141" name="テキスト ボックス 140"/>
        <xdr:cNvSpPr txBox="1"/>
      </xdr:nvSpPr>
      <xdr:spPr>
        <a:xfrm>
          <a:off x="2527300" y="608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51,667
51,060
504.24
30,071,932
28,675,502
1,312,909
17,630,166
30,768,421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76172</xdr:rowOff>
    </xdr:from>
    <xdr:to>
      <xdr:col>6</xdr:col>
      <xdr:colOff>511175</xdr:colOff>
      <xdr:row>32</xdr:row>
      <xdr:rowOff>89865</xdr:rowOff>
    </xdr:to>
    <xdr:cxnSp macro="">
      <xdr:nvCxnSpPr>
        <xdr:cNvPr id="59" name="直線コネクタ 58"/>
        <xdr:cNvCxnSpPr/>
      </xdr:nvCxnSpPr>
      <xdr:spPr>
        <a:xfrm flipV="1">
          <a:off x="3797300" y="5562572"/>
          <a:ext cx="8382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89865</xdr:rowOff>
    </xdr:from>
    <xdr:to>
      <xdr:col>5</xdr:col>
      <xdr:colOff>358775</xdr:colOff>
      <xdr:row>32</xdr:row>
      <xdr:rowOff>168458</xdr:rowOff>
    </xdr:to>
    <xdr:cxnSp macro="">
      <xdr:nvCxnSpPr>
        <xdr:cNvPr id="62" name="直線コネクタ 61"/>
        <xdr:cNvCxnSpPr/>
      </xdr:nvCxnSpPr>
      <xdr:spPr>
        <a:xfrm flipV="1">
          <a:off x="2908300" y="5576265"/>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168458</xdr:rowOff>
    </xdr:from>
    <xdr:to>
      <xdr:col>4</xdr:col>
      <xdr:colOff>155575</xdr:colOff>
      <xdr:row>33</xdr:row>
      <xdr:rowOff>67782</xdr:rowOff>
    </xdr:to>
    <xdr:cxnSp macro="">
      <xdr:nvCxnSpPr>
        <xdr:cNvPr id="65" name="直線コネクタ 64"/>
        <xdr:cNvCxnSpPr/>
      </xdr:nvCxnSpPr>
      <xdr:spPr>
        <a:xfrm flipV="1">
          <a:off x="2019300" y="5654858"/>
          <a:ext cx="889000" cy="7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3637</xdr:rowOff>
    </xdr:from>
    <xdr:to>
      <xdr:col>2</xdr:col>
      <xdr:colOff>638175</xdr:colOff>
      <xdr:row>33</xdr:row>
      <xdr:rowOff>67782</xdr:rowOff>
    </xdr:to>
    <xdr:cxnSp macro="">
      <xdr:nvCxnSpPr>
        <xdr:cNvPr id="68" name="直線コネクタ 67"/>
        <xdr:cNvCxnSpPr/>
      </xdr:nvCxnSpPr>
      <xdr:spPr>
        <a:xfrm>
          <a:off x="1130300" y="5661487"/>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25372</xdr:rowOff>
    </xdr:from>
    <xdr:to>
      <xdr:col>6</xdr:col>
      <xdr:colOff>561975</xdr:colOff>
      <xdr:row>32</xdr:row>
      <xdr:rowOff>126972</xdr:rowOff>
    </xdr:to>
    <xdr:sp macro="" textlink="">
      <xdr:nvSpPr>
        <xdr:cNvPr id="78" name="円/楕円 77"/>
        <xdr:cNvSpPr/>
      </xdr:nvSpPr>
      <xdr:spPr>
        <a:xfrm>
          <a:off x="4584700" y="55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48249</xdr:rowOff>
    </xdr:from>
    <xdr:ext cx="534377" cy="259045"/>
    <xdr:sp macro="" textlink="">
      <xdr:nvSpPr>
        <xdr:cNvPr id="79" name="人件費該当値テキスト"/>
        <xdr:cNvSpPr txBox="1"/>
      </xdr:nvSpPr>
      <xdr:spPr>
        <a:xfrm>
          <a:off x="4686300" y="53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87,779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39065</xdr:rowOff>
    </xdr:from>
    <xdr:to>
      <xdr:col>5</xdr:col>
      <xdr:colOff>409575</xdr:colOff>
      <xdr:row>32</xdr:row>
      <xdr:rowOff>140665</xdr:rowOff>
    </xdr:to>
    <xdr:sp macro="" textlink="">
      <xdr:nvSpPr>
        <xdr:cNvPr id="80" name="円/楕円 79"/>
        <xdr:cNvSpPr/>
      </xdr:nvSpPr>
      <xdr:spPr>
        <a:xfrm>
          <a:off x="3746500" y="55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157192</xdr:rowOff>
    </xdr:from>
    <xdr:ext cx="534377" cy="259045"/>
    <xdr:sp macro="" textlink="">
      <xdr:nvSpPr>
        <xdr:cNvPr id="81" name="テキスト ボックス 80"/>
        <xdr:cNvSpPr txBox="1"/>
      </xdr:nvSpPr>
      <xdr:spPr>
        <a:xfrm>
          <a:off x="3530111" y="530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117658</xdr:rowOff>
    </xdr:from>
    <xdr:to>
      <xdr:col>4</xdr:col>
      <xdr:colOff>206375</xdr:colOff>
      <xdr:row>33</xdr:row>
      <xdr:rowOff>47808</xdr:rowOff>
    </xdr:to>
    <xdr:sp macro="" textlink="">
      <xdr:nvSpPr>
        <xdr:cNvPr id="82" name="円/楕円 81"/>
        <xdr:cNvSpPr/>
      </xdr:nvSpPr>
      <xdr:spPr>
        <a:xfrm>
          <a:off x="2857500" y="56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64335</xdr:rowOff>
    </xdr:from>
    <xdr:ext cx="534377" cy="259045"/>
    <xdr:sp macro="" textlink="">
      <xdr:nvSpPr>
        <xdr:cNvPr id="83" name="テキスト ボックス 82"/>
        <xdr:cNvSpPr txBox="1"/>
      </xdr:nvSpPr>
      <xdr:spPr>
        <a:xfrm>
          <a:off x="2641111" y="53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16982</xdr:rowOff>
    </xdr:from>
    <xdr:to>
      <xdr:col>3</xdr:col>
      <xdr:colOff>3175</xdr:colOff>
      <xdr:row>33</xdr:row>
      <xdr:rowOff>118582</xdr:rowOff>
    </xdr:to>
    <xdr:sp macro="" textlink="">
      <xdr:nvSpPr>
        <xdr:cNvPr id="84" name="円/楕円 83"/>
        <xdr:cNvSpPr/>
      </xdr:nvSpPr>
      <xdr:spPr>
        <a:xfrm>
          <a:off x="1968500" y="56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135109</xdr:rowOff>
    </xdr:from>
    <xdr:ext cx="534377" cy="259045"/>
    <xdr:sp macro="" textlink="">
      <xdr:nvSpPr>
        <xdr:cNvPr id="85" name="テキスト ボックス 84"/>
        <xdr:cNvSpPr txBox="1"/>
      </xdr:nvSpPr>
      <xdr:spPr>
        <a:xfrm>
          <a:off x="1752111" y="54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124287</xdr:rowOff>
    </xdr:from>
    <xdr:to>
      <xdr:col>1</xdr:col>
      <xdr:colOff>485775</xdr:colOff>
      <xdr:row>33</xdr:row>
      <xdr:rowOff>54437</xdr:rowOff>
    </xdr:to>
    <xdr:sp macro="" textlink="">
      <xdr:nvSpPr>
        <xdr:cNvPr id="86" name="円/楕円 85"/>
        <xdr:cNvSpPr/>
      </xdr:nvSpPr>
      <xdr:spPr>
        <a:xfrm>
          <a:off x="1079500" y="56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70964</xdr:rowOff>
    </xdr:from>
    <xdr:ext cx="534377" cy="259045"/>
    <xdr:sp macro="" textlink="">
      <xdr:nvSpPr>
        <xdr:cNvPr id="87" name="テキスト ボックス 86"/>
        <xdr:cNvSpPr txBox="1"/>
      </xdr:nvSpPr>
      <xdr:spPr>
        <a:xfrm>
          <a:off x="863111" y="538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137809</xdr:rowOff>
    </xdr:from>
    <xdr:to>
      <xdr:col>6</xdr:col>
      <xdr:colOff>511175</xdr:colOff>
      <xdr:row>58</xdr:row>
      <xdr:rowOff>141403</xdr:rowOff>
    </xdr:to>
    <xdr:cxnSp macro="">
      <xdr:nvCxnSpPr>
        <xdr:cNvPr id="118" name="直線コネクタ 117"/>
        <xdr:cNvCxnSpPr/>
      </xdr:nvCxnSpPr>
      <xdr:spPr>
        <a:xfrm>
          <a:off x="3797300" y="10081909"/>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136908</xdr:rowOff>
    </xdr:from>
    <xdr:to>
      <xdr:col>5</xdr:col>
      <xdr:colOff>358775</xdr:colOff>
      <xdr:row>58</xdr:row>
      <xdr:rowOff>137809</xdr:rowOff>
    </xdr:to>
    <xdr:cxnSp macro="">
      <xdr:nvCxnSpPr>
        <xdr:cNvPr id="121" name="直線コネクタ 120"/>
        <xdr:cNvCxnSpPr/>
      </xdr:nvCxnSpPr>
      <xdr:spPr>
        <a:xfrm>
          <a:off x="2908300" y="10081008"/>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136908</xdr:rowOff>
    </xdr:from>
    <xdr:to>
      <xdr:col>4</xdr:col>
      <xdr:colOff>155575</xdr:colOff>
      <xdr:row>58</xdr:row>
      <xdr:rowOff>150420</xdr:rowOff>
    </xdr:to>
    <xdr:cxnSp macro="">
      <xdr:nvCxnSpPr>
        <xdr:cNvPr id="124" name="直線コネクタ 123"/>
        <xdr:cNvCxnSpPr/>
      </xdr:nvCxnSpPr>
      <xdr:spPr>
        <a:xfrm flipV="1">
          <a:off x="2019300" y="10081008"/>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150420</xdr:rowOff>
    </xdr:from>
    <xdr:to>
      <xdr:col>2</xdr:col>
      <xdr:colOff>638175</xdr:colOff>
      <xdr:row>58</xdr:row>
      <xdr:rowOff>153757</xdr:rowOff>
    </xdr:to>
    <xdr:cxnSp macro="">
      <xdr:nvCxnSpPr>
        <xdr:cNvPr id="127" name="直線コネクタ 126"/>
        <xdr:cNvCxnSpPr/>
      </xdr:nvCxnSpPr>
      <xdr:spPr>
        <a:xfrm flipV="1">
          <a:off x="1130300" y="10094520"/>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47027</xdr:rowOff>
    </xdr:from>
    <xdr:ext cx="534377" cy="259045"/>
    <xdr:sp macro="" textlink="">
      <xdr:nvSpPr>
        <xdr:cNvPr id="129" name="テキスト ボックス 128"/>
        <xdr:cNvSpPr txBox="1"/>
      </xdr:nvSpPr>
      <xdr:spPr>
        <a:xfrm>
          <a:off x="1752111" y="101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90603</xdr:rowOff>
    </xdr:from>
    <xdr:to>
      <xdr:col>6</xdr:col>
      <xdr:colOff>561975</xdr:colOff>
      <xdr:row>59</xdr:row>
      <xdr:rowOff>20753</xdr:rowOff>
    </xdr:to>
    <xdr:sp macro="" textlink="">
      <xdr:nvSpPr>
        <xdr:cNvPr id="137" name="円/楕円 136"/>
        <xdr:cNvSpPr/>
      </xdr:nvSpPr>
      <xdr:spPr>
        <a:xfrm>
          <a:off x="4584700" y="100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49980</xdr:rowOff>
    </xdr:from>
    <xdr:ext cx="534377" cy="259045"/>
    <xdr:sp macro="" textlink="">
      <xdr:nvSpPr>
        <xdr:cNvPr id="138" name="物件費該当値テキスト"/>
        <xdr:cNvSpPr txBox="1"/>
      </xdr:nvSpPr>
      <xdr:spPr>
        <a:xfrm>
          <a:off x="4686300" y="98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87009</xdr:rowOff>
    </xdr:from>
    <xdr:to>
      <xdr:col>5</xdr:col>
      <xdr:colOff>409575</xdr:colOff>
      <xdr:row>59</xdr:row>
      <xdr:rowOff>17159</xdr:rowOff>
    </xdr:to>
    <xdr:sp macro="" textlink="">
      <xdr:nvSpPr>
        <xdr:cNvPr id="139" name="円/楕円 138"/>
        <xdr:cNvSpPr/>
      </xdr:nvSpPr>
      <xdr:spPr>
        <a:xfrm>
          <a:off x="3746500" y="100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33686</xdr:rowOff>
    </xdr:from>
    <xdr:ext cx="534377" cy="259045"/>
    <xdr:sp macro="" textlink="">
      <xdr:nvSpPr>
        <xdr:cNvPr id="140" name="テキスト ボックス 139"/>
        <xdr:cNvSpPr txBox="1"/>
      </xdr:nvSpPr>
      <xdr:spPr>
        <a:xfrm>
          <a:off x="3530111" y="98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86108</xdr:rowOff>
    </xdr:from>
    <xdr:to>
      <xdr:col>4</xdr:col>
      <xdr:colOff>206375</xdr:colOff>
      <xdr:row>59</xdr:row>
      <xdr:rowOff>16258</xdr:rowOff>
    </xdr:to>
    <xdr:sp macro="" textlink="">
      <xdr:nvSpPr>
        <xdr:cNvPr id="141" name="円/楕円 140"/>
        <xdr:cNvSpPr/>
      </xdr:nvSpPr>
      <xdr:spPr>
        <a:xfrm>
          <a:off x="2857500" y="100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32785</xdr:rowOff>
    </xdr:from>
    <xdr:ext cx="534377" cy="259045"/>
    <xdr:sp macro="" textlink="">
      <xdr:nvSpPr>
        <xdr:cNvPr id="142" name="テキスト ボックス 141"/>
        <xdr:cNvSpPr txBox="1"/>
      </xdr:nvSpPr>
      <xdr:spPr>
        <a:xfrm>
          <a:off x="2641111" y="980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99620</xdr:rowOff>
    </xdr:from>
    <xdr:to>
      <xdr:col>3</xdr:col>
      <xdr:colOff>3175</xdr:colOff>
      <xdr:row>59</xdr:row>
      <xdr:rowOff>29770</xdr:rowOff>
    </xdr:to>
    <xdr:sp macro="" textlink="">
      <xdr:nvSpPr>
        <xdr:cNvPr id="143" name="円/楕円 142"/>
        <xdr:cNvSpPr/>
      </xdr:nvSpPr>
      <xdr:spPr>
        <a:xfrm>
          <a:off x="1968500" y="100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46297</xdr:rowOff>
    </xdr:from>
    <xdr:ext cx="534377" cy="259045"/>
    <xdr:sp macro="" textlink="">
      <xdr:nvSpPr>
        <xdr:cNvPr id="144" name="テキスト ボックス 143"/>
        <xdr:cNvSpPr txBox="1"/>
      </xdr:nvSpPr>
      <xdr:spPr>
        <a:xfrm>
          <a:off x="1752111" y="98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102957</xdr:rowOff>
    </xdr:from>
    <xdr:to>
      <xdr:col>1</xdr:col>
      <xdr:colOff>485775</xdr:colOff>
      <xdr:row>59</xdr:row>
      <xdr:rowOff>33107</xdr:rowOff>
    </xdr:to>
    <xdr:sp macro="" textlink="">
      <xdr:nvSpPr>
        <xdr:cNvPr id="145" name="円/楕円 144"/>
        <xdr:cNvSpPr/>
      </xdr:nvSpPr>
      <xdr:spPr>
        <a:xfrm>
          <a:off x="1079500" y="100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49634</xdr:rowOff>
    </xdr:from>
    <xdr:ext cx="534377" cy="259045"/>
    <xdr:sp macro="" textlink="">
      <xdr:nvSpPr>
        <xdr:cNvPr id="146" name="テキスト ボックス 145"/>
        <xdr:cNvSpPr txBox="1"/>
      </xdr:nvSpPr>
      <xdr:spPr>
        <a:xfrm>
          <a:off x="863111" y="98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147211</xdr:rowOff>
    </xdr:from>
    <xdr:to>
      <xdr:col>6</xdr:col>
      <xdr:colOff>511175</xdr:colOff>
      <xdr:row>76</xdr:row>
      <xdr:rowOff>153526</xdr:rowOff>
    </xdr:to>
    <xdr:cxnSp macro="">
      <xdr:nvCxnSpPr>
        <xdr:cNvPr id="177" name="直線コネクタ 176"/>
        <xdr:cNvCxnSpPr/>
      </xdr:nvCxnSpPr>
      <xdr:spPr>
        <a:xfrm>
          <a:off x="3797300" y="13177411"/>
          <a:ext cx="8382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120759</xdr:rowOff>
    </xdr:from>
    <xdr:to>
      <xdr:col>5</xdr:col>
      <xdr:colOff>358775</xdr:colOff>
      <xdr:row>76</xdr:row>
      <xdr:rowOff>147211</xdr:rowOff>
    </xdr:to>
    <xdr:cxnSp macro="">
      <xdr:nvCxnSpPr>
        <xdr:cNvPr id="180" name="直線コネクタ 179"/>
        <xdr:cNvCxnSpPr/>
      </xdr:nvCxnSpPr>
      <xdr:spPr>
        <a:xfrm>
          <a:off x="2908300" y="13150959"/>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105301</xdr:rowOff>
    </xdr:from>
    <xdr:to>
      <xdr:col>4</xdr:col>
      <xdr:colOff>155575</xdr:colOff>
      <xdr:row>76</xdr:row>
      <xdr:rowOff>120759</xdr:rowOff>
    </xdr:to>
    <xdr:cxnSp macro="">
      <xdr:nvCxnSpPr>
        <xdr:cNvPr id="183" name="直線コネクタ 182"/>
        <xdr:cNvCxnSpPr/>
      </xdr:nvCxnSpPr>
      <xdr:spPr>
        <a:xfrm>
          <a:off x="2019300" y="13135501"/>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105301</xdr:rowOff>
    </xdr:from>
    <xdr:to>
      <xdr:col>2</xdr:col>
      <xdr:colOff>638175</xdr:colOff>
      <xdr:row>76</xdr:row>
      <xdr:rowOff>154505</xdr:rowOff>
    </xdr:to>
    <xdr:cxnSp macro="">
      <xdr:nvCxnSpPr>
        <xdr:cNvPr id="186" name="直線コネクタ 185"/>
        <xdr:cNvCxnSpPr/>
      </xdr:nvCxnSpPr>
      <xdr:spPr>
        <a:xfrm flipV="1">
          <a:off x="1130300" y="13135501"/>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8326</xdr:rowOff>
    </xdr:from>
    <xdr:ext cx="469744" cy="259045"/>
    <xdr:sp macro="" textlink="">
      <xdr:nvSpPr>
        <xdr:cNvPr id="188" name="テキスト ボックス 187"/>
        <xdr:cNvSpPr txBox="1"/>
      </xdr:nvSpPr>
      <xdr:spPr>
        <a:xfrm>
          <a:off x="1784427" y="132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102726</xdr:rowOff>
    </xdr:from>
    <xdr:to>
      <xdr:col>6</xdr:col>
      <xdr:colOff>561975</xdr:colOff>
      <xdr:row>77</xdr:row>
      <xdr:rowOff>32876</xdr:rowOff>
    </xdr:to>
    <xdr:sp macro="" textlink="">
      <xdr:nvSpPr>
        <xdr:cNvPr id="196" name="円/楕円 195"/>
        <xdr:cNvSpPr/>
      </xdr:nvSpPr>
      <xdr:spPr>
        <a:xfrm>
          <a:off x="4584700" y="131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125603</xdr:rowOff>
    </xdr:from>
    <xdr:ext cx="469744" cy="259045"/>
    <xdr:sp macro="" textlink="">
      <xdr:nvSpPr>
        <xdr:cNvPr id="197" name="維持補修費該当値テキスト"/>
        <xdr:cNvSpPr txBox="1"/>
      </xdr:nvSpPr>
      <xdr:spPr>
        <a:xfrm>
          <a:off x="4686300" y="1298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96411</xdr:rowOff>
    </xdr:from>
    <xdr:to>
      <xdr:col>5</xdr:col>
      <xdr:colOff>409575</xdr:colOff>
      <xdr:row>77</xdr:row>
      <xdr:rowOff>26561</xdr:rowOff>
    </xdr:to>
    <xdr:sp macro="" textlink="">
      <xdr:nvSpPr>
        <xdr:cNvPr id="198" name="円/楕円 197"/>
        <xdr:cNvSpPr/>
      </xdr:nvSpPr>
      <xdr:spPr>
        <a:xfrm>
          <a:off x="3746500" y="131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43088</xdr:rowOff>
    </xdr:from>
    <xdr:ext cx="469744" cy="259045"/>
    <xdr:sp macro="" textlink="">
      <xdr:nvSpPr>
        <xdr:cNvPr id="199" name="テキスト ボックス 198"/>
        <xdr:cNvSpPr txBox="1"/>
      </xdr:nvSpPr>
      <xdr:spPr>
        <a:xfrm>
          <a:off x="3562427" y="129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69959</xdr:rowOff>
    </xdr:from>
    <xdr:to>
      <xdr:col>4</xdr:col>
      <xdr:colOff>206375</xdr:colOff>
      <xdr:row>77</xdr:row>
      <xdr:rowOff>109</xdr:rowOff>
    </xdr:to>
    <xdr:sp macro="" textlink="">
      <xdr:nvSpPr>
        <xdr:cNvPr id="200" name="円/楕円 199"/>
        <xdr:cNvSpPr/>
      </xdr:nvSpPr>
      <xdr:spPr>
        <a:xfrm>
          <a:off x="2857500" y="131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162686</xdr:rowOff>
    </xdr:from>
    <xdr:ext cx="469744" cy="259045"/>
    <xdr:sp macro="" textlink="">
      <xdr:nvSpPr>
        <xdr:cNvPr id="201" name="テキスト ボックス 200"/>
        <xdr:cNvSpPr txBox="1"/>
      </xdr:nvSpPr>
      <xdr:spPr>
        <a:xfrm>
          <a:off x="2673427" y="1319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54501</xdr:rowOff>
    </xdr:from>
    <xdr:to>
      <xdr:col>3</xdr:col>
      <xdr:colOff>3175</xdr:colOff>
      <xdr:row>76</xdr:row>
      <xdr:rowOff>156101</xdr:rowOff>
    </xdr:to>
    <xdr:sp macro="" textlink="">
      <xdr:nvSpPr>
        <xdr:cNvPr id="202" name="円/楕円 201"/>
        <xdr:cNvSpPr/>
      </xdr:nvSpPr>
      <xdr:spPr>
        <a:xfrm>
          <a:off x="1968500" y="130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1178</xdr:rowOff>
    </xdr:from>
    <xdr:ext cx="469744" cy="259045"/>
    <xdr:sp macro="" textlink="">
      <xdr:nvSpPr>
        <xdr:cNvPr id="203" name="テキスト ボックス 202"/>
        <xdr:cNvSpPr txBox="1"/>
      </xdr:nvSpPr>
      <xdr:spPr>
        <a:xfrm>
          <a:off x="1784427" y="128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103705</xdr:rowOff>
    </xdr:from>
    <xdr:to>
      <xdr:col>1</xdr:col>
      <xdr:colOff>485775</xdr:colOff>
      <xdr:row>77</xdr:row>
      <xdr:rowOff>33855</xdr:rowOff>
    </xdr:to>
    <xdr:sp macro="" textlink="">
      <xdr:nvSpPr>
        <xdr:cNvPr id="204" name="円/楕円 203"/>
        <xdr:cNvSpPr/>
      </xdr:nvSpPr>
      <xdr:spPr>
        <a:xfrm>
          <a:off x="1079500" y="131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24982</xdr:rowOff>
    </xdr:from>
    <xdr:ext cx="469744" cy="259045"/>
    <xdr:sp macro="" textlink="">
      <xdr:nvSpPr>
        <xdr:cNvPr id="205" name="テキスト ボックス 204"/>
        <xdr:cNvSpPr txBox="1"/>
      </xdr:nvSpPr>
      <xdr:spPr>
        <a:xfrm>
          <a:off x="895427" y="132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67641</xdr:rowOff>
    </xdr:from>
    <xdr:to>
      <xdr:col>6</xdr:col>
      <xdr:colOff>511175</xdr:colOff>
      <xdr:row>96</xdr:row>
      <xdr:rowOff>138455</xdr:rowOff>
    </xdr:to>
    <xdr:cxnSp macro="">
      <xdr:nvCxnSpPr>
        <xdr:cNvPr id="235" name="直線コネクタ 234"/>
        <xdr:cNvCxnSpPr/>
      </xdr:nvCxnSpPr>
      <xdr:spPr>
        <a:xfrm flipV="1">
          <a:off x="3797300" y="16526841"/>
          <a:ext cx="838200" cy="7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131471</xdr:rowOff>
    </xdr:from>
    <xdr:to>
      <xdr:col>5</xdr:col>
      <xdr:colOff>358775</xdr:colOff>
      <xdr:row>96</xdr:row>
      <xdr:rowOff>138455</xdr:rowOff>
    </xdr:to>
    <xdr:cxnSp macro="">
      <xdr:nvCxnSpPr>
        <xdr:cNvPr id="238" name="直線コネクタ 237"/>
        <xdr:cNvCxnSpPr/>
      </xdr:nvCxnSpPr>
      <xdr:spPr>
        <a:xfrm>
          <a:off x="2908300" y="16590671"/>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131471</xdr:rowOff>
    </xdr:from>
    <xdr:to>
      <xdr:col>4</xdr:col>
      <xdr:colOff>155575</xdr:colOff>
      <xdr:row>97</xdr:row>
      <xdr:rowOff>25642</xdr:rowOff>
    </xdr:to>
    <xdr:cxnSp macro="">
      <xdr:nvCxnSpPr>
        <xdr:cNvPr id="241" name="直線コネクタ 240"/>
        <xdr:cNvCxnSpPr/>
      </xdr:nvCxnSpPr>
      <xdr:spPr>
        <a:xfrm flipV="1">
          <a:off x="2019300" y="16590671"/>
          <a:ext cx="889000" cy="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25642</xdr:rowOff>
    </xdr:from>
    <xdr:to>
      <xdr:col>2</xdr:col>
      <xdr:colOff>638175</xdr:colOff>
      <xdr:row>97</xdr:row>
      <xdr:rowOff>50254</xdr:rowOff>
    </xdr:to>
    <xdr:cxnSp macro="">
      <xdr:nvCxnSpPr>
        <xdr:cNvPr id="244" name="直線コネクタ 243"/>
        <xdr:cNvCxnSpPr/>
      </xdr:nvCxnSpPr>
      <xdr:spPr>
        <a:xfrm flipV="1">
          <a:off x="1130300" y="1665629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16841</xdr:rowOff>
    </xdr:from>
    <xdr:to>
      <xdr:col>6</xdr:col>
      <xdr:colOff>561975</xdr:colOff>
      <xdr:row>96</xdr:row>
      <xdr:rowOff>118441</xdr:rowOff>
    </xdr:to>
    <xdr:sp macro="" textlink="">
      <xdr:nvSpPr>
        <xdr:cNvPr id="254" name="円/楕円 253"/>
        <xdr:cNvSpPr/>
      </xdr:nvSpPr>
      <xdr:spPr>
        <a:xfrm>
          <a:off x="4584700" y="1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166718</xdr:rowOff>
    </xdr:from>
    <xdr:ext cx="534377" cy="259045"/>
    <xdr:sp macro="" textlink="">
      <xdr:nvSpPr>
        <xdr:cNvPr id="255" name="扶助費該当値テキスト"/>
        <xdr:cNvSpPr txBox="1"/>
      </xdr:nvSpPr>
      <xdr:spPr>
        <a:xfrm>
          <a:off x="4686300" y="164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87655</xdr:rowOff>
    </xdr:from>
    <xdr:to>
      <xdr:col>5</xdr:col>
      <xdr:colOff>409575</xdr:colOff>
      <xdr:row>97</xdr:row>
      <xdr:rowOff>17805</xdr:rowOff>
    </xdr:to>
    <xdr:sp macro="" textlink="">
      <xdr:nvSpPr>
        <xdr:cNvPr id="256" name="円/楕円 255"/>
        <xdr:cNvSpPr/>
      </xdr:nvSpPr>
      <xdr:spPr>
        <a:xfrm>
          <a:off x="3746500" y="165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8932</xdr:rowOff>
    </xdr:from>
    <xdr:ext cx="534377" cy="259045"/>
    <xdr:sp macro="" textlink="">
      <xdr:nvSpPr>
        <xdr:cNvPr id="257" name="テキスト ボックス 256"/>
        <xdr:cNvSpPr txBox="1"/>
      </xdr:nvSpPr>
      <xdr:spPr>
        <a:xfrm>
          <a:off x="3530111" y="166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80671</xdr:rowOff>
    </xdr:from>
    <xdr:to>
      <xdr:col>4</xdr:col>
      <xdr:colOff>206375</xdr:colOff>
      <xdr:row>97</xdr:row>
      <xdr:rowOff>10821</xdr:rowOff>
    </xdr:to>
    <xdr:sp macro="" textlink="">
      <xdr:nvSpPr>
        <xdr:cNvPr id="258" name="円/楕円 257"/>
        <xdr:cNvSpPr/>
      </xdr:nvSpPr>
      <xdr:spPr>
        <a:xfrm>
          <a:off x="2857500" y="165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1948</xdr:rowOff>
    </xdr:from>
    <xdr:ext cx="534377" cy="259045"/>
    <xdr:sp macro="" textlink="">
      <xdr:nvSpPr>
        <xdr:cNvPr id="259" name="テキスト ボックス 258"/>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146292</xdr:rowOff>
    </xdr:from>
    <xdr:to>
      <xdr:col>3</xdr:col>
      <xdr:colOff>3175</xdr:colOff>
      <xdr:row>97</xdr:row>
      <xdr:rowOff>76442</xdr:rowOff>
    </xdr:to>
    <xdr:sp macro="" textlink="">
      <xdr:nvSpPr>
        <xdr:cNvPr id="260" name="円/楕円 259"/>
        <xdr:cNvSpPr/>
      </xdr:nvSpPr>
      <xdr:spPr>
        <a:xfrm>
          <a:off x="1968500" y="166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67569</xdr:rowOff>
    </xdr:from>
    <xdr:ext cx="534377" cy="259045"/>
    <xdr:sp macro="" textlink="">
      <xdr:nvSpPr>
        <xdr:cNvPr id="261" name="テキスト ボックス 260"/>
        <xdr:cNvSpPr txBox="1"/>
      </xdr:nvSpPr>
      <xdr:spPr>
        <a:xfrm>
          <a:off x="1752111" y="166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170904</xdr:rowOff>
    </xdr:from>
    <xdr:to>
      <xdr:col>1</xdr:col>
      <xdr:colOff>485775</xdr:colOff>
      <xdr:row>97</xdr:row>
      <xdr:rowOff>101054</xdr:rowOff>
    </xdr:to>
    <xdr:sp macro="" textlink="">
      <xdr:nvSpPr>
        <xdr:cNvPr id="262" name="円/楕円 261"/>
        <xdr:cNvSpPr/>
      </xdr:nvSpPr>
      <xdr:spPr>
        <a:xfrm>
          <a:off x="1079500" y="166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92181</xdr:rowOff>
    </xdr:from>
    <xdr:ext cx="534377" cy="259045"/>
    <xdr:sp macro="" textlink="">
      <xdr:nvSpPr>
        <xdr:cNvPr id="263" name="テキスト ボックス 262"/>
        <xdr:cNvSpPr txBox="1"/>
      </xdr:nvSpPr>
      <xdr:spPr>
        <a:xfrm>
          <a:off x="863111" y="167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114656</xdr:rowOff>
    </xdr:from>
    <xdr:to>
      <xdr:col>15</xdr:col>
      <xdr:colOff>180975</xdr:colOff>
      <xdr:row>35</xdr:row>
      <xdr:rowOff>135941</xdr:rowOff>
    </xdr:to>
    <xdr:cxnSp macro="">
      <xdr:nvCxnSpPr>
        <xdr:cNvPr id="292" name="直線コネクタ 291"/>
        <xdr:cNvCxnSpPr/>
      </xdr:nvCxnSpPr>
      <xdr:spPr>
        <a:xfrm>
          <a:off x="9639300" y="6115406"/>
          <a:ext cx="8382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114656</xdr:rowOff>
    </xdr:from>
    <xdr:to>
      <xdr:col>14</xdr:col>
      <xdr:colOff>28575</xdr:colOff>
      <xdr:row>35</xdr:row>
      <xdr:rowOff>135281</xdr:rowOff>
    </xdr:to>
    <xdr:cxnSp macro="">
      <xdr:nvCxnSpPr>
        <xdr:cNvPr id="295" name="直線コネクタ 294"/>
        <xdr:cNvCxnSpPr/>
      </xdr:nvCxnSpPr>
      <xdr:spPr>
        <a:xfrm flipV="1">
          <a:off x="8750300" y="6115406"/>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135281</xdr:rowOff>
    </xdr:from>
    <xdr:to>
      <xdr:col>12</xdr:col>
      <xdr:colOff>511175</xdr:colOff>
      <xdr:row>36</xdr:row>
      <xdr:rowOff>81661</xdr:rowOff>
    </xdr:to>
    <xdr:cxnSp macro="">
      <xdr:nvCxnSpPr>
        <xdr:cNvPr id="298" name="直線コネクタ 297"/>
        <xdr:cNvCxnSpPr/>
      </xdr:nvCxnSpPr>
      <xdr:spPr>
        <a:xfrm flipV="1">
          <a:off x="7861300" y="6136031"/>
          <a:ext cx="8890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81661</xdr:rowOff>
    </xdr:from>
    <xdr:to>
      <xdr:col>11</xdr:col>
      <xdr:colOff>307975</xdr:colOff>
      <xdr:row>36</xdr:row>
      <xdr:rowOff>94247</xdr:rowOff>
    </xdr:to>
    <xdr:cxnSp macro="">
      <xdr:nvCxnSpPr>
        <xdr:cNvPr id="301" name="直線コネクタ 300"/>
        <xdr:cNvCxnSpPr/>
      </xdr:nvCxnSpPr>
      <xdr:spPr>
        <a:xfrm flipV="1">
          <a:off x="6972300" y="6253861"/>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85141</xdr:rowOff>
    </xdr:from>
    <xdr:to>
      <xdr:col>15</xdr:col>
      <xdr:colOff>231775</xdr:colOff>
      <xdr:row>36</xdr:row>
      <xdr:rowOff>15291</xdr:rowOff>
    </xdr:to>
    <xdr:sp macro="" textlink="">
      <xdr:nvSpPr>
        <xdr:cNvPr id="311" name="円/楕円 310"/>
        <xdr:cNvSpPr/>
      </xdr:nvSpPr>
      <xdr:spPr>
        <a:xfrm>
          <a:off x="10426700" y="608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108018</xdr:rowOff>
    </xdr:from>
    <xdr:ext cx="534377" cy="259045"/>
    <xdr:sp macro="" textlink="">
      <xdr:nvSpPr>
        <xdr:cNvPr id="312" name="補助費等該当値テキスト"/>
        <xdr:cNvSpPr txBox="1"/>
      </xdr:nvSpPr>
      <xdr:spPr>
        <a:xfrm>
          <a:off x="10528300" y="59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63856</xdr:rowOff>
    </xdr:from>
    <xdr:to>
      <xdr:col>14</xdr:col>
      <xdr:colOff>79375</xdr:colOff>
      <xdr:row>35</xdr:row>
      <xdr:rowOff>165456</xdr:rowOff>
    </xdr:to>
    <xdr:sp macro="" textlink="">
      <xdr:nvSpPr>
        <xdr:cNvPr id="313" name="円/楕円 312"/>
        <xdr:cNvSpPr/>
      </xdr:nvSpPr>
      <xdr:spPr>
        <a:xfrm>
          <a:off x="9588500" y="60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10533</xdr:rowOff>
    </xdr:from>
    <xdr:ext cx="534377" cy="259045"/>
    <xdr:sp macro="" textlink="">
      <xdr:nvSpPr>
        <xdr:cNvPr id="314" name="テキスト ボックス 313"/>
        <xdr:cNvSpPr txBox="1"/>
      </xdr:nvSpPr>
      <xdr:spPr>
        <a:xfrm>
          <a:off x="9372111" y="58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84481</xdr:rowOff>
    </xdr:from>
    <xdr:to>
      <xdr:col>12</xdr:col>
      <xdr:colOff>561975</xdr:colOff>
      <xdr:row>36</xdr:row>
      <xdr:rowOff>14631</xdr:rowOff>
    </xdr:to>
    <xdr:sp macro="" textlink="">
      <xdr:nvSpPr>
        <xdr:cNvPr id="315" name="円/楕円 314"/>
        <xdr:cNvSpPr/>
      </xdr:nvSpPr>
      <xdr:spPr>
        <a:xfrm>
          <a:off x="8699500" y="60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31158</xdr:rowOff>
    </xdr:from>
    <xdr:ext cx="534377" cy="259045"/>
    <xdr:sp macro="" textlink="">
      <xdr:nvSpPr>
        <xdr:cNvPr id="316" name="テキスト ボックス 315"/>
        <xdr:cNvSpPr txBox="1"/>
      </xdr:nvSpPr>
      <xdr:spPr>
        <a:xfrm>
          <a:off x="8483111" y="58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30861</xdr:rowOff>
    </xdr:from>
    <xdr:to>
      <xdr:col>11</xdr:col>
      <xdr:colOff>358775</xdr:colOff>
      <xdr:row>36</xdr:row>
      <xdr:rowOff>132461</xdr:rowOff>
    </xdr:to>
    <xdr:sp macro="" textlink="">
      <xdr:nvSpPr>
        <xdr:cNvPr id="317" name="円/楕円 316"/>
        <xdr:cNvSpPr/>
      </xdr:nvSpPr>
      <xdr:spPr>
        <a:xfrm>
          <a:off x="7810500" y="62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123588</xdr:rowOff>
    </xdr:from>
    <xdr:ext cx="534377" cy="259045"/>
    <xdr:sp macro="" textlink="">
      <xdr:nvSpPr>
        <xdr:cNvPr id="318" name="テキスト ボックス 317"/>
        <xdr:cNvSpPr txBox="1"/>
      </xdr:nvSpPr>
      <xdr:spPr>
        <a:xfrm>
          <a:off x="7594111" y="62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43447</xdr:rowOff>
    </xdr:from>
    <xdr:to>
      <xdr:col>10</xdr:col>
      <xdr:colOff>155575</xdr:colOff>
      <xdr:row>36</xdr:row>
      <xdr:rowOff>145047</xdr:rowOff>
    </xdr:to>
    <xdr:sp macro="" textlink="">
      <xdr:nvSpPr>
        <xdr:cNvPr id="319" name="円/楕円 318"/>
        <xdr:cNvSpPr/>
      </xdr:nvSpPr>
      <xdr:spPr>
        <a:xfrm>
          <a:off x="6921500" y="62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136174</xdr:rowOff>
    </xdr:from>
    <xdr:ext cx="534377" cy="259045"/>
    <xdr:sp macro="" textlink="">
      <xdr:nvSpPr>
        <xdr:cNvPr id="320" name="テキスト ボックス 319"/>
        <xdr:cNvSpPr txBox="1"/>
      </xdr:nvSpPr>
      <xdr:spPr>
        <a:xfrm>
          <a:off x="6705111" y="63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44964</xdr:rowOff>
    </xdr:from>
    <xdr:to>
      <xdr:col>15</xdr:col>
      <xdr:colOff>180975</xdr:colOff>
      <xdr:row>59</xdr:row>
      <xdr:rowOff>45139</xdr:rowOff>
    </xdr:to>
    <xdr:cxnSp macro="">
      <xdr:nvCxnSpPr>
        <xdr:cNvPr id="351" name="直線コネクタ 350"/>
        <xdr:cNvCxnSpPr/>
      </xdr:nvCxnSpPr>
      <xdr:spPr>
        <a:xfrm>
          <a:off x="9639300" y="10160514"/>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8683</xdr:rowOff>
    </xdr:from>
    <xdr:to>
      <xdr:col>14</xdr:col>
      <xdr:colOff>28575</xdr:colOff>
      <xdr:row>59</xdr:row>
      <xdr:rowOff>44964</xdr:rowOff>
    </xdr:to>
    <xdr:cxnSp macro="">
      <xdr:nvCxnSpPr>
        <xdr:cNvPr id="354" name="直線コネクタ 353"/>
        <xdr:cNvCxnSpPr/>
      </xdr:nvCxnSpPr>
      <xdr:spPr>
        <a:xfrm>
          <a:off x="8750300" y="10124233"/>
          <a:ext cx="8890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8683</xdr:rowOff>
    </xdr:from>
    <xdr:to>
      <xdr:col>12</xdr:col>
      <xdr:colOff>511175</xdr:colOff>
      <xdr:row>59</xdr:row>
      <xdr:rowOff>13893</xdr:rowOff>
    </xdr:to>
    <xdr:cxnSp macro="">
      <xdr:nvCxnSpPr>
        <xdr:cNvPr id="357" name="直線コネクタ 356"/>
        <xdr:cNvCxnSpPr/>
      </xdr:nvCxnSpPr>
      <xdr:spPr>
        <a:xfrm flipV="1">
          <a:off x="7861300" y="10124233"/>
          <a:ext cx="889000" cy="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9" name="テキスト ボックス 358"/>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13893</xdr:rowOff>
    </xdr:from>
    <xdr:to>
      <xdr:col>11</xdr:col>
      <xdr:colOff>307975</xdr:colOff>
      <xdr:row>59</xdr:row>
      <xdr:rowOff>15916</xdr:rowOff>
    </xdr:to>
    <xdr:cxnSp macro="">
      <xdr:nvCxnSpPr>
        <xdr:cNvPr id="360" name="直線コネクタ 359"/>
        <xdr:cNvCxnSpPr/>
      </xdr:nvCxnSpPr>
      <xdr:spPr>
        <a:xfrm flipV="1">
          <a:off x="6972300" y="10129443"/>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165789</xdr:rowOff>
    </xdr:from>
    <xdr:to>
      <xdr:col>15</xdr:col>
      <xdr:colOff>231775</xdr:colOff>
      <xdr:row>59</xdr:row>
      <xdr:rowOff>95939</xdr:rowOff>
    </xdr:to>
    <xdr:sp macro="" textlink="">
      <xdr:nvSpPr>
        <xdr:cNvPr id="370" name="円/楕円 369"/>
        <xdr:cNvSpPr/>
      </xdr:nvSpPr>
      <xdr:spPr>
        <a:xfrm>
          <a:off x="10426700" y="101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165614</xdr:rowOff>
    </xdr:from>
    <xdr:to>
      <xdr:col>14</xdr:col>
      <xdr:colOff>79375</xdr:colOff>
      <xdr:row>59</xdr:row>
      <xdr:rowOff>95764</xdr:rowOff>
    </xdr:to>
    <xdr:sp macro="" textlink="">
      <xdr:nvSpPr>
        <xdr:cNvPr id="372" name="円/楕円 371"/>
        <xdr:cNvSpPr/>
      </xdr:nvSpPr>
      <xdr:spPr>
        <a:xfrm>
          <a:off x="9588500" y="10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86891</xdr:rowOff>
    </xdr:from>
    <xdr:ext cx="534377" cy="259045"/>
    <xdr:sp macro="" textlink="">
      <xdr:nvSpPr>
        <xdr:cNvPr id="373" name="テキスト ボックス 372"/>
        <xdr:cNvSpPr txBox="1"/>
      </xdr:nvSpPr>
      <xdr:spPr>
        <a:xfrm>
          <a:off x="9372111" y="1020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129333</xdr:rowOff>
    </xdr:from>
    <xdr:to>
      <xdr:col>12</xdr:col>
      <xdr:colOff>561975</xdr:colOff>
      <xdr:row>59</xdr:row>
      <xdr:rowOff>59483</xdr:rowOff>
    </xdr:to>
    <xdr:sp macro="" textlink="">
      <xdr:nvSpPr>
        <xdr:cNvPr id="374" name="円/楕円 373"/>
        <xdr:cNvSpPr/>
      </xdr:nvSpPr>
      <xdr:spPr>
        <a:xfrm>
          <a:off x="8699500" y="100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76010</xdr:rowOff>
    </xdr:from>
    <xdr:ext cx="534377" cy="259045"/>
    <xdr:sp macro="" textlink="">
      <xdr:nvSpPr>
        <xdr:cNvPr id="375" name="テキスト ボックス 374"/>
        <xdr:cNvSpPr txBox="1"/>
      </xdr:nvSpPr>
      <xdr:spPr>
        <a:xfrm>
          <a:off x="8483111" y="98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134543</xdr:rowOff>
    </xdr:from>
    <xdr:to>
      <xdr:col>11</xdr:col>
      <xdr:colOff>358775</xdr:colOff>
      <xdr:row>59</xdr:row>
      <xdr:rowOff>64693</xdr:rowOff>
    </xdr:to>
    <xdr:sp macro="" textlink="">
      <xdr:nvSpPr>
        <xdr:cNvPr id="376" name="円/楕円 375"/>
        <xdr:cNvSpPr/>
      </xdr:nvSpPr>
      <xdr:spPr>
        <a:xfrm>
          <a:off x="7810500" y="100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81220</xdr:rowOff>
    </xdr:from>
    <xdr:ext cx="534377" cy="259045"/>
    <xdr:sp macro="" textlink="">
      <xdr:nvSpPr>
        <xdr:cNvPr id="377" name="テキスト ボックス 376"/>
        <xdr:cNvSpPr txBox="1"/>
      </xdr:nvSpPr>
      <xdr:spPr>
        <a:xfrm>
          <a:off x="7594111" y="98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136566</xdr:rowOff>
    </xdr:from>
    <xdr:to>
      <xdr:col>10</xdr:col>
      <xdr:colOff>155575</xdr:colOff>
      <xdr:row>59</xdr:row>
      <xdr:rowOff>66716</xdr:rowOff>
    </xdr:to>
    <xdr:sp macro="" textlink="">
      <xdr:nvSpPr>
        <xdr:cNvPr id="378" name="円/楕円 377"/>
        <xdr:cNvSpPr/>
      </xdr:nvSpPr>
      <xdr:spPr>
        <a:xfrm>
          <a:off x="6921500" y="100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83243</xdr:rowOff>
    </xdr:from>
    <xdr:ext cx="534377" cy="259045"/>
    <xdr:sp macro="" textlink="">
      <xdr:nvSpPr>
        <xdr:cNvPr id="379" name="テキスト ボックス 378"/>
        <xdr:cNvSpPr txBox="1"/>
      </xdr:nvSpPr>
      <xdr:spPr>
        <a:xfrm>
          <a:off x="6705111" y="98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712</xdr:rowOff>
    </xdr:from>
    <xdr:to>
      <xdr:col>15</xdr:col>
      <xdr:colOff>180975</xdr:colOff>
      <xdr:row>79</xdr:row>
      <xdr:rowOff>35632</xdr:rowOff>
    </xdr:to>
    <xdr:cxnSp macro="">
      <xdr:nvCxnSpPr>
        <xdr:cNvPr id="408" name="直線コネクタ 407"/>
        <xdr:cNvCxnSpPr/>
      </xdr:nvCxnSpPr>
      <xdr:spPr>
        <a:xfrm>
          <a:off x="9639300" y="13545262"/>
          <a:ext cx="838200" cy="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147611</xdr:rowOff>
    </xdr:from>
    <xdr:to>
      <xdr:col>14</xdr:col>
      <xdr:colOff>28575</xdr:colOff>
      <xdr:row>79</xdr:row>
      <xdr:rowOff>712</xdr:rowOff>
    </xdr:to>
    <xdr:cxnSp macro="">
      <xdr:nvCxnSpPr>
        <xdr:cNvPr id="411" name="直線コネクタ 410"/>
        <xdr:cNvCxnSpPr/>
      </xdr:nvCxnSpPr>
      <xdr:spPr>
        <a:xfrm>
          <a:off x="8750300" y="13520711"/>
          <a:ext cx="889000" cy="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156282</xdr:rowOff>
    </xdr:from>
    <xdr:to>
      <xdr:col>15</xdr:col>
      <xdr:colOff>231775</xdr:colOff>
      <xdr:row>79</xdr:row>
      <xdr:rowOff>86432</xdr:rowOff>
    </xdr:to>
    <xdr:sp macro="" textlink="">
      <xdr:nvSpPr>
        <xdr:cNvPr id="421" name="円/楕円 420"/>
        <xdr:cNvSpPr/>
      </xdr:nvSpPr>
      <xdr:spPr>
        <a:xfrm>
          <a:off x="10426700" y="135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121362</xdr:rowOff>
    </xdr:from>
    <xdr:to>
      <xdr:col>14</xdr:col>
      <xdr:colOff>79375</xdr:colOff>
      <xdr:row>79</xdr:row>
      <xdr:rowOff>51512</xdr:rowOff>
    </xdr:to>
    <xdr:sp macro="" textlink="">
      <xdr:nvSpPr>
        <xdr:cNvPr id="423" name="円/楕円 422"/>
        <xdr:cNvSpPr/>
      </xdr:nvSpPr>
      <xdr:spPr>
        <a:xfrm>
          <a:off x="9588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68039</xdr:rowOff>
    </xdr:from>
    <xdr:ext cx="534377" cy="259045"/>
    <xdr:sp macro="" textlink="">
      <xdr:nvSpPr>
        <xdr:cNvPr id="424" name="テキスト ボックス 423"/>
        <xdr:cNvSpPr txBox="1"/>
      </xdr:nvSpPr>
      <xdr:spPr>
        <a:xfrm>
          <a:off x="9372111" y="132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96811</xdr:rowOff>
    </xdr:from>
    <xdr:to>
      <xdr:col>12</xdr:col>
      <xdr:colOff>561975</xdr:colOff>
      <xdr:row>79</xdr:row>
      <xdr:rowOff>26961</xdr:rowOff>
    </xdr:to>
    <xdr:sp macro="" textlink="">
      <xdr:nvSpPr>
        <xdr:cNvPr id="425" name="円/楕円 424"/>
        <xdr:cNvSpPr/>
      </xdr:nvSpPr>
      <xdr:spPr>
        <a:xfrm>
          <a:off x="8699500" y="134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43488</xdr:rowOff>
    </xdr:from>
    <xdr:ext cx="534377" cy="259045"/>
    <xdr:sp macro="" textlink="">
      <xdr:nvSpPr>
        <xdr:cNvPr id="426" name="テキスト ボックス 425"/>
        <xdr:cNvSpPr txBox="1"/>
      </xdr:nvSpPr>
      <xdr:spPr>
        <a:xfrm>
          <a:off x="8483111" y="132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161226</xdr:rowOff>
    </xdr:from>
    <xdr:to>
      <xdr:col>15</xdr:col>
      <xdr:colOff>180975</xdr:colOff>
      <xdr:row>98</xdr:row>
      <xdr:rowOff>127876</xdr:rowOff>
    </xdr:to>
    <xdr:cxnSp macro="">
      <xdr:nvCxnSpPr>
        <xdr:cNvPr id="455" name="直線コネクタ 454"/>
        <xdr:cNvCxnSpPr/>
      </xdr:nvCxnSpPr>
      <xdr:spPr>
        <a:xfrm flipV="1">
          <a:off x="9639300" y="16620426"/>
          <a:ext cx="838200" cy="3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115990</xdr:rowOff>
    </xdr:from>
    <xdr:to>
      <xdr:col>14</xdr:col>
      <xdr:colOff>28575</xdr:colOff>
      <xdr:row>98</xdr:row>
      <xdr:rowOff>127876</xdr:rowOff>
    </xdr:to>
    <xdr:cxnSp macro="">
      <xdr:nvCxnSpPr>
        <xdr:cNvPr id="458" name="直線コネクタ 457"/>
        <xdr:cNvCxnSpPr/>
      </xdr:nvCxnSpPr>
      <xdr:spPr>
        <a:xfrm>
          <a:off x="8750300" y="16746640"/>
          <a:ext cx="889000" cy="18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110426</xdr:rowOff>
    </xdr:from>
    <xdr:to>
      <xdr:col>15</xdr:col>
      <xdr:colOff>231775</xdr:colOff>
      <xdr:row>97</xdr:row>
      <xdr:rowOff>40576</xdr:rowOff>
    </xdr:to>
    <xdr:sp macro="" textlink="">
      <xdr:nvSpPr>
        <xdr:cNvPr id="468" name="円/楕円 467"/>
        <xdr:cNvSpPr/>
      </xdr:nvSpPr>
      <xdr:spPr>
        <a:xfrm>
          <a:off x="10426700" y="165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133303</xdr:rowOff>
    </xdr:from>
    <xdr:ext cx="534377" cy="259045"/>
    <xdr:sp macro="" textlink="">
      <xdr:nvSpPr>
        <xdr:cNvPr id="469" name="普通建設事業費 （ うち更新整備　）該当値テキスト"/>
        <xdr:cNvSpPr txBox="1"/>
      </xdr:nvSpPr>
      <xdr:spPr>
        <a:xfrm>
          <a:off x="10528300" y="164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77076</xdr:rowOff>
    </xdr:from>
    <xdr:to>
      <xdr:col>14</xdr:col>
      <xdr:colOff>79375</xdr:colOff>
      <xdr:row>99</xdr:row>
      <xdr:rowOff>7226</xdr:rowOff>
    </xdr:to>
    <xdr:sp macro="" textlink="">
      <xdr:nvSpPr>
        <xdr:cNvPr id="470" name="円/楕円 469"/>
        <xdr:cNvSpPr/>
      </xdr:nvSpPr>
      <xdr:spPr>
        <a:xfrm>
          <a:off x="9588500" y="1687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169803</xdr:rowOff>
    </xdr:from>
    <xdr:ext cx="469744" cy="259045"/>
    <xdr:sp macro="" textlink="">
      <xdr:nvSpPr>
        <xdr:cNvPr id="471" name="テキスト ボックス 470"/>
        <xdr:cNvSpPr txBox="1"/>
      </xdr:nvSpPr>
      <xdr:spPr>
        <a:xfrm>
          <a:off x="9404427" y="1697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65190</xdr:rowOff>
    </xdr:from>
    <xdr:to>
      <xdr:col>12</xdr:col>
      <xdr:colOff>561975</xdr:colOff>
      <xdr:row>97</xdr:row>
      <xdr:rowOff>166790</xdr:rowOff>
    </xdr:to>
    <xdr:sp macro="" textlink="">
      <xdr:nvSpPr>
        <xdr:cNvPr id="472" name="円/楕円 471"/>
        <xdr:cNvSpPr/>
      </xdr:nvSpPr>
      <xdr:spPr>
        <a:xfrm>
          <a:off x="8699500" y="166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157917</xdr:rowOff>
    </xdr:from>
    <xdr:ext cx="534377" cy="259045"/>
    <xdr:sp macro="" textlink="">
      <xdr:nvSpPr>
        <xdr:cNvPr id="473" name="テキスト ボックス 472"/>
        <xdr:cNvSpPr txBox="1"/>
      </xdr:nvSpPr>
      <xdr:spPr>
        <a:xfrm>
          <a:off x="8483111" y="167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14465</xdr:rowOff>
    </xdr:from>
    <xdr:to>
      <xdr:col>23</xdr:col>
      <xdr:colOff>517525</xdr:colOff>
      <xdr:row>39</xdr:row>
      <xdr:rowOff>39154</xdr:rowOff>
    </xdr:to>
    <xdr:cxnSp macro="">
      <xdr:nvCxnSpPr>
        <xdr:cNvPr id="502" name="直線コネクタ 501"/>
        <xdr:cNvCxnSpPr/>
      </xdr:nvCxnSpPr>
      <xdr:spPr>
        <a:xfrm flipV="1">
          <a:off x="15481300" y="6701015"/>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114152</xdr:rowOff>
    </xdr:from>
    <xdr:ext cx="469744" cy="259045"/>
    <xdr:sp macro="" textlink="">
      <xdr:nvSpPr>
        <xdr:cNvPr id="503" name="災害復旧事業費平均値テキスト"/>
        <xdr:cNvSpPr txBox="1"/>
      </xdr:nvSpPr>
      <xdr:spPr>
        <a:xfrm>
          <a:off x="16370300" y="662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5411</xdr:rowOff>
    </xdr:from>
    <xdr:to>
      <xdr:col>22</xdr:col>
      <xdr:colOff>365125</xdr:colOff>
      <xdr:row>39</xdr:row>
      <xdr:rowOff>39154</xdr:rowOff>
    </xdr:to>
    <xdr:cxnSp macro="">
      <xdr:nvCxnSpPr>
        <xdr:cNvPr id="505" name="直線コネクタ 504"/>
        <xdr:cNvCxnSpPr/>
      </xdr:nvCxnSpPr>
      <xdr:spPr>
        <a:xfrm>
          <a:off x="14592300" y="6691961"/>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5411</xdr:rowOff>
    </xdr:from>
    <xdr:to>
      <xdr:col>21</xdr:col>
      <xdr:colOff>161925</xdr:colOff>
      <xdr:row>39</xdr:row>
      <xdr:rowOff>18834</xdr:rowOff>
    </xdr:to>
    <xdr:cxnSp macro="">
      <xdr:nvCxnSpPr>
        <xdr:cNvPr id="508" name="直線コネクタ 507"/>
        <xdr:cNvCxnSpPr/>
      </xdr:nvCxnSpPr>
      <xdr:spPr>
        <a:xfrm flipV="1">
          <a:off x="13703300" y="6691961"/>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171069</xdr:rowOff>
    </xdr:from>
    <xdr:to>
      <xdr:col>19</xdr:col>
      <xdr:colOff>644525</xdr:colOff>
      <xdr:row>39</xdr:row>
      <xdr:rowOff>18834</xdr:rowOff>
    </xdr:to>
    <xdr:cxnSp macro="">
      <xdr:nvCxnSpPr>
        <xdr:cNvPr id="511" name="直線コネクタ 510"/>
        <xdr:cNvCxnSpPr/>
      </xdr:nvCxnSpPr>
      <xdr:spPr>
        <a:xfrm>
          <a:off x="12814300" y="6686169"/>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135115</xdr:rowOff>
    </xdr:from>
    <xdr:to>
      <xdr:col>23</xdr:col>
      <xdr:colOff>568325</xdr:colOff>
      <xdr:row>39</xdr:row>
      <xdr:rowOff>65265</xdr:rowOff>
    </xdr:to>
    <xdr:sp macro="" textlink="">
      <xdr:nvSpPr>
        <xdr:cNvPr id="521" name="円/楕円 520"/>
        <xdr:cNvSpPr/>
      </xdr:nvSpPr>
      <xdr:spPr>
        <a:xfrm>
          <a:off x="16268700" y="66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94492</xdr:rowOff>
    </xdr:from>
    <xdr:ext cx="469744" cy="259045"/>
    <xdr:sp macro="" textlink="">
      <xdr:nvSpPr>
        <xdr:cNvPr id="522" name="災害復旧事業費該当値テキスト"/>
        <xdr:cNvSpPr txBox="1"/>
      </xdr:nvSpPr>
      <xdr:spPr>
        <a:xfrm>
          <a:off x="16370300" y="643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159804</xdr:rowOff>
    </xdr:from>
    <xdr:to>
      <xdr:col>22</xdr:col>
      <xdr:colOff>415925</xdr:colOff>
      <xdr:row>39</xdr:row>
      <xdr:rowOff>89954</xdr:rowOff>
    </xdr:to>
    <xdr:sp macro="" textlink="">
      <xdr:nvSpPr>
        <xdr:cNvPr id="523" name="円/楕円 522"/>
        <xdr:cNvSpPr/>
      </xdr:nvSpPr>
      <xdr:spPr>
        <a:xfrm>
          <a:off x="15430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81081</xdr:rowOff>
    </xdr:from>
    <xdr:ext cx="378565" cy="259045"/>
    <xdr:sp macro="" textlink="">
      <xdr:nvSpPr>
        <xdr:cNvPr id="524" name="テキスト ボックス 523"/>
        <xdr:cNvSpPr txBox="1"/>
      </xdr:nvSpPr>
      <xdr:spPr>
        <a:xfrm>
          <a:off x="15292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126061</xdr:rowOff>
    </xdr:from>
    <xdr:to>
      <xdr:col>21</xdr:col>
      <xdr:colOff>212725</xdr:colOff>
      <xdr:row>39</xdr:row>
      <xdr:rowOff>56211</xdr:rowOff>
    </xdr:to>
    <xdr:sp macro="" textlink="">
      <xdr:nvSpPr>
        <xdr:cNvPr id="525" name="円/楕円 524"/>
        <xdr:cNvSpPr/>
      </xdr:nvSpPr>
      <xdr:spPr>
        <a:xfrm>
          <a:off x="14541500" y="66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47338</xdr:rowOff>
    </xdr:from>
    <xdr:ext cx="469744" cy="259045"/>
    <xdr:sp macro="" textlink="">
      <xdr:nvSpPr>
        <xdr:cNvPr id="526" name="テキスト ボックス 525"/>
        <xdr:cNvSpPr txBox="1"/>
      </xdr:nvSpPr>
      <xdr:spPr>
        <a:xfrm>
          <a:off x="14357427" y="67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139484</xdr:rowOff>
    </xdr:from>
    <xdr:to>
      <xdr:col>20</xdr:col>
      <xdr:colOff>9525</xdr:colOff>
      <xdr:row>39</xdr:row>
      <xdr:rowOff>69634</xdr:rowOff>
    </xdr:to>
    <xdr:sp macro="" textlink="">
      <xdr:nvSpPr>
        <xdr:cNvPr id="527" name="円/楕円 526"/>
        <xdr:cNvSpPr/>
      </xdr:nvSpPr>
      <xdr:spPr>
        <a:xfrm>
          <a:off x="13652500" y="66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60761</xdr:rowOff>
    </xdr:from>
    <xdr:ext cx="469744" cy="259045"/>
    <xdr:sp macro="" textlink="">
      <xdr:nvSpPr>
        <xdr:cNvPr id="528" name="テキスト ボックス 527"/>
        <xdr:cNvSpPr txBox="1"/>
      </xdr:nvSpPr>
      <xdr:spPr>
        <a:xfrm>
          <a:off x="13468427" y="67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120269</xdr:rowOff>
    </xdr:from>
    <xdr:to>
      <xdr:col>18</xdr:col>
      <xdr:colOff>492125</xdr:colOff>
      <xdr:row>39</xdr:row>
      <xdr:rowOff>50419</xdr:rowOff>
    </xdr:to>
    <xdr:sp macro="" textlink="">
      <xdr:nvSpPr>
        <xdr:cNvPr id="529" name="円/楕円 528"/>
        <xdr:cNvSpPr/>
      </xdr:nvSpPr>
      <xdr:spPr>
        <a:xfrm>
          <a:off x="127635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41546</xdr:rowOff>
    </xdr:from>
    <xdr:ext cx="469744" cy="259045"/>
    <xdr:sp macro="" textlink="">
      <xdr:nvSpPr>
        <xdr:cNvPr id="530" name="テキスト ボックス 529"/>
        <xdr:cNvSpPr txBox="1"/>
      </xdr:nvSpPr>
      <xdr:spPr>
        <a:xfrm>
          <a:off x="12579427" y="672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146509</xdr:rowOff>
    </xdr:from>
    <xdr:to>
      <xdr:col>23</xdr:col>
      <xdr:colOff>517525</xdr:colOff>
      <xdr:row>71</xdr:row>
      <xdr:rowOff>54106</xdr:rowOff>
    </xdr:to>
    <xdr:cxnSp macro="">
      <xdr:nvCxnSpPr>
        <xdr:cNvPr id="610" name="直線コネクタ 609"/>
        <xdr:cNvCxnSpPr/>
      </xdr:nvCxnSpPr>
      <xdr:spPr>
        <a:xfrm flipV="1">
          <a:off x="15481300" y="12148009"/>
          <a:ext cx="838200" cy="7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75512</xdr:rowOff>
    </xdr:from>
    <xdr:to>
      <xdr:col>22</xdr:col>
      <xdr:colOff>365125</xdr:colOff>
      <xdr:row>71</xdr:row>
      <xdr:rowOff>54106</xdr:rowOff>
    </xdr:to>
    <xdr:cxnSp macro="">
      <xdr:nvCxnSpPr>
        <xdr:cNvPr id="613" name="直線コネクタ 612"/>
        <xdr:cNvCxnSpPr/>
      </xdr:nvCxnSpPr>
      <xdr:spPr>
        <a:xfrm>
          <a:off x="14592300" y="12077012"/>
          <a:ext cx="889000" cy="1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75512</xdr:rowOff>
    </xdr:from>
    <xdr:to>
      <xdr:col>21</xdr:col>
      <xdr:colOff>161925</xdr:colOff>
      <xdr:row>70</xdr:row>
      <xdr:rowOff>109917</xdr:rowOff>
    </xdr:to>
    <xdr:cxnSp macro="">
      <xdr:nvCxnSpPr>
        <xdr:cNvPr id="616" name="直線コネクタ 615"/>
        <xdr:cNvCxnSpPr/>
      </xdr:nvCxnSpPr>
      <xdr:spPr>
        <a:xfrm flipV="1">
          <a:off x="13703300" y="12077012"/>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8" name="テキスト ボックス 617"/>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109917</xdr:rowOff>
    </xdr:from>
    <xdr:to>
      <xdr:col>19</xdr:col>
      <xdr:colOff>644525</xdr:colOff>
      <xdr:row>72</xdr:row>
      <xdr:rowOff>52489</xdr:rowOff>
    </xdr:to>
    <xdr:cxnSp macro="">
      <xdr:nvCxnSpPr>
        <xdr:cNvPr id="619" name="直線コネクタ 618"/>
        <xdr:cNvCxnSpPr/>
      </xdr:nvCxnSpPr>
      <xdr:spPr>
        <a:xfrm flipV="1">
          <a:off x="12814300" y="12111417"/>
          <a:ext cx="889000" cy="28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21" name="テキスト ボックス 620"/>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3" name="テキスト ボックス 622"/>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95709</xdr:rowOff>
    </xdr:from>
    <xdr:to>
      <xdr:col>23</xdr:col>
      <xdr:colOff>568325</xdr:colOff>
      <xdr:row>71</xdr:row>
      <xdr:rowOff>25859</xdr:rowOff>
    </xdr:to>
    <xdr:sp macro="" textlink="">
      <xdr:nvSpPr>
        <xdr:cNvPr id="629" name="円/楕円 628"/>
        <xdr:cNvSpPr/>
      </xdr:nvSpPr>
      <xdr:spPr>
        <a:xfrm>
          <a:off x="16268700" y="120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118586</xdr:rowOff>
    </xdr:from>
    <xdr:ext cx="534377" cy="259045"/>
    <xdr:sp macro="" textlink="">
      <xdr:nvSpPr>
        <xdr:cNvPr id="630" name="公債費該当値テキスト"/>
        <xdr:cNvSpPr txBox="1"/>
      </xdr:nvSpPr>
      <xdr:spPr>
        <a:xfrm>
          <a:off x="16370300" y="1194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91,583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3306</xdr:rowOff>
    </xdr:from>
    <xdr:to>
      <xdr:col>22</xdr:col>
      <xdr:colOff>415925</xdr:colOff>
      <xdr:row>71</xdr:row>
      <xdr:rowOff>104906</xdr:rowOff>
    </xdr:to>
    <xdr:sp macro="" textlink="">
      <xdr:nvSpPr>
        <xdr:cNvPr id="631" name="円/楕円 630"/>
        <xdr:cNvSpPr/>
      </xdr:nvSpPr>
      <xdr:spPr>
        <a:xfrm>
          <a:off x="15430500" y="121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121433</xdr:rowOff>
    </xdr:from>
    <xdr:ext cx="534377" cy="259045"/>
    <xdr:sp macro="" textlink="">
      <xdr:nvSpPr>
        <xdr:cNvPr id="632" name="テキスト ボックス 631"/>
        <xdr:cNvSpPr txBox="1"/>
      </xdr:nvSpPr>
      <xdr:spPr>
        <a:xfrm>
          <a:off x="15214111" y="119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86,742</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24712</xdr:rowOff>
    </xdr:from>
    <xdr:to>
      <xdr:col>21</xdr:col>
      <xdr:colOff>212725</xdr:colOff>
      <xdr:row>70</xdr:row>
      <xdr:rowOff>126312</xdr:rowOff>
    </xdr:to>
    <xdr:sp macro="" textlink="">
      <xdr:nvSpPr>
        <xdr:cNvPr id="633" name="円/楕円 632"/>
        <xdr:cNvSpPr/>
      </xdr:nvSpPr>
      <xdr:spPr>
        <a:xfrm>
          <a:off x="14541500" y="120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142839</xdr:rowOff>
    </xdr:from>
    <xdr:ext cx="534377" cy="259045"/>
    <xdr:sp macro="" textlink="">
      <xdr:nvSpPr>
        <xdr:cNvPr id="634" name="テキスト ボックス 633"/>
        <xdr:cNvSpPr txBox="1"/>
      </xdr:nvSpPr>
      <xdr:spPr>
        <a:xfrm>
          <a:off x="14325111" y="118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95,931</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59117</xdr:rowOff>
    </xdr:from>
    <xdr:to>
      <xdr:col>20</xdr:col>
      <xdr:colOff>9525</xdr:colOff>
      <xdr:row>70</xdr:row>
      <xdr:rowOff>160717</xdr:rowOff>
    </xdr:to>
    <xdr:sp macro="" textlink="">
      <xdr:nvSpPr>
        <xdr:cNvPr id="635" name="円/楕円 634"/>
        <xdr:cNvSpPr/>
      </xdr:nvSpPr>
      <xdr:spPr>
        <a:xfrm>
          <a:off x="13652500" y="120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5794</xdr:rowOff>
    </xdr:from>
    <xdr:ext cx="534377" cy="259045"/>
    <xdr:sp macro="" textlink="">
      <xdr:nvSpPr>
        <xdr:cNvPr id="636" name="テキスト ボックス 635"/>
        <xdr:cNvSpPr txBox="1"/>
      </xdr:nvSpPr>
      <xdr:spPr>
        <a:xfrm>
          <a:off x="13436111" y="118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93,824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1689</xdr:rowOff>
    </xdr:from>
    <xdr:to>
      <xdr:col>18</xdr:col>
      <xdr:colOff>492125</xdr:colOff>
      <xdr:row>72</xdr:row>
      <xdr:rowOff>103289</xdr:rowOff>
    </xdr:to>
    <xdr:sp macro="" textlink="">
      <xdr:nvSpPr>
        <xdr:cNvPr id="637" name="円/楕円 636"/>
        <xdr:cNvSpPr/>
      </xdr:nvSpPr>
      <xdr:spPr>
        <a:xfrm>
          <a:off x="12763500" y="123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119816</xdr:rowOff>
    </xdr:from>
    <xdr:ext cx="534377" cy="259045"/>
    <xdr:sp macro="" textlink="">
      <xdr:nvSpPr>
        <xdr:cNvPr id="638" name="テキスト ボックス 637"/>
        <xdr:cNvSpPr txBox="1"/>
      </xdr:nvSpPr>
      <xdr:spPr>
        <a:xfrm>
          <a:off x="12547111" y="121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48695</xdr:rowOff>
    </xdr:from>
    <xdr:to>
      <xdr:col>23</xdr:col>
      <xdr:colOff>517525</xdr:colOff>
      <xdr:row>98</xdr:row>
      <xdr:rowOff>146551</xdr:rowOff>
    </xdr:to>
    <xdr:cxnSp macro="">
      <xdr:nvCxnSpPr>
        <xdr:cNvPr id="667" name="直線コネクタ 666"/>
        <xdr:cNvCxnSpPr/>
      </xdr:nvCxnSpPr>
      <xdr:spPr>
        <a:xfrm>
          <a:off x="15481300" y="16850795"/>
          <a:ext cx="838200" cy="9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48695</xdr:rowOff>
    </xdr:from>
    <xdr:to>
      <xdr:col>22</xdr:col>
      <xdr:colOff>365125</xdr:colOff>
      <xdr:row>98</xdr:row>
      <xdr:rowOff>135711</xdr:rowOff>
    </xdr:to>
    <xdr:cxnSp macro="">
      <xdr:nvCxnSpPr>
        <xdr:cNvPr id="670" name="直線コネクタ 669"/>
        <xdr:cNvCxnSpPr/>
      </xdr:nvCxnSpPr>
      <xdr:spPr>
        <a:xfrm flipV="1">
          <a:off x="14592300" y="16850795"/>
          <a:ext cx="889000" cy="8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110592</xdr:rowOff>
    </xdr:from>
    <xdr:to>
      <xdr:col>21</xdr:col>
      <xdr:colOff>161925</xdr:colOff>
      <xdr:row>98</xdr:row>
      <xdr:rowOff>135711</xdr:rowOff>
    </xdr:to>
    <xdr:cxnSp macro="">
      <xdr:nvCxnSpPr>
        <xdr:cNvPr id="673" name="直線コネクタ 672"/>
        <xdr:cNvCxnSpPr/>
      </xdr:nvCxnSpPr>
      <xdr:spPr>
        <a:xfrm>
          <a:off x="13703300" y="16912692"/>
          <a:ext cx="8890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5" name="テキスト ボックス 674"/>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51254</xdr:rowOff>
    </xdr:from>
    <xdr:to>
      <xdr:col>19</xdr:col>
      <xdr:colOff>644525</xdr:colOff>
      <xdr:row>98</xdr:row>
      <xdr:rowOff>110592</xdr:rowOff>
    </xdr:to>
    <xdr:cxnSp macro="">
      <xdr:nvCxnSpPr>
        <xdr:cNvPr id="676" name="直線コネクタ 675"/>
        <xdr:cNvCxnSpPr/>
      </xdr:nvCxnSpPr>
      <xdr:spPr>
        <a:xfrm>
          <a:off x="12814300" y="16853354"/>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10775</xdr:rowOff>
    </xdr:from>
    <xdr:ext cx="534377" cy="259045"/>
    <xdr:sp macro="" textlink="">
      <xdr:nvSpPr>
        <xdr:cNvPr id="678" name="テキスト ボックス 677"/>
        <xdr:cNvSpPr txBox="1"/>
      </xdr:nvSpPr>
      <xdr:spPr>
        <a:xfrm>
          <a:off x="13436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155822</xdr:rowOff>
    </xdr:from>
    <xdr:ext cx="534377" cy="259045"/>
    <xdr:sp macro="" textlink="">
      <xdr:nvSpPr>
        <xdr:cNvPr id="680" name="テキスト ボックス 679"/>
        <xdr:cNvSpPr txBox="1"/>
      </xdr:nvSpPr>
      <xdr:spPr>
        <a:xfrm>
          <a:off x="12547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95751</xdr:rowOff>
    </xdr:from>
    <xdr:to>
      <xdr:col>23</xdr:col>
      <xdr:colOff>568325</xdr:colOff>
      <xdr:row>99</xdr:row>
      <xdr:rowOff>25901</xdr:rowOff>
    </xdr:to>
    <xdr:sp macro="" textlink="">
      <xdr:nvSpPr>
        <xdr:cNvPr id="686" name="円/楕円 685"/>
        <xdr:cNvSpPr/>
      </xdr:nvSpPr>
      <xdr:spPr>
        <a:xfrm>
          <a:off x="16268700" y="168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55128</xdr:rowOff>
    </xdr:from>
    <xdr:ext cx="534377" cy="259045"/>
    <xdr:sp macro="" textlink="">
      <xdr:nvSpPr>
        <xdr:cNvPr id="687" name="積立金該当値テキスト"/>
        <xdr:cNvSpPr txBox="1"/>
      </xdr:nvSpPr>
      <xdr:spPr>
        <a:xfrm>
          <a:off x="16370300" y="166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169345</xdr:rowOff>
    </xdr:from>
    <xdr:to>
      <xdr:col>22</xdr:col>
      <xdr:colOff>415925</xdr:colOff>
      <xdr:row>98</xdr:row>
      <xdr:rowOff>99495</xdr:rowOff>
    </xdr:to>
    <xdr:sp macro="" textlink="">
      <xdr:nvSpPr>
        <xdr:cNvPr id="688" name="円/楕円 687"/>
        <xdr:cNvSpPr/>
      </xdr:nvSpPr>
      <xdr:spPr>
        <a:xfrm>
          <a:off x="15430500" y="167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116022</xdr:rowOff>
    </xdr:from>
    <xdr:ext cx="534377" cy="259045"/>
    <xdr:sp macro="" textlink="">
      <xdr:nvSpPr>
        <xdr:cNvPr id="689" name="テキスト ボックス 688"/>
        <xdr:cNvSpPr txBox="1"/>
      </xdr:nvSpPr>
      <xdr:spPr>
        <a:xfrm>
          <a:off x="15214111" y="165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84911</xdr:rowOff>
    </xdr:from>
    <xdr:to>
      <xdr:col>21</xdr:col>
      <xdr:colOff>212725</xdr:colOff>
      <xdr:row>99</xdr:row>
      <xdr:rowOff>15061</xdr:rowOff>
    </xdr:to>
    <xdr:sp macro="" textlink="">
      <xdr:nvSpPr>
        <xdr:cNvPr id="690" name="円/楕円 689"/>
        <xdr:cNvSpPr/>
      </xdr:nvSpPr>
      <xdr:spPr>
        <a:xfrm>
          <a:off x="14541500" y="168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31588</xdr:rowOff>
    </xdr:from>
    <xdr:ext cx="534377" cy="259045"/>
    <xdr:sp macro="" textlink="">
      <xdr:nvSpPr>
        <xdr:cNvPr id="691" name="テキスト ボックス 690"/>
        <xdr:cNvSpPr txBox="1"/>
      </xdr:nvSpPr>
      <xdr:spPr>
        <a:xfrm>
          <a:off x="14325111" y="166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59792</xdr:rowOff>
    </xdr:from>
    <xdr:to>
      <xdr:col>20</xdr:col>
      <xdr:colOff>9525</xdr:colOff>
      <xdr:row>98</xdr:row>
      <xdr:rowOff>161392</xdr:rowOff>
    </xdr:to>
    <xdr:sp macro="" textlink="">
      <xdr:nvSpPr>
        <xdr:cNvPr id="692" name="円/楕円 691"/>
        <xdr:cNvSpPr/>
      </xdr:nvSpPr>
      <xdr:spPr>
        <a:xfrm>
          <a:off x="13652500" y="168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6469</xdr:rowOff>
    </xdr:from>
    <xdr:ext cx="534377" cy="259045"/>
    <xdr:sp macro="" textlink="">
      <xdr:nvSpPr>
        <xdr:cNvPr id="693" name="テキスト ボックス 692"/>
        <xdr:cNvSpPr txBox="1"/>
      </xdr:nvSpPr>
      <xdr:spPr>
        <a:xfrm>
          <a:off x="13436111" y="166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454</xdr:rowOff>
    </xdr:from>
    <xdr:to>
      <xdr:col>18</xdr:col>
      <xdr:colOff>492125</xdr:colOff>
      <xdr:row>98</xdr:row>
      <xdr:rowOff>102054</xdr:rowOff>
    </xdr:to>
    <xdr:sp macro="" textlink="">
      <xdr:nvSpPr>
        <xdr:cNvPr id="694" name="円/楕円 693"/>
        <xdr:cNvSpPr/>
      </xdr:nvSpPr>
      <xdr:spPr>
        <a:xfrm>
          <a:off x="12763500" y="168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118581</xdr:rowOff>
    </xdr:from>
    <xdr:ext cx="534377" cy="259045"/>
    <xdr:sp macro="" textlink="">
      <xdr:nvSpPr>
        <xdr:cNvPr id="695" name="テキスト ボックス 694"/>
        <xdr:cNvSpPr txBox="1"/>
      </xdr:nvSpPr>
      <xdr:spPr>
        <a:xfrm>
          <a:off x="12547111" y="165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113052</xdr:rowOff>
    </xdr:from>
    <xdr:to>
      <xdr:col>32</xdr:col>
      <xdr:colOff>187325</xdr:colOff>
      <xdr:row>32</xdr:row>
      <xdr:rowOff>45060</xdr:rowOff>
    </xdr:to>
    <xdr:cxnSp macro="">
      <xdr:nvCxnSpPr>
        <xdr:cNvPr id="726" name="直線コネクタ 725"/>
        <xdr:cNvCxnSpPr/>
      </xdr:nvCxnSpPr>
      <xdr:spPr>
        <a:xfrm flipV="1">
          <a:off x="21323300" y="5256552"/>
          <a:ext cx="838200" cy="2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45060</xdr:rowOff>
    </xdr:from>
    <xdr:to>
      <xdr:col>31</xdr:col>
      <xdr:colOff>34925</xdr:colOff>
      <xdr:row>38</xdr:row>
      <xdr:rowOff>127421</xdr:rowOff>
    </xdr:to>
    <xdr:cxnSp macro="">
      <xdr:nvCxnSpPr>
        <xdr:cNvPr id="729" name="直線コネクタ 728"/>
        <xdr:cNvCxnSpPr/>
      </xdr:nvCxnSpPr>
      <xdr:spPr>
        <a:xfrm flipV="1">
          <a:off x="20434300" y="5531460"/>
          <a:ext cx="889000" cy="1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127421</xdr:rowOff>
    </xdr:from>
    <xdr:to>
      <xdr:col>29</xdr:col>
      <xdr:colOff>517525</xdr:colOff>
      <xdr:row>38</xdr:row>
      <xdr:rowOff>135944</xdr:rowOff>
    </xdr:to>
    <xdr:cxnSp macro="">
      <xdr:nvCxnSpPr>
        <xdr:cNvPr id="732" name="直線コネクタ 731"/>
        <xdr:cNvCxnSpPr/>
      </xdr:nvCxnSpPr>
      <xdr:spPr>
        <a:xfrm flipV="1">
          <a:off x="19545300" y="6642521"/>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4" name="テキスト ボックス 733"/>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135944</xdr:rowOff>
    </xdr:from>
    <xdr:to>
      <xdr:col>28</xdr:col>
      <xdr:colOff>314325</xdr:colOff>
      <xdr:row>39</xdr:row>
      <xdr:rowOff>19620</xdr:rowOff>
    </xdr:to>
    <xdr:cxnSp macro="">
      <xdr:nvCxnSpPr>
        <xdr:cNvPr id="735" name="直線コネクタ 734"/>
        <xdr:cNvCxnSpPr/>
      </xdr:nvCxnSpPr>
      <xdr:spPr>
        <a:xfrm flipV="1">
          <a:off x="18656300" y="6651044"/>
          <a:ext cx="889000" cy="5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7" name="テキスト ボックス 736"/>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62252</xdr:rowOff>
    </xdr:from>
    <xdr:to>
      <xdr:col>32</xdr:col>
      <xdr:colOff>238125</xdr:colOff>
      <xdr:row>30</xdr:row>
      <xdr:rowOff>163852</xdr:rowOff>
    </xdr:to>
    <xdr:sp macro="" textlink="">
      <xdr:nvSpPr>
        <xdr:cNvPr id="745" name="円/楕円 744"/>
        <xdr:cNvSpPr/>
      </xdr:nvSpPr>
      <xdr:spPr>
        <a:xfrm>
          <a:off x="22110700" y="52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15279</xdr:rowOff>
    </xdr:from>
    <xdr:ext cx="534377" cy="259045"/>
    <xdr:sp macro="" textlink="">
      <xdr:nvSpPr>
        <xdr:cNvPr id="746" name="投資及び出資金該当値テキスト"/>
        <xdr:cNvSpPr txBox="1"/>
      </xdr:nvSpPr>
      <xdr:spPr>
        <a:xfrm>
          <a:off x="22212300" y="51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46,816</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165710</xdr:rowOff>
    </xdr:from>
    <xdr:to>
      <xdr:col>31</xdr:col>
      <xdr:colOff>85725</xdr:colOff>
      <xdr:row>32</xdr:row>
      <xdr:rowOff>95860</xdr:rowOff>
    </xdr:to>
    <xdr:sp macro="" textlink="">
      <xdr:nvSpPr>
        <xdr:cNvPr id="747" name="円/楕円 746"/>
        <xdr:cNvSpPr/>
      </xdr:nvSpPr>
      <xdr:spPr>
        <a:xfrm>
          <a:off x="21272500" y="54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112387</xdr:rowOff>
    </xdr:from>
    <xdr:ext cx="534377" cy="259045"/>
    <xdr:sp macro="" textlink="">
      <xdr:nvSpPr>
        <xdr:cNvPr id="748" name="テキスト ボックス 747"/>
        <xdr:cNvSpPr txBox="1"/>
      </xdr:nvSpPr>
      <xdr:spPr>
        <a:xfrm>
          <a:off x="21056111" y="525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76621</xdr:rowOff>
    </xdr:from>
    <xdr:to>
      <xdr:col>29</xdr:col>
      <xdr:colOff>568325</xdr:colOff>
      <xdr:row>39</xdr:row>
      <xdr:rowOff>6771</xdr:rowOff>
    </xdr:to>
    <xdr:sp macro="" textlink="">
      <xdr:nvSpPr>
        <xdr:cNvPr id="749" name="円/楕円 748"/>
        <xdr:cNvSpPr/>
      </xdr:nvSpPr>
      <xdr:spPr>
        <a:xfrm>
          <a:off x="20383500" y="65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23298</xdr:rowOff>
    </xdr:from>
    <xdr:ext cx="469744" cy="259045"/>
    <xdr:sp macro="" textlink="">
      <xdr:nvSpPr>
        <xdr:cNvPr id="750" name="テキスト ボックス 749"/>
        <xdr:cNvSpPr txBox="1"/>
      </xdr:nvSpPr>
      <xdr:spPr>
        <a:xfrm>
          <a:off x="20199427" y="636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85144</xdr:rowOff>
    </xdr:from>
    <xdr:to>
      <xdr:col>28</xdr:col>
      <xdr:colOff>365125</xdr:colOff>
      <xdr:row>39</xdr:row>
      <xdr:rowOff>15294</xdr:rowOff>
    </xdr:to>
    <xdr:sp macro="" textlink="">
      <xdr:nvSpPr>
        <xdr:cNvPr id="751" name="円/楕円 750"/>
        <xdr:cNvSpPr/>
      </xdr:nvSpPr>
      <xdr:spPr>
        <a:xfrm>
          <a:off x="19494500" y="66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31821</xdr:rowOff>
    </xdr:from>
    <xdr:ext cx="469744" cy="259045"/>
    <xdr:sp macro="" textlink="">
      <xdr:nvSpPr>
        <xdr:cNvPr id="752" name="テキスト ボックス 751"/>
        <xdr:cNvSpPr txBox="1"/>
      </xdr:nvSpPr>
      <xdr:spPr>
        <a:xfrm>
          <a:off x="19310427" y="637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140270</xdr:rowOff>
    </xdr:from>
    <xdr:to>
      <xdr:col>27</xdr:col>
      <xdr:colOff>161925</xdr:colOff>
      <xdr:row>39</xdr:row>
      <xdr:rowOff>70420</xdr:rowOff>
    </xdr:to>
    <xdr:sp macro="" textlink="">
      <xdr:nvSpPr>
        <xdr:cNvPr id="753" name="円/楕円 752"/>
        <xdr:cNvSpPr/>
      </xdr:nvSpPr>
      <xdr:spPr>
        <a:xfrm>
          <a:off x="18605500" y="66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86947</xdr:rowOff>
    </xdr:from>
    <xdr:ext cx="469744" cy="259045"/>
    <xdr:sp macro="" textlink="">
      <xdr:nvSpPr>
        <xdr:cNvPr id="754" name="テキスト ボックス 753"/>
        <xdr:cNvSpPr txBox="1"/>
      </xdr:nvSpPr>
      <xdr:spPr>
        <a:xfrm>
          <a:off x="18421427" y="6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9627</xdr:rowOff>
    </xdr:from>
    <xdr:to>
      <xdr:col>32</xdr:col>
      <xdr:colOff>187325</xdr:colOff>
      <xdr:row>59</xdr:row>
      <xdr:rowOff>22493</xdr:rowOff>
    </xdr:to>
    <xdr:cxnSp macro="">
      <xdr:nvCxnSpPr>
        <xdr:cNvPr id="785" name="直線コネクタ 784"/>
        <xdr:cNvCxnSpPr/>
      </xdr:nvCxnSpPr>
      <xdr:spPr>
        <a:xfrm flipV="1">
          <a:off x="21323300" y="10125177"/>
          <a:ext cx="8382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22493</xdr:rowOff>
    </xdr:from>
    <xdr:to>
      <xdr:col>31</xdr:col>
      <xdr:colOff>34925</xdr:colOff>
      <xdr:row>59</xdr:row>
      <xdr:rowOff>33369</xdr:rowOff>
    </xdr:to>
    <xdr:cxnSp macro="">
      <xdr:nvCxnSpPr>
        <xdr:cNvPr id="788" name="直線コネクタ 787"/>
        <xdr:cNvCxnSpPr/>
      </xdr:nvCxnSpPr>
      <xdr:spPr>
        <a:xfrm flipV="1">
          <a:off x="20434300" y="10138043"/>
          <a:ext cx="8890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28731</xdr:rowOff>
    </xdr:from>
    <xdr:to>
      <xdr:col>29</xdr:col>
      <xdr:colOff>517525</xdr:colOff>
      <xdr:row>59</xdr:row>
      <xdr:rowOff>33369</xdr:rowOff>
    </xdr:to>
    <xdr:cxnSp macro="">
      <xdr:nvCxnSpPr>
        <xdr:cNvPr id="791" name="直線コネクタ 790"/>
        <xdr:cNvCxnSpPr/>
      </xdr:nvCxnSpPr>
      <xdr:spPr>
        <a:xfrm>
          <a:off x="19545300" y="10144281"/>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28731</xdr:rowOff>
    </xdr:from>
    <xdr:to>
      <xdr:col>28</xdr:col>
      <xdr:colOff>314325</xdr:colOff>
      <xdr:row>59</xdr:row>
      <xdr:rowOff>29972</xdr:rowOff>
    </xdr:to>
    <xdr:cxnSp macro="">
      <xdr:nvCxnSpPr>
        <xdr:cNvPr id="794" name="直線コネクタ 793"/>
        <xdr:cNvCxnSpPr/>
      </xdr:nvCxnSpPr>
      <xdr:spPr>
        <a:xfrm flipV="1">
          <a:off x="18656300" y="10144281"/>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130277</xdr:rowOff>
    </xdr:from>
    <xdr:to>
      <xdr:col>32</xdr:col>
      <xdr:colOff>238125</xdr:colOff>
      <xdr:row>59</xdr:row>
      <xdr:rowOff>60427</xdr:rowOff>
    </xdr:to>
    <xdr:sp macro="" textlink="">
      <xdr:nvSpPr>
        <xdr:cNvPr id="804" name="円/楕円 803"/>
        <xdr:cNvSpPr/>
      </xdr:nvSpPr>
      <xdr:spPr>
        <a:xfrm>
          <a:off x="221107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45204</xdr:rowOff>
    </xdr:from>
    <xdr:ext cx="469744" cy="259045"/>
    <xdr:sp macro="" textlink="">
      <xdr:nvSpPr>
        <xdr:cNvPr id="805" name="貸付金該当値テキスト"/>
        <xdr:cNvSpPr txBox="1"/>
      </xdr:nvSpPr>
      <xdr:spPr>
        <a:xfrm>
          <a:off x="22212300" y="99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143143</xdr:rowOff>
    </xdr:from>
    <xdr:to>
      <xdr:col>31</xdr:col>
      <xdr:colOff>85725</xdr:colOff>
      <xdr:row>59</xdr:row>
      <xdr:rowOff>73293</xdr:rowOff>
    </xdr:to>
    <xdr:sp macro="" textlink="">
      <xdr:nvSpPr>
        <xdr:cNvPr id="806" name="円/楕円 805"/>
        <xdr:cNvSpPr/>
      </xdr:nvSpPr>
      <xdr:spPr>
        <a:xfrm>
          <a:off x="21272500" y="100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64420</xdr:rowOff>
    </xdr:from>
    <xdr:ext cx="469744" cy="259045"/>
    <xdr:sp macro="" textlink="">
      <xdr:nvSpPr>
        <xdr:cNvPr id="807" name="テキスト ボックス 806"/>
        <xdr:cNvSpPr txBox="1"/>
      </xdr:nvSpPr>
      <xdr:spPr>
        <a:xfrm>
          <a:off x="21088427" y="101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154019</xdr:rowOff>
    </xdr:from>
    <xdr:to>
      <xdr:col>29</xdr:col>
      <xdr:colOff>568325</xdr:colOff>
      <xdr:row>59</xdr:row>
      <xdr:rowOff>84169</xdr:rowOff>
    </xdr:to>
    <xdr:sp macro="" textlink="">
      <xdr:nvSpPr>
        <xdr:cNvPr id="808" name="円/楕円 807"/>
        <xdr:cNvSpPr/>
      </xdr:nvSpPr>
      <xdr:spPr>
        <a:xfrm>
          <a:off x="203835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75296</xdr:rowOff>
    </xdr:from>
    <xdr:ext cx="469744" cy="259045"/>
    <xdr:sp macro="" textlink="">
      <xdr:nvSpPr>
        <xdr:cNvPr id="809" name="テキスト ボックス 808"/>
        <xdr:cNvSpPr txBox="1"/>
      </xdr:nvSpPr>
      <xdr:spPr>
        <a:xfrm>
          <a:off x="20199427" y="101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149381</xdr:rowOff>
    </xdr:from>
    <xdr:to>
      <xdr:col>28</xdr:col>
      <xdr:colOff>365125</xdr:colOff>
      <xdr:row>59</xdr:row>
      <xdr:rowOff>79531</xdr:rowOff>
    </xdr:to>
    <xdr:sp macro="" textlink="">
      <xdr:nvSpPr>
        <xdr:cNvPr id="810" name="円/楕円 809"/>
        <xdr:cNvSpPr/>
      </xdr:nvSpPr>
      <xdr:spPr>
        <a:xfrm>
          <a:off x="19494500" y="100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70658</xdr:rowOff>
    </xdr:from>
    <xdr:ext cx="469744" cy="259045"/>
    <xdr:sp macro="" textlink="">
      <xdr:nvSpPr>
        <xdr:cNvPr id="811" name="テキスト ボックス 810"/>
        <xdr:cNvSpPr txBox="1"/>
      </xdr:nvSpPr>
      <xdr:spPr>
        <a:xfrm>
          <a:off x="19310427" y="1018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150622</xdr:rowOff>
    </xdr:from>
    <xdr:to>
      <xdr:col>27</xdr:col>
      <xdr:colOff>161925</xdr:colOff>
      <xdr:row>59</xdr:row>
      <xdr:rowOff>80772</xdr:rowOff>
    </xdr:to>
    <xdr:sp macro="" textlink="">
      <xdr:nvSpPr>
        <xdr:cNvPr id="812" name="円/楕円 811"/>
        <xdr:cNvSpPr/>
      </xdr:nvSpPr>
      <xdr:spPr>
        <a:xfrm>
          <a:off x="18605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71899</xdr:rowOff>
    </xdr:from>
    <xdr:ext cx="469744" cy="259045"/>
    <xdr:sp macro="" textlink="">
      <xdr:nvSpPr>
        <xdr:cNvPr id="813" name="テキスト ボックス 812"/>
        <xdr:cNvSpPr txBox="1"/>
      </xdr:nvSpPr>
      <xdr:spPr>
        <a:xfrm>
          <a:off x="1842142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160293</xdr:rowOff>
    </xdr:from>
    <xdr:to>
      <xdr:col>32</xdr:col>
      <xdr:colOff>187325</xdr:colOff>
      <xdr:row>75</xdr:row>
      <xdr:rowOff>15570</xdr:rowOff>
    </xdr:to>
    <xdr:cxnSp macro="">
      <xdr:nvCxnSpPr>
        <xdr:cNvPr id="843" name="直線コネクタ 842"/>
        <xdr:cNvCxnSpPr/>
      </xdr:nvCxnSpPr>
      <xdr:spPr>
        <a:xfrm>
          <a:off x="21323300" y="12847593"/>
          <a:ext cx="8382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160293</xdr:rowOff>
    </xdr:from>
    <xdr:to>
      <xdr:col>31</xdr:col>
      <xdr:colOff>34925</xdr:colOff>
      <xdr:row>75</xdr:row>
      <xdr:rowOff>24409</xdr:rowOff>
    </xdr:to>
    <xdr:cxnSp macro="">
      <xdr:nvCxnSpPr>
        <xdr:cNvPr id="846" name="直線コネクタ 845"/>
        <xdr:cNvCxnSpPr/>
      </xdr:nvCxnSpPr>
      <xdr:spPr>
        <a:xfrm flipV="1">
          <a:off x="20434300" y="12847593"/>
          <a:ext cx="8890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24409</xdr:rowOff>
    </xdr:from>
    <xdr:to>
      <xdr:col>29</xdr:col>
      <xdr:colOff>517525</xdr:colOff>
      <xdr:row>75</xdr:row>
      <xdr:rowOff>84550</xdr:rowOff>
    </xdr:to>
    <xdr:cxnSp macro="">
      <xdr:nvCxnSpPr>
        <xdr:cNvPr id="849" name="直線コネクタ 848"/>
        <xdr:cNvCxnSpPr/>
      </xdr:nvCxnSpPr>
      <xdr:spPr>
        <a:xfrm flipV="1">
          <a:off x="19545300" y="12883159"/>
          <a:ext cx="8890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84550</xdr:rowOff>
    </xdr:from>
    <xdr:to>
      <xdr:col>28</xdr:col>
      <xdr:colOff>314325</xdr:colOff>
      <xdr:row>75</xdr:row>
      <xdr:rowOff>113030</xdr:rowOff>
    </xdr:to>
    <xdr:cxnSp macro="">
      <xdr:nvCxnSpPr>
        <xdr:cNvPr id="852" name="直線コネクタ 851"/>
        <xdr:cNvCxnSpPr/>
      </xdr:nvCxnSpPr>
      <xdr:spPr>
        <a:xfrm flipV="1">
          <a:off x="18656300" y="12943300"/>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136220</xdr:rowOff>
    </xdr:from>
    <xdr:to>
      <xdr:col>32</xdr:col>
      <xdr:colOff>238125</xdr:colOff>
      <xdr:row>75</xdr:row>
      <xdr:rowOff>66370</xdr:rowOff>
    </xdr:to>
    <xdr:sp macro="" textlink="">
      <xdr:nvSpPr>
        <xdr:cNvPr id="862" name="円/楕円 861"/>
        <xdr:cNvSpPr/>
      </xdr:nvSpPr>
      <xdr:spPr>
        <a:xfrm>
          <a:off x="22110700" y="12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159097</xdr:rowOff>
    </xdr:from>
    <xdr:ext cx="534377" cy="259045"/>
    <xdr:sp macro="" textlink="">
      <xdr:nvSpPr>
        <xdr:cNvPr id="863" name="繰出金該当値テキスト"/>
        <xdr:cNvSpPr txBox="1"/>
      </xdr:nvSpPr>
      <xdr:spPr>
        <a:xfrm>
          <a:off x="22212300" y="126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109493</xdr:rowOff>
    </xdr:from>
    <xdr:to>
      <xdr:col>31</xdr:col>
      <xdr:colOff>85725</xdr:colOff>
      <xdr:row>75</xdr:row>
      <xdr:rowOff>39643</xdr:rowOff>
    </xdr:to>
    <xdr:sp macro="" textlink="">
      <xdr:nvSpPr>
        <xdr:cNvPr id="864" name="円/楕円 863"/>
        <xdr:cNvSpPr/>
      </xdr:nvSpPr>
      <xdr:spPr>
        <a:xfrm>
          <a:off x="21272500" y="127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56170</xdr:rowOff>
    </xdr:from>
    <xdr:ext cx="534377" cy="259045"/>
    <xdr:sp macro="" textlink="">
      <xdr:nvSpPr>
        <xdr:cNvPr id="865" name="テキスト ボックス 864"/>
        <xdr:cNvSpPr txBox="1"/>
      </xdr:nvSpPr>
      <xdr:spPr>
        <a:xfrm>
          <a:off x="21056111" y="12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145059</xdr:rowOff>
    </xdr:from>
    <xdr:to>
      <xdr:col>29</xdr:col>
      <xdr:colOff>568325</xdr:colOff>
      <xdr:row>75</xdr:row>
      <xdr:rowOff>75209</xdr:rowOff>
    </xdr:to>
    <xdr:sp macro="" textlink="">
      <xdr:nvSpPr>
        <xdr:cNvPr id="866" name="円/楕円 865"/>
        <xdr:cNvSpPr/>
      </xdr:nvSpPr>
      <xdr:spPr>
        <a:xfrm>
          <a:off x="20383500" y="128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91736</xdr:rowOff>
    </xdr:from>
    <xdr:ext cx="534377" cy="259045"/>
    <xdr:sp macro="" textlink="">
      <xdr:nvSpPr>
        <xdr:cNvPr id="867" name="テキスト ボックス 866"/>
        <xdr:cNvSpPr txBox="1"/>
      </xdr:nvSpPr>
      <xdr:spPr>
        <a:xfrm>
          <a:off x="20167111" y="126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33750</xdr:rowOff>
    </xdr:from>
    <xdr:to>
      <xdr:col>28</xdr:col>
      <xdr:colOff>365125</xdr:colOff>
      <xdr:row>75</xdr:row>
      <xdr:rowOff>135350</xdr:rowOff>
    </xdr:to>
    <xdr:sp macro="" textlink="">
      <xdr:nvSpPr>
        <xdr:cNvPr id="868" name="円/楕円 867"/>
        <xdr:cNvSpPr/>
      </xdr:nvSpPr>
      <xdr:spPr>
        <a:xfrm>
          <a:off x="19494500" y="128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151877</xdr:rowOff>
    </xdr:from>
    <xdr:ext cx="534377" cy="259045"/>
    <xdr:sp macro="" textlink="">
      <xdr:nvSpPr>
        <xdr:cNvPr id="869" name="テキスト ボックス 868"/>
        <xdr:cNvSpPr txBox="1"/>
      </xdr:nvSpPr>
      <xdr:spPr>
        <a:xfrm>
          <a:off x="19278111" y="126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62230</xdr:rowOff>
    </xdr:from>
    <xdr:to>
      <xdr:col>27</xdr:col>
      <xdr:colOff>161925</xdr:colOff>
      <xdr:row>75</xdr:row>
      <xdr:rowOff>163830</xdr:rowOff>
    </xdr:to>
    <xdr:sp macro="" textlink="">
      <xdr:nvSpPr>
        <xdr:cNvPr id="870" name="円/楕円 869"/>
        <xdr:cNvSpPr/>
      </xdr:nvSpPr>
      <xdr:spPr>
        <a:xfrm>
          <a:off x="18605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8907</xdr:rowOff>
    </xdr:from>
    <xdr:ext cx="534377" cy="259045"/>
    <xdr:sp macro="" textlink="">
      <xdr:nvSpPr>
        <xdr:cNvPr id="871" name="テキスト ボックス 870"/>
        <xdr:cNvSpPr txBox="1"/>
      </xdr:nvSpPr>
      <xdr:spPr>
        <a:xfrm>
          <a:off x="18389111" y="126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年度と比較し大きく変動しているのは、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公債費、積立金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、投資及び出資金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並びに普通建設事業費の内訳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繰上償還の実施により前年度比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大きく上回っている。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年度に基金の統廃合を行ったことにより一時的に増加したため、前年度比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投資及び出資金は、市立恵那病院建設に伴い病院事業会計への出資が増えたことにより、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は、全体としては大きな変動はないが、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新規整備が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円の減、更新整備が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51,667
51,060
504.24
30,071,932
28,675,502
1,312,909
17,630,166
30,768,421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94307</xdr:rowOff>
    </xdr:from>
    <xdr:to>
      <xdr:col>6</xdr:col>
      <xdr:colOff>511175</xdr:colOff>
      <xdr:row>37</xdr:row>
      <xdr:rowOff>142149</xdr:rowOff>
    </xdr:to>
    <xdr:cxnSp macro="">
      <xdr:nvCxnSpPr>
        <xdr:cNvPr id="63" name="直線コネクタ 62"/>
        <xdr:cNvCxnSpPr/>
      </xdr:nvCxnSpPr>
      <xdr:spPr>
        <a:xfrm>
          <a:off x="3797300" y="6437957"/>
          <a:ext cx="8382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94307</xdr:rowOff>
    </xdr:from>
    <xdr:to>
      <xdr:col>5</xdr:col>
      <xdr:colOff>358775</xdr:colOff>
      <xdr:row>37</xdr:row>
      <xdr:rowOff>137740</xdr:rowOff>
    </xdr:to>
    <xdr:cxnSp macro="">
      <xdr:nvCxnSpPr>
        <xdr:cNvPr id="66" name="直線コネクタ 65"/>
        <xdr:cNvCxnSpPr/>
      </xdr:nvCxnSpPr>
      <xdr:spPr>
        <a:xfrm flipV="1">
          <a:off x="2908300" y="643795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137740</xdr:rowOff>
    </xdr:from>
    <xdr:to>
      <xdr:col>4</xdr:col>
      <xdr:colOff>155575</xdr:colOff>
      <xdr:row>37</xdr:row>
      <xdr:rowOff>151130</xdr:rowOff>
    </xdr:to>
    <xdr:cxnSp macro="">
      <xdr:nvCxnSpPr>
        <xdr:cNvPr id="69" name="直線コネクタ 68"/>
        <xdr:cNvCxnSpPr/>
      </xdr:nvCxnSpPr>
      <xdr:spPr>
        <a:xfrm flipV="1">
          <a:off x="2019300" y="6481390"/>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156845</xdr:rowOff>
    </xdr:from>
    <xdr:to>
      <xdr:col>2</xdr:col>
      <xdr:colOff>638175</xdr:colOff>
      <xdr:row>37</xdr:row>
      <xdr:rowOff>151130</xdr:rowOff>
    </xdr:to>
    <xdr:cxnSp macro="">
      <xdr:nvCxnSpPr>
        <xdr:cNvPr id="72" name="直線コネクタ 71"/>
        <xdr:cNvCxnSpPr/>
      </xdr:nvCxnSpPr>
      <xdr:spPr>
        <a:xfrm>
          <a:off x="1130300" y="632904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91349</xdr:rowOff>
    </xdr:from>
    <xdr:to>
      <xdr:col>6</xdr:col>
      <xdr:colOff>561975</xdr:colOff>
      <xdr:row>38</xdr:row>
      <xdr:rowOff>21499</xdr:rowOff>
    </xdr:to>
    <xdr:sp macro="" textlink="">
      <xdr:nvSpPr>
        <xdr:cNvPr id="82" name="円/楕円 81"/>
        <xdr:cNvSpPr/>
      </xdr:nvSpPr>
      <xdr:spPr>
        <a:xfrm>
          <a:off x="4584700" y="64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114226</xdr:rowOff>
    </xdr:from>
    <xdr:ext cx="469744" cy="259045"/>
    <xdr:sp macro="" textlink="">
      <xdr:nvSpPr>
        <xdr:cNvPr id="83" name="議会費該当値テキスト"/>
        <xdr:cNvSpPr txBox="1"/>
      </xdr:nvSpPr>
      <xdr:spPr>
        <a:xfrm>
          <a:off x="4686300" y="62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43507</xdr:rowOff>
    </xdr:from>
    <xdr:to>
      <xdr:col>5</xdr:col>
      <xdr:colOff>409575</xdr:colOff>
      <xdr:row>37</xdr:row>
      <xdr:rowOff>145107</xdr:rowOff>
    </xdr:to>
    <xdr:sp macro="" textlink="">
      <xdr:nvSpPr>
        <xdr:cNvPr id="84" name="円/楕円 83"/>
        <xdr:cNvSpPr/>
      </xdr:nvSpPr>
      <xdr:spPr>
        <a:xfrm>
          <a:off x="3746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161634</xdr:rowOff>
    </xdr:from>
    <xdr:ext cx="469744" cy="259045"/>
    <xdr:sp macro="" textlink="">
      <xdr:nvSpPr>
        <xdr:cNvPr id="85" name="テキスト ボックス 84"/>
        <xdr:cNvSpPr txBox="1"/>
      </xdr:nvSpPr>
      <xdr:spPr>
        <a:xfrm>
          <a:off x="3562427"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86940</xdr:rowOff>
    </xdr:from>
    <xdr:to>
      <xdr:col>4</xdr:col>
      <xdr:colOff>206375</xdr:colOff>
      <xdr:row>38</xdr:row>
      <xdr:rowOff>17090</xdr:rowOff>
    </xdr:to>
    <xdr:sp macro="" textlink="">
      <xdr:nvSpPr>
        <xdr:cNvPr id="86" name="円/楕円 85"/>
        <xdr:cNvSpPr/>
      </xdr:nvSpPr>
      <xdr:spPr>
        <a:xfrm>
          <a:off x="2857500" y="64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33617</xdr:rowOff>
    </xdr:from>
    <xdr:ext cx="469744" cy="259045"/>
    <xdr:sp macro="" textlink="">
      <xdr:nvSpPr>
        <xdr:cNvPr id="87" name="テキスト ボックス 86"/>
        <xdr:cNvSpPr txBox="1"/>
      </xdr:nvSpPr>
      <xdr:spPr>
        <a:xfrm>
          <a:off x="2673427" y="620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100330</xdr:rowOff>
    </xdr:from>
    <xdr:to>
      <xdr:col>3</xdr:col>
      <xdr:colOff>3175</xdr:colOff>
      <xdr:row>38</xdr:row>
      <xdr:rowOff>30480</xdr:rowOff>
    </xdr:to>
    <xdr:sp macro="" textlink="">
      <xdr:nvSpPr>
        <xdr:cNvPr id="88" name="円/楕円 87"/>
        <xdr:cNvSpPr/>
      </xdr:nvSpPr>
      <xdr:spPr>
        <a:xfrm>
          <a:off x="1968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47007</xdr:rowOff>
    </xdr:from>
    <xdr:ext cx="469744" cy="259045"/>
    <xdr:sp macro="" textlink="">
      <xdr:nvSpPr>
        <xdr:cNvPr id="89" name="テキスト ボックス 88"/>
        <xdr:cNvSpPr txBox="1"/>
      </xdr:nvSpPr>
      <xdr:spPr>
        <a:xfrm>
          <a:off x="1784427"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106045</xdr:rowOff>
    </xdr:from>
    <xdr:to>
      <xdr:col>1</xdr:col>
      <xdr:colOff>485775</xdr:colOff>
      <xdr:row>37</xdr:row>
      <xdr:rowOff>36195</xdr:rowOff>
    </xdr:to>
    <xdr:sp macro="" textlink="">
      <xdr:nvSpPr>
        <xdr:cNvPr id="90" name="円/楕円 89"/>
        <xdr:cNvSpPr/>
      </xdr:nvSpPr>
      <xdr:spPr>
        <a:xfrm>
          <a:off x="1079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52722</xdr:rowOff>
    </xdr:from>
    <xdr:ext cx="469744" cy="259045"/>
    <xdr:sp macro="" textlink="">
      <xdr:nvSpPr>
        <xdr:cNvPr id="91" name="テキスト ボックス 90"/>
        <xdr:cNvSpPr txBox="1"/>
      </xdr:nvSpPr>
      <xdr:spPr>
        <a:xfrm>
          <a:off x="895427"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116347</xdr:rowOff>
    </xdr:from>
    <xdr:to>
      <xdr:col>6</xdr:col>
      <xdr:colOff>511175</xdr:colOff>
      <xdr:row>57</xdr:row>
      <xdr:rowOff>171048</xdr:rowOff>
    </xdr:to>
    <xdr:cxnSp macro="">
      <xdr:nvCxnSpPr>
        <xdr:cNvPr id="122" name="直線コネクタ 121"/>
        <xdr:cNvCxnSpPr/>
      </xdr:nvCxnSpPr>
      <xdr:spPr>
        <a:xfrm>
          <a:off x="3797300" y="9888997"/>
          <a:ext cx="8382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116347</xdr:rowOff>
    </xdr:from>
    <xdr:to>
      <xdr:col>5</xdr:col>
      <xdr:colOff>358775</xdr:colOff>
      <xdr:row>58</xdr:row>
      <xdr:rowOff>18931</xdr:rowOff>
    </xdr:to>
    <xdr:cxnSp macro="">
      <xdr:nvCxnSpPr>
        <xdr:cNvPr id="125" name="直線コネクタ 124"/>
        <xdr:cNvCxnSpPr/>
      </xdr:nvCxnSpPr>
      <xdr:spPr>
        <a:xfrm flipV="1">
          <a:off x="2908300" y="9888997"/>
          <a:ext cx="8890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139831</xdr:rowOff>
    </xdr:from>
    <xdr:to>
      <xdr:col>4</xdr:col>
      <xdr:colOff>155575</xdr:colOff>
      <xdr:row>58</xdr:row>
      <xdr:rowOff>18931</xdr:rowOff>
    </xdr:to>
    <xdr:cxnSp macro="">
      <xdr:nvCxnSpPr>
        <xdr:cNvPr id="128" name="直線コネクタ 127"/>
        <xdr:cNvCxnSpPr/>
      </xdr:nvCxnSpPr>
      <xdr:spPr>
        <a:xfrm>
          <a:off x="2019300" y="9912481"/>
          <a:ext cx="889000" cy="5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117267</xdr:rowOff>
    </xdr:from>
    <xdr:ext cx="534377" cy="259045"/>
    <xdr:sp macro="" textlink="">
      <xdr:nvSpPr>
        <xdr:cNvPr id="130" name="テキスト ボックス 129"/>
        <xdr:cNvSpPr txBox="1"/>
      </xdr:nvSpPr>
      <xdr:spPr>
        <a:xfrm>
          <a:off x="2641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139831</xdr:rowOff>
    </xdr:from>
    <xdr:to>
      <xdr:col>2</xdr:col>
      <xdr:colOff>638175</xdr:colOff>
      <xdr:row>58</xdr:row>
      <xdr:rowOff>20717</xdr:rowOff>
    </xdr:to>
    <xdr:cxnSp macro="">
      <xdr:nvCxnSpPr>
        <xdr:cNvPr id="131" name="直線コネクタ 130"/>
        <xdr:cNvCxnSpPr/>
      </xdr:nvCxnSpPr>
      <xdr:spPr>
        <a:xfrm flipV="1">
          <a:off x="1130300" y="9912481"/>
          <a:ext cx="889000" cy="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88525</xdr:rowOff>
    </xdr:from>
    <xdr:ext cx="534377" cy="259045"/>
    <xdr:sp macro="" textlink="">
      <xdr:nvSpPr>
        <xdr:cNvPr id="135" name="テキスト ボックス 134"/>
        <xdr:cNvSpPr txBox="1"/>
      </xdr:nvSpPr>
      <xdr:spPr>
        <a:xfrm>
          <a:off x="863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120248</xdr:rowOff>
    </xdr:from>
    <xdr:to>
      <xdr:col>6</xdr:col>
      <xdr:colOff>561975</xdr:colOff>
      <xdr:row>58</xdr:row>
      <xdr:rowOff>50398</xdr:rowOff>
    </xdr:to>
    <xdr:sp macro="" textlink="">
      <xdr:nvSpPr>
        <xdr:cNvPr id="141" name="円/楕円 140"/>
        <xdr:cNvSpPr/>
      </xdr:nvSpPr>
      <xdr:spPr>
        <a:xfrm>
          <a:off x="4584700" y="98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143125</xdr:rowOff>
    </xdr:from>
    <xdr:ext cx="534377" cy="259045"/>
    <xdr:sp macro="" textlink="">
      <xdr:nvSpPr>
        <xdr:cNvPr id="142" name="総務費該当値テキスト"/>
        <xdr:cNvSpPr txBox="1"/>
      </xdr:nvSpPr>
      <xdr:spPr>
        <a:xfrm>
          <a:off x="4686300" y="97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65547</xdr:rowOff>
    </xdr:from>
    <xdr:to>
      <xdr:col>5</xdr:col>
      <xdr:colOff>409575</xdr:colOff>
      <xdr:row>57</xdr:row>
      <xdr:rowOff>167147</xdr:rowOff>
    </xdr:to>
    <xdr:sp macro="" textlink="">
      <xdr:nvSpPr>
        <xdr:cNvPr id="143" name="円/楕円 142"/>
        <xdr:cNvSpPr/>
      </xdr:nvSpPr>
      <xdr:spPr>
        <a:xfrm>
          <a:off x="3746500" y="98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12224</xdr:rowOff>
    </xdr:from>
    <xdr:ext cx="534377" cy="259045"/>
    <xdr:sp macro="" textlink="">
      <xdr:nvSpPr>
        <xdr:cNvPr id="144" name="テキスト ボックス 143"/>
        <xdr:cNvSpPr txBox="1"/>
      </xdr:nvSpPr>
      <xdr:spPr>
        <a:xfrm>
          <a:off x="3530111" y="961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139581</xdr:rowOff>
    </xdr:from>
    <xdr:to>
      <xdr:col>4</xdr:col>
      <xdr:colOff>206375</xdr:colOff>
      <xdr:row>58</xdr:row>
      <xdr:rowOff>69731</xdr:rowOff>
    </xdr:to>
    <xdr:sp macro="" textlink="">
      <xdr:nvSpPr>
        <xdr:cNvPr id="145" name="円/楕円 144"/>
        <xdr:cNvSpPr/>
      </xdr:nvSpPr>
      <xdr:spPr>
        <a:xfrm>
          <a:off x="2857500" y="99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86258</xdr:rowOff>
    </xdr:from>
    <xdr:ext cx="534377" cy="259045"/>
    <xdr:sp macro="" textlink="">
      <xdr:nvSpPr>
        <xdr:cNvPr id="146" name="テキスト ボックス 145"/>
        <xdr:cNvSpPr txBox="1"/>
      </xdr:nvSpPr>
      <xdr:spPr>
        <a:xfrm>
          <a:off x="2641111" y="96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89031</xdr:rowOff>
    </xdr:from>
    <xdr:to>
      <xdr:col>3</xdr:col>
      <xdr:colOff>3175</xdr:colOff>
      <xdr:row>58</xdr:row>
      <xdr:rowOff>19181</xdr:rowOff>
    </xdr:to>
    <xdr:sp macro="" textlink="">
      <xdr:nvSpPr>
        <xdr:cNvPr id="147" name="円/楕円 146"/>
        <xdr:cNvSpPr/>
      </xdr:nvSpPr>
      <xdr:spPr>
        <a:xfrm>
          <a:off x="1968500" y="98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35708</xdr:rowOff>
    </xdr:from>
    <xdr:ext cx="534377" cy="259045"/>
    <xdr:sp macro="" textlink="">
      <xdr:nvSpPr>
        <xdr:cNvPr id="148" name="テキスト ボックス 147"/>
        <xdr:cNvSpPr txBox="1"/>
      </xdr:nvSpPr>
      <xdr:spPr>
        <a:xfrm>
          <a:off x="1752111" y="96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141367</xdr:rowOff>
    </xdr:from>
    <xdr:to>
      <xdr:col>1</xdr:col>
      <xdr:colOff>485775</xdr:colOff>
      <xdr:row>58</xdr:row>
      <xdr:rowOff>71517</xdr:rowOff>
    </xdr:to>
    <xdr:sp macro="" textlink="">
      <xdr:nvSpPr>
        <xdr:cNvPr id="149" name="円/楕円 148"/>
        <xdr:cNvSpPr/>
      </xdr:nvSpPr>
      <xdr:spPr>
        <a:xfrm>
          <a:off x="1079500" y="99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88044</xdr:rowOff>
    </xdr:from>
    <xdr:ext cx="534377" cy="259045"/>
    <xdr:sp macro="" textlink="">
      <xdr:nvSpPr>
        <xdr:cNvPr id="150" name="テキスト ボックス 149"/>
        <xdr:cNvSpPr txBox="1"/>
      </xdr:nvSpPr>
      <xdr:spPr>
        <a:xfrm>
          <a:off x="863111" y="96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45217</xdr:rowOff>
    </xdr:from>
    <xdr:to>
      <xdr:col>6</xdr:col>
      <xdr:colOff>511175</xdr:colOff>
      <xdr:row>78</xdr:row>
      <xdr:rowOff>52758</xdr:rowOff>
    </xdr:to>
    <xdr:cxnSp macro="">
      <xdr:nvCxnSpPr>
        <xdr:cNvPr id="181" name="直線コネクタ 180"/>
        <xdr:cNvCxnSpPr/>
      </xdr:nvCxnSpPr>
      <xdr:spPr>
        <a:xfrm flipV="1">
          <a:off x="3797300" y="13418317"/>
          <a:ext cx="8382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51392</xdr:rowOff>
    </xdr:from>
    <xdr:to>
      <xdr:col>5</xdr:col>
      <xdr:colOff>358775</xdr:colOff>
      <xdr:row>78</xdr:row>
      <xdr:rowOff>52758</xdr:rowOff>
    </xdr:to>
    <xdr:cxnSp macro="">
      <xdr:nvCxnSpPr>
        <xdr:cNvPr id="184" name="直線コネクタ 183"/>
        <xdr:cNvCxnSpPr/>
      </xdr:nvCxnSpPr>
      <xdr:spPr>
        <a:xfrm>
          <a:off x="2908300" y="13424492"/>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51392</xdr:rowOff>
    </xdr:from>
    <xdr:to>
      <xdr:col>4</xdr:col>
      <xdr:colOff>155575</xdr:colOff>
      <xdr:row>78</xdr:row>
      <xdr:rowOff>73357</xdr:rowOff>
    </xdr:to>
    <xdr:cxnSp macro="">
      <xdr:nvCxnSpPr>
        <xdr:cNvPr id="187" name="直線コネクタ 186"/>
        <xdr:cNvCxnSpPr/>
      </xdr:nvCxnSpPr>
      <xdr:spPr>
        <a:xfrm flipV="1">
          <a:off x="2019300" y="13424492"/>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73357</xdr:rowOff>
    </xdr:from>
    <xdr:to>
      <xdr:col>2</xdr:col>
      <xdr:colOff>638175</xdr:colOff>
      <xdr:row>78</xdr:row>
      <xdr:rowOff>82367</xdr:rowOff>
    </xdr:to>
    <xdr:cxnSp macro="">
      <xdr:nvCxnSpPr>
        <xdr:cNvPr id="190" name="直線コネクタ 189"/>
        <xdr:cNvCxnSpPr/>
      </xdr:nvCxnSpPr>
      <xdr:spPr>
        <a:xfrm flipV="1">
          <a:off x="1130300" y="13446457"/>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165867</xdr:rowOff>
    </xdr:from>
    <xdr:to>
      <xdr:col>6</xdr:col>
      <xdr:colOff>561975</xdr:colOff>
      <xdr:row>78</xdr:row>
      <xdr:rowOff>96017</xdr:rowOff>
    </xdr:to>
    <xdr:sp macro="" textlink="">
      <xdr:nvSpPr>
        <xdr:cNvPr id="200" name="円/楕円 199"/>
        <xdr:cNvSpPr/>
      </xdr:nvSpPr>
      <xdr:spPr>
        <a:xfrm>
          <a:off x="4584700" y="133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130452</xdr:rowOff>
    </xdr:from>
    <xdr:ext cx="599010" cy="259045"/>
    <xdr:sp macro="" textlink="">
      <xdr:nvSpPr>
        <xdr:cNvPr id="201" name="民生費該当値テキスト"/>
        <xdr:cNvSpPr txBox="1"/>
      </xdr:nvSpPr>
      <xdr:spPr>
        <a:xfrm>
          <a:off x="4686300" y="1333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1958</xdr:rowOff>
    </xdr:from>
    <xdr:to>
      <xdr:col>5</xdr:col>
      <xdr:colOff>409575</xdr:colOff>
      <xdr:row>78</xdr:row>
      <xdr:rowOff>103558</xdr:rowOff>
    </xdr:to>
    <xdr:sp macro="" textlink="">
      <xdr:nvSpPr>
        <xdr:cNvPr id="202" name="円/楕円 201"/>
        <xdr:cNvSpPr/>
      </xdr:nvSpPr>
      <xdr:spPr>
        <a:xfrm>
          <a:off x="3746500" y="133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120085</xdr:rowOff>
    </xdr:from>
    <xdr:ext cx="599010" cy="259045"/>
    <xdr:sp macro="" textlink="">
      <xdr:nvSpPr>
        <xdr:cNvPr id="203" name="テキスト ボックス 202"/>
        <xdr:cNvSpPr txBox="1"/>
      </xdr:nvSpPr>
      <xdr:spPr>
        <a:xfrm>
          <a:off x="3497794" y="1315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592</xdr:rowOff>
    </xdr:from>
    <xdr:to>
      <xdr:col>4</xdr:col>
      <xdr:colOff>206375</xdr:colOff>
      <xdr:row>78</xdr:row>
      <xdr:rowOff>102192</xdr:rowOff>
    </xdr:to>
    <xdr:sp macro="" textlink="">
      <xdr:nvSpPr>
        <xdr:cNvPr id="204" name="円/楕円 203"/>
        <xdr:cNvSpPr/>
      </xdr:nvSpPr>
      <xdr:spPr>
        <a:xfrm>
          <a:off x="2857500" y="133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93319</xdr:rowOff>
    </xdr:from>
    <xdr:ext cx="599010" cy="259045"/>
    <xdr:sp macro="" textlink="">
      <xdr:nvSpPr>
        <xdr:cNvPr id="205" name="テキスト ボックス 204"/>
        <xdr:cNvSpPr txBox="1"/>
      </xdr:nvSpPr>
      <xdr:spPr>
        <a:xfrm>
          <a:off x="2608794" y="1346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22557</xdr:rowOff>
    </xdr:from>
    <xdr:to>
      <xdr:col>3</xdr:col>
      <xdr:colOff>3175</xdr:colOff>
      <xdr:row>78</xdr:row>
      <xdr:rowOff>124157</xdr:rowOff>
    </xdr:to>
    <xdr:sp macro="" textlink="">
      <xdr:nvSpPr>
        <xdr:cNvPr id="206" name="円/楕円 205"/>
        <xdr:cNvSpPr/>
      </xdr:nvSpPr>
      <xdr:spPr>
        <a:xfrm>
          <a:off x="1968500" y="1339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115284</xdr:rowOff>
    </xdr:from>
    <xdr:ext cx="599010" cy="259045"/>
    <xdr:sp macro="" textlink="">
      <xdr:nvSpPr>
        <xdr:cNvPr id="207" name="テキスト ボックス 206"/>
        <xdr:cNvSpPr txBox="1"/>
      </xdr:nvSpPr>
      <xdr:spPr>
        <a:xfrm>
          <a:off x="1719794" y="1348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31567</xdr:rowOff>
    </xdr:from>
    <xdr:to>
      <xdr:col>1</xdr:col>
      <xdr:colOff>485775</xdr:colOff>
      <xdr:row>78</xdr:row>
      <xdr:rowOff>133167</xdr:rowOff>
    </xdr:to>
    <xdr:sp macro="" textlink="">
      <xdr:nvSpPr>
        <xdr:cNvPr id="208" name="円/楕円 207"/>
        <xdr:cNvSpPr/>
      </xdr:nvSpPr>
      <xdr:spPr>
        <a:xfrm>
          <a:off x="1079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124294</xdr:rowOff>
    </xdr:from>
    <xdr:ext cx="599010" cy="259045"/>
    <xdr:sp macro="" textlink="">
      <xdr:nvSpPr>
        <xdr:cNvPr id="209" name="テキスト ボックス 208"/>
        <xdr:cNvSpPr txBox="1"/>
      </xdr:nvSpPr>
      <xdr:spPr>
        <a:xfrm>
          <a:off x="830794" y="1349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3417</xdr:rowOff>
    </xdr:from>
    <xdr:to>
      <xdr:col>6</xdr:col>
      <xdr:colOff>511175</xdr:colOff>
      <xdr:row>91</xdr:row>
      <xdr:rowOff>154826</xdr:rowOff>
    </xdr:to>
    <xdr:cxnSp macro="">
      <xdr:nvCxnSpPr>
        <xdr:cNvPr id="239" name="直線コネクタ 238"/>
        <xdr:cNvCxnSpPr/>
      </xdr:nvCxnSpPr>
      <xdr:spPr>
        <a:xfrm flipV="1">
          <a:off x="3797300" y="15605367"/>
          <a:ext cx="838200" cy="1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154826</xdr:rowOff>
    </xdr:from>
    <xdr:to>
      <xdr:col>5</xdr:col>
      <xdr:colOff>358775</xdr:colOff>
      <xdr:row>92</xdr:row>
      <xdr:rowOff>63748</xdr:rowOff>
    </xdr:to>
    <xdr:cxnSp macro="">
      <xdr:nvCxnSpPr>
        <xdr:cNvPr id="242" name="直線コネクタ 241"/>
        <xdr:cNvCxnSpPr/>
      </xdr:nvCxnSpPr>
      <xdr:spPr>
        <a:xfrm flipV="1">
          <a:off x="2908300" y="15756776"/>
          <a:ext cx="889000" cy="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63748</xdr:rowOff>
    </xdr:from>
    <xdr:to>
      <xdr:col>4</xdr:col>
      <xdr:colOff>155575</xdr:colOff>
      <xdr:row>95</xdr:row>
      <xdr:rowOff>88227</xdr:rowOff>
    </xdr:to>
    <xdr:cxnSp macro="">
      <xdr:nvCxnSpPr>
        <xdr:cNvPr id="245" name="直線コネクタ 244"/>
        <xdr:cNvCxnSpPr/>
      </xdr:nvCxnSpPr>
      <xdr:spPr>
        <a:xfrm flipV="1">
          <a:off x="2019300" y="15837148"/>
          <a:ext cx="889000" cy="5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56432</xdr:rowOff>
    </xdr:from>
    <xdr:to>
      <xdr:col>2</xdr:col>
      <xdr:colOff>638175</xdr:colOff>
      <xdr:row>95</xdr:row>
      <xdr:rowOff>88227</xdr:rowOff>
    </xdr:to>
    <xdr:cxnSp macro="">
      <xdr:nvCxnSpPr>
        <xdr:cNvPr id="248" name="直線コネクタ 247"/>
        <xdr:cNvCxnSpPr/>
      </xdr:nvCxnSpPr>
      <xdr:spPr>
        <a:xfrm>
          <a:off x="1130300" y="16001282"/>
          <a:ext cx="889000" cy="3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124067</xdr:rowOff>
    </xdr:from>
    <xdr:to>
      <xdr:col>6</xdr:col>
      <xdr:colOff>561975</xdr:colOff>
      <xdr:row>91</xdr:row>
      <xdr:rowOff>54217</xdr:rowOff>
    </xdr:to>
    <xdr:sp macro="" textlink="">
      <xdr:nvSpPr>
        <xdr:cNvPr id="258" name="円/楕円 257"/>
        <xdr:cNvSpPr/>
      </xdr:nvSpPr>
      <xdr:spPr>
        <a:xfrm>
          <a:off x="4584700" y="155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77094</xdr:rowOff>
    </xdr:from>
    <xdr:ext cx="534377" cy="259045"/>
    <xdr:sp macro="" textlink="">
      <xdr:nvSpPr>
        <xdr:cNvPr id="259" name="衛生費該当値テキスト"/>
        <xdr:cNvSpPr txBox="1"/>
      </xdr:nvSpPr>
      <xdr:spPr>
        <a:xfrm>
          <a:off x="4686300" y="155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94,154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104026</xdr:rowOff>
    </xdr:from>
    <xdr:to>
      <xdr:col>5</xdr:col>
      <xdr:colOff>409575</xdr:colOff>
      <xdr:row>92</xdr:row>
      <xdr:rowOff>34176</xdr:rowOff>
    </xdr:to>
    <xdr:sp macro="" textlink="">
      <xdr:nvSpPr>
        <xdr:cNvPr id="260" name="円/楕円 259"/>
        <xdr:cNvSpPr/>
      </xdr:nvSpPr>
      <xdr:spPr>
        <a:xfrm>
          <a:off x="3746500" y="157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50703</xdr:rowOff>
    </xdr:from>
    <xdr:ext cx="534377" cy="259045"/>
    <xdr:sp macro="" textlink="">
      <xdr:nvSpPr>
        <xdr:cNvPr id="261" name="テキスト ボックス 260"/>
        <xdr:cNvSpPr txBox="1"/>
      </xdr:nvSpPr>
      <xdr:spPr>
        <a:xfrm>
          <a:off x="3530111" y="154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12948</xdr:rowOff>
    </xdr:from>
    <xdr:to>
      <xdr:col>4</xdr:col>
      <xdr:colOff>206375</xdr:colOff>
      <xdr:row>92</xdr:row>
      <xdr:rowOff>114548</xdr:rowOff>
    </xdr:to>
    <xdr:sp macro="" textlink="">
      <xdr:nvSpPr>
        <xdr:cNvPr id="262" name="円/楕円 261"/>
        <xdr:cNvSpPr/>
      </xdr:nvSpPr>
      <xdr:spPr>
        <a:xfrm>
          <a:off x="2857500" y="157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131075</xdr:rowOff>
    </xdr:from>
    <xdr:ext cx="534377" cy="259045"/>
    <xdr:sp macro="" textlink="">
      <xdr:nvSpPr>
        <xdr:cNvPr id="263" name="テキスト ボックス 262"/>
        <xdr:cNvSpPr txBox="1"/>
      </xdr:nvSpPr>
      <xdr:spPr>
        <a:xfrm>
          <a:off x="2641111" y="155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37427</xdr:rowOff>
    </xdr:from>
    <xdr:to>
      <xdr:col>3</xdr:col>
      <xdr:colOff>3175</xdr:colOff>
      <xdr:row>95</xdr:row>
      <xdr:rowOff>139027</xdr:rowOff>
    </xdr:to>
    <xdr:sp macro="" textlink="">
      <xdr:nvSpPr>
        <xdr:cNvPr id="264" name="円/楕円 263"/>
        <xdr:cNvSpPr/>
      </xdr:nvSpPr>
      <xdr:spPr>
        <a:xfrm>
          <a:off x="1968500" y="163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155554</xdr:rowOff>
    </xdr:from>
    <xdr:ext cx="534377" cy="259045"/>
    <xdr:sp macro="" textlink="">
      <xdr:nvSpPr>
        <xdr:cNvPr id="265" name="テキスト ボックス 264"/>
        <xdr:cNvSpPr txBox="1"/>
      </xdr:nvSpPr>
      <xdr:spPr>
        <a:xfrm>
          <a:off x="1752111" y="161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5632</xdr:rowOff>
    </xdr:from>
    <xdr:to>
      <xdr:col>1</xdr:col>
      <xdr:colOff>485775</xdr:colOff>
      <xdr:row>93</xdr:row>
      <xdr:rowOff>107232</xdr:rowOff>
    </xdr:to>
    <xdr:sp macro="" textlink="">
      <xdr:nvSpPr>
        <xdr:cNvPr id="266" name="円/楕円 265"/>
        <xdr:cNvSpPr/>
      </xdr:nvSpPr>
      <xdr:spPr>
        <a:xfrm>
          <a:off x="1079500" y="159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123759</xdr:rowOff>
    </xdr:from>
    <xdr:ext cx="534377" cy="259045"/>
    <xdr:sp macro="" textlink="">
      <xdr:nvSpPr>
        <xdr:cNvPr id="267" name="テキスト ボックス 266"/>
        <xdr:cNvSpPr txBox="1"/>
      </xdr:nvSpPr>
      <xdr:spPr>
        <a:xfrm>
          <a:off x="863111" y="157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91374</xdr:rowOff>
    </xdr:from>
    <xdr:to>
      <xdr:col>15</xdr:col>
      <xdr:colOff>180975</xdr:colOff>
      <xdr:row>38</xdr:row>
      <xdr:rowOff>95214</xdr:rowOff>
    </xdr:to>
    <xdr:cxnSp macro="">
      <xdr:nvCxnSpPr>
        <xdr:cNvPr id="294" name="直線コネクタ 293"/>
        <xdr:cNvCxnSpPr/>
      </xdr:nvCxnSpPr>
      <xdr:spPr>
        <a:xfrm flipV="1">
          <a:off x="9639300" y="6606474"/>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95214</xdr:rowOff>
    </xdr:from>
    <xdr:to>
      <xdr:col>14</xdr:col>
      <xdr:colOff>28575</xdr:colOff>
      <xdr:row>38</xdr:row>
      <xdr:rowOff>100701</xdr:rowOff>
    </xdr:to>
    <xdr:cxnSp macro="">
      <xdr:nvCxnSpPr>
        <xdr:cNvPr id="297" name="直線コネクタ 296"/>
        <xdr:cNvCxnSpPr/>
      </xdr:nvCxnSpPr>
      <xdr:spPr>
        <a:xfrm flipV="1">
          <a:off x="8750300" y="661031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92380</xdr:rowOff>
    </xdr:from>
    <xdr:to>
      <xdr:col>12</xdr:col>
      <xdr:colOff>511175</xdr:colOff>
      <xdr:row>38</xdr:row>
      <xdr:rowOff>100701</xdr:rowOff>
    </xdr:to>
    <xdr:cxnSp macro="">
      <xdr:nvCxnSpPr>
        <xdr:cNvPr id="300" name="直線コネクタ 299"/>
        <xdr:cNvCxnSpPr/>
      </xdr:nvCxnSpPr>
      <xdr:spPr>
        <a:xfrm>
          <a:off x="7861300" y="6607480"/>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92380</xdr:rowOff>
    </xdr:from>
    <xdr:to>
      <xdr:col>11</xdr:col>
      <xdr:colOff>307975</xdr:colOff>
      <xdr:row>38</xdr:row>
      <xdr:rowOff>94528</xdr:rowOff>
    </xdr:to>
    <xdr:cxnSp macro="">
      <xdr:nvCxnSpPr>
        <xdr:cNvPr id="303" name="直線コネクタ 302"/>
        <xdr:cNvCxnSpPr/>
      </xdr:nvCxnSpPr>
      <xdr:spPr>
        <a:xfrm flipV="1">
          <a:off x="6972300" y="6607480"/>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40574</xdr:rowOff>
    </xdr:from>
    <xdr:to>
      <xdr:col>15</xdr:col>
      <xdr:colOff>231775</xdr:colOff>
      <xdr:row>38</xdr:row>
      <xdr:rowOff>142174</xdr:rowOff>
    </xdr:to>
    <xdr:sp macro="" textlink="">
      <xdr:nvSpPr>
        <xdr:cNvPr id="313" name="円/楕円 312"/>
        <xdr:cNvSpPr/>
      </xdr:nvSpPr>
      <xdr:spPr>
        <a:xfrm>
          <a:off x="10426700" y="65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469744" cy="259045"/>
    <xdr:sp macro="" textlink="">
      <xdr:nvSpPr>
        <xdr:cNvPr id="314" name="労働費該当値テキスト"/>
        <xdr:cNvSpPr txBox="1"/>
      </xdr:nvSpPr>
      <xdr:spPr>
        <a:xfrm>
          <a:off x="10528300" y="65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44414</xdr:rowOff>
    </xdr:from>
    <xdr:to>
      <xdr:col>14</xdr:col>
      <xdr:colOff>79375</xdr:colOff>
      <xdr:row>38</xdr:row>
      <xdr:rowOff>146014</xdr:rowOff>
    </xdr:to>
    <xdr:sp macro="" textlink="">
      <xdr:nvSpPr>
        <xdr:cNvPr id="315" name="円/楕円 314"/>
        <xdr:cNvSpPr/>
      </xdr:nvSpPr>
      <xdr:spPr>
        <a:xfrm>
          <a:off x="9588500" y="65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137141</xdr:rowOff>
    </xdr:from>
    <xdr:ext cx="378565" cy="259045"/>
    <xdr:sp macro="" textlink="">
      <xdr:nvSpPr>
        <xdr:cNvPr id="316" name="テキスト ボックス 315"/>
        <xdr:cNvSpPr txBox="1"/>
      </xdr:nvSpPr>
      <xdr:spPr>
        <a:xfrm>
          <a:off x="9450017" y="6652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49901</xdr:rowOff>
    </xdr:from>
    <xdr:to>
      <xdr:col>12</xdr:col>
      <xdr:colOff>561975</xdr:colOff>
      <xdr:row>38</xdr:row>
      <xdr:rowOff>151501</xdr:rowOff>
    </xdr:to>
    <xdr:sp macro="" textlink="">
      <xdr:nvSpPr>
        <xdr:cNvPr id="317" name="円/楕円 316"/>
        <xdr:cNvSpPr/>
      </xdr:nvSpPr>
      <xdr:spPr>
        <a:xfrm>
          <a:off x="8699500" y="65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142628</xdr:rowOff>
    </xdr:from>
    <xdr:ext cx="378565" cy="259045"/>
    <xdr:sp macro="" textlink="">
      <xdr:nvSpPr>
        <xdr:cNvPr id="318" name="テキスト ボックス 317"/>
        <xdr:cNvSpPr txBox="1"/>
      </xdr:nvSpPr>
      <xdr:spPr>
        <a:xfrm>
          <a:off x="8561017" y="665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41580</xdr:rowOff>
    </xdr:from>
    <xdr:to>
      <xdr:col>11</xdr:col>
      <xdr:colOff>358775</xdr:colOff>
      <xdr:row>38</xdr:row>
      <xdr:rowOff>143180</xdr:rowOff>
    </xdr:to>
    <xdr:sp macro="" textlink="">
      <xdr:nvSpPr>
        <xdr:cNvPr id="319" name="円/楕円 318"/>
        <xdr:cNvSpPr/>
      </xdr:nvSpPr>
      <xdr:spPr>
        <a:xfrm>
          <a:off x="7810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134307</xdr:rowOff>
    </xdr:from>
    <xdr:ext cx="469744" cy="259045"/>
    <xdr:sp macro="" textlink="">
      <xdr:nvSpPr>
        <xdr:cNvPr id="320" name="テキスト ボックス 319"/>
        <xdr:cNvSpPr txBox="1"/>
      </xdr:nvSpPr>
      <xdr:spPr>
        <a:xfrm>
          <a:off x="7626427" y="66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43728</xdr:rowOff>
    </xdr:from>
    <xdr:to>
      <xdr:col>10</xdr:col>
      <xdr:colOff>155575</xdr:colOff>
      <xdr:row>38</xdr:row>
      <xdr:rowOff>145328</xdr:rowOff>
    </xdr:to>
    <xdr:sp macro="" textlink="">
      <xdr:nvSpPr>
        <xdr:cNvPr id="321" name="円/楕円 320"/>
        <xdr:cNvSpPr/>
      </xdr:nvSpPr>
      <xdr:spPr>
        <a:xfrm>
          <a:off x="6921500" y="65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136455</xdr:rowOff>
    </xdr:from>
    <xdr:ext cx="378565" cy="259045"/>
    <xdr:sp macro="" textlink="">
      <xdr:nvSpPr>
        <xdr:cNvPr id="322" name="テキスト ボックス 321"/>
        <xdr:cNvSpPr txBox="1"/>
      </xdr:nvSpPr>
      <xdr:spPr>
        <a:xfrm>
          <a:off x="6783017" y="6651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31860</xdr:rowOff>
    </xdr:from>
    <xdr:to>
      <xdr:col>15</xdr:col>
      <xdr:colOff>180975</xdr:colOff>
      <xdr:row>58</xdr:row>
      <xdr:rowOff>33895</xdr:rowOff>
    </xdr:to>
    <xdr:cxnSp macro="">
      <xdr:nvCxnSpPr>
        <xdr:cNvPr id="349" name="直線コネクタ 348"/>
        <xdr:cNvCxnSpPr/>
      </xdr:nvCxnSpPr>
      <xdr:spPr>
        <a:xfrm>
          <a:off x="9639300" y="9975960"/>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31691</xdr:rowOff>
    </xdr:from>
    <xdr:to>
      <xdr:col>14</xdr:col>
      <xdr:colOff>28575</xdr:colOff>
      <xdr:row>58</xdr:row>
      <xdr:rowOff>31860</xdr:rowOff>
    </xdr:to>
    <xdr:cxnSp macro="">
      <xdr:nvCxnSpPr>
        <xdr:cNvPr id="352" name="直線コネクタ 351"/>
        <xdr:cNvCxnSpPr/>
      </xdr:nvCxnSpPr>
      <xdr:spPr>
        <a:xfrm>
          <a:off x="8750300" y="9975791"/>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30443</xdr:rowOff>
    </xdr:from>
    <xdr:to>
      <xdr:col>12</xdr:col>
      <xdr:colOff>511175</xdr:colOff>
      <xdr:row>58</xdr:row>
      <xdr:rowOff>31691</xdr:rowOff>
    </xdr:to>
    <xdr:cxnSp macro="">
      <xdr:nvCxnSpPr>
        <xdr:cNvPr id="355" name="直線コネクタ 354"/>
        <xdr:cNvCxnSpPr/>
      </xdr:nvCxnSpPr>
      <xdr:spPr>
        <a:xfrm>
          <a:off x="7861300" y="9974543"/>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116192</xdr:rowOff>
    </xdr:from>
    <xdr:ext cx="534377" cy="259045"/>
    <xdr:sp macro="" textlink="">
      <xdr:nvSpPr>
        <xdr:cNvPr id="357" name="テキスト ボックス 356"/>
        <xdr:cNvSpPr txBox="1"/>
      </xdr:nvSpPr>
      <xdr:spPr>
        <a:xfrm>
          <a:off x="8483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30443</xdr:rowOff>
    </xdr:from>
    <xdr:to>
      <xdr:col>11</xdr:col>
      <xdr:colOff>307975</xdr:colOff>
      <xdr:row>58</xdr:row>
      <xdr:rowOff>35075</xdr:rowOff>
    </xdr:to>
    <xdr:cxnSp macro="">
      <xdr:nvCxnSpPr>
        <xdr:cNvPr id="358" name="直線コネクタ 357"/>
        <xdr:cNvCxnSpPr/>
      </xdr:nvCxnSpPr>
      <xdr:spPr>
        <a:xfrm flipV="1">
          <a:off x="6972300" y="9974543"/>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154545</xdr:rowOff>
    </xdr:from>
    <xdr:to>
      <xdr:col>15</xdr:col>
      <xdr:colOff>231775</xdr:colOff>
      <xdr:row>58</xdr:row>
      <xdr:rowOff>84695</xdr:rowOff>
    </xdr:to>
    <xdr:sp macro="" textlink="">
      <xdr:nvSpPr>
        <xdr:cNvPr id="368" name="円/楕円 367"/>
        <xdr:cNvSpPr/>
      </xdr:nvSpPr>
      <xdr:spPr>
        <a:xfrm>
          <a:off x="10426700" y="9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113922</xdr:rowOff>
    </xdr:from>
    <xdr:ext cx="534377" cy="259045"/>
    <xdr:sp macro="" textlink="">
      <xdr:nvSpPr>
        <xdr:cNvPr id="369" name="農林水産業費該当値テキスト"/>
        <xdr:cNvSpPr txBox="1"/>
      </xdr:nvSpPr>
      <xdr:spPr>
        <a:xfrm>
          <a:off x="10528300" y="9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152510</xdr:rowOff>
    </xdr:from>
    <xdr:to>
      <xdr:col>14</xdr:col>
      <xdr:colOff>79375</xdr:colOff>
      <xdr:row>58</xdr:row>
      <xdr:rowOff>82660</xdr:rowOff>
    </xdr:to>
    <xdr:sp macro="" textlink="">
      <xdr:nvSpPr>
        <xdr:cNvPr id="370" name="円/楕円 369"/>
        <xdr:cNvSpPr/>
      </xdr:nvSpPr>
      <xdr:spPr>
        <a:xfrm>
          <a:off x="9588500" y="99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99187</xdr:rowOff>
    </xdr:from>
    <xdr:ext cx="534377" cy="259045"/>
    <xdr:sp macro="" textlink="">
      <xdr:nvSpPr>
        <xdr:cNvPr id="371" name="テキスト ボックス 370"/>
        <xdr:cNvSpPr txBox="1"/>
      </xdr:nvSpPr>
      <xdr:spPr>
        <a:xfrm>
          <a:off x="9372111" y="97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152341</xdr:rowOff>
    </xdr:from>
    <xdr:to>
      <xdr:col>12</xdr:col>
      <xdr:colOff>561975</xdr:colOff>
      <xdr:row>58</xdr:row>
      <xdr:rowOff>82491</xdr:rowOff>
    </xdr:to>
    <xdr:sp macro="" textlink="">
      <xdr:nvSpPr>
        <xdr:cNvPr id="372" name="円/楕円 371"/>
        <xdr:cNvSpPr/>
      </xdr:nvSpPr>
      <xdr:spPr>
        <a:xfrm>
          <a:off x="8699500" y="992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99018</xdr:rowOff>
    </xdr:from>
    <xdr:ext cx="534377" cy="259045"/>
    <xdr:sp macro="" textlink="">
      <xdr:nvSpPr>
        <xdr:cNvPr id="373" name="テキスト ボックス 372"/>
        <xdr:cNvSpPr txBox="1"/>
      </xdr:nvSpPr>
      <xdr:spPr>
        <a:xfrm>
          <a:off x="8483111" y="970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151093</xdr:rowOff>
    </xdr:from>
    <xdr:to>
      <xdr:col>11</xdr:col>
      <xdr:colOff>358775</xdr:colOff>
      <xdr:row>58</xdr:row>
      <xdr:rowOff>81243</xdr:rowOff>
    </xdr:to>
    <xdr:sp macro="" textlink="">
      <xdr:nvSpPr>
        <xdr:cNvPr id="374" name="円/楕円 373"/>
        <xdr:cNvSpPr/>
      </xdr:nvSpPr>
      <xdr:spPr>
        <a:xfrm>
          <a:off x="7810500" y="99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97770</xdr:rowOff>
    </xdr:from>
    <xdr:ext cx="534377" cy="259045"/>
    <xdr:sp macro="" textlink="">
      <xdr:nvSpPr>
        <xdr:cNvPr id="375" name="テキスト ボックス 374"/>
        <xdr:cNvSpPr txBox="1"/>
      </xdr:nvSpPr>
      <xdr:spPr>
        <a:xfrm>
          <a:off x="7594111" y="969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155725</xdr:rowOff>
    </xdr:from>
    <xdr:to>
      <xdr:col>10</xdr:col>
      <xdr:colOff>155575</xdr:colOff>
      <xdr:row>58</xdr:row>
      <xdr:rowOff>85875</xdr:rowOff>
    </xdr:to>
    <xdr:sp macro="" textlink="">
      <xdr:nvSpPr>
        <xdr:cNvPr id="376" name="円/楕円 375"/>
        <xdr:cNvSpPr/>
      </xdr:nvSpPr>
      <xdr:spPr>
        <a:xfrm>
          <a:off x="6921500" y="99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102402</xdr:rowOff>
    </xdr:from>
    <xdr:ext cx="534377" cy="259045"/>
    <xdr:sp macro="" textlink="">
      <xdr:nvSpPr>
        <xdr:cNvPr id="377" name="テキスト ボックス 376"/>
        <xdr:cNvSpPr txBox="1"/>
      </xdr:nvSpPr>
      <xdr:spPr>
        <a:xfrm>
          <a:off x="6705111" y="97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28121</xdr:rowOff>
    </xdr:from>
    <xdr:to>
      <xdr:col>15</xdr:col>
      <xdr:colOff>180975</xdr:colOff>
      <xdr:row>76</xdr:row>
      <xdr:rowOff>115560</xdr:rowOff>
    </xdr:to>
    <xdr:cxnSp macro="">
      <xdr:nvCxnSpPr>
        <xdr:cNvPr id="404" name="直線コネクタ 403"/>
        <xdr:cNvCxnSpPr/>
      </xdr:nvCxnSpPr>
      <xdr:spPr>
        <a:xfrm flipV="1">
          <a:off x="9639300" y="13058321"/>
          <a:ext cx="8382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115560</xdr:rowOff>
    </xdr:from>
    <xdr:to>
      <xdr:col>14</xdr:col>
      <xdr:colOff>28575</xdr:colOff>
      <xdr:row>76</xdr:row>
      <xdr:rowOff>160982</xdr:rowOff>
    </xdr:to>
    <xdr:cxnSp macro="">
      <xdr:nvCxnSpPr>
        <xdr:cNvPr id="407" name="直線コネクタ 406"/>
        <xdr:cNvCxnSpPr/>
      </xdr:nvCxnSpPr>
      <xdr:spPr>
        <a:xfrm flipV="1">
          <a:off x="8750300" y="13145760"/>
          <a:ext cx="889000" cy="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160982</xdr:rowOff>
    </xdr:from>
    <xdr:to>
      <xdr:col>12</xdr:col>
      <xdr:colOff>511175</xdr:colOff>
      <xdr:row>77</xdr:row>
      <xdr:rowOff>115582</xdr:rowOff>
    </xdr:to>
    <xdr:cxnSp macro="">
      <xdr:nvCxnSpPr>
        <xdr:cNvPr id="410" name="直線コネクタ 409"/>
        <xdr:cNvCxnSpPr/>
      </xdr:nvCxnSpPr>
      <xdr:spPr>
        <a:xfrm flipV="1">
          <a:off x="7861300" y="13191182"/>
          <a:ext cx="889000" cy="1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2" name="テキスト ボックス 411"/>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66342</xdr:rowOff>
    </xdr:from>
    <xdr:to>
      <xdr:col>11</xdr:col>
      <xdr:colOff>307975</xdr:colOff>
      <xdr:row>77</xdr:row>
      <xdr:rowOff>115582</xdr:rowOff>
    </xdr:to>
    <xdr:cxnSp macro="">
      <xdr:nvCxnSpPr>
        <xdr:cNvPr id="413" name="直線コネクタ 412"/>
        <xdr:cNvCxnSpPr/>
      </xdr:nvCxnSpPr>
      <xdr:spPr>
        <a:xfrm>
          <a:off x="6972300" y="13267992"/>
          <a:ext cx="8890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7" name="テキスト ボックス 416"/>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148771</xdr:rowOff>
    </xdr:from>
    <xdr:to>
      <xdr:col>15</xdr:col>
      <xdr:colOff>231775</xdr:colOff>
      <xdr:row>76</xdr:row>
      <xdr:rowOff>78921</xdr:rowOff>
    </xdr:to>
    <xdr:sp macro="" textlink="">
      <xdr:nvSpPr>
        <xdr:cNvPr id="423" name="円/楕円 422"/>
        <xdr:cNvSpPr/>
      </xdr:nvSpPr>
      <xdr:spPr>
        <a:xfrm>
          <a:off x="10426700" y="130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197</xdr:rowOff>
    </xdr:from>
    <xdr:ext cx="534377" cy="259045"/>
    <xdr:sp macro="" textlink="">
      <xdr:nvSpPr>
        <xdr:cNvPr id="424" name="商工費該当値テキスト"/>
        <xdr:cNvSpPr txBox="1"/>
      </xdr:nvSpPr>
      <xdr:spPr>
        <a:xfrm>
          <a:off x="10528300" y="1285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19,881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64760</xdr:rowOff>
    </xdr:from>
    <xdr:to>
      <xdr:col>14</xdr:col>
      <xdr:colOff>79375</xdr:colOff>
      <xdr:row>76</xdr:row>
      <xdr:rowOff>166360</xdr:rowOff>
    </xdr:to>
    <xdr:sp macro="" textlink="">
      <xdr:nvSpPr>
        <xdr:cNvPr id="425" name="円/楕円 424"/>
        <xdr:cNvSpPr/>
      </xdr:nvSpPr>
      <xdr:spPr>
        <a:xfrm>
          <a:off x="95885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11437</xdr:rowOff>
    </xdr:from>
    <xdr:ext cx="534377" cy="259045"/>
    <xdr:sp macro="" textlink="">
      <xdr:nvSpPr>
        <xdr:cNvPr id="426" name="テキスト ボックス 425"/>
        <xdr:cNvSpPr txBox="1"/>
      </xdr:nvSpPr>
      <xdr:spPr>
        <a:xfrm>
          <a:off x="9372111" y="1287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110182</xdr:rowOff>
    </xdr:from>
    <xdr:to>
      <xdr:col>12</xdr:col>
      <xdr:colOff>561975</xdr:colOff>
      <xdr:row>77</xdr:row>
      <xdr:rowOff>40332</xdr:rowOff>
    </xdr:to>
    <xdr:sp macro="" textlink="">
      <xdr:nvSpPr>
        <xdr:cNvPr id="427" name="円/楕円 426"/>
        <xdr:cNvSpPr/>
      </xdr:nvSpPr>
      <xdr:spPr>
        <a:xfrm>
          <a:off x="8699500" y="131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56859</xdr:rowOff>
    </xdr:from>
    <xdr:ext cx="534377" cy="259045"/>
    <xdr:sp macro="" textlink="">
      <xdr:nvSpPr>
        <xdr:cNvPr id="428" name="テキスト ボックス 427"/>
        <xdr:cNvSpPr txBox="1"/>
      </xdr:nvSpPr>
      <xdr:spPr>
        <a:xfrm>
          <a:off x="8483111" y="1291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64782</xdr:rowOff>
    </xdr:from>
    <xdr:to>
      <xdr:col>11</xdr:col>
      <xdr:colOff>358775</xdr:colOff>
      <xdr:row>77</xdr:row>
      <xdr:rowOff>166382</xdr:rowOff>
    </xdr:to>
    <xdr:sp macro="" textlink="">
      <xdr:nvSpPr>
        <xdr:cNvPr id="429" name="円/楕円 428"/>
        <xdr:cNvSpPr/>
      </xdr:nvSpPr>
      <xdr:spPr>
        <a:xfrm>
          <a:off x="7810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157509</xdr:rowOff>
    </xdr:from>
    <xdr:ext cx="469744" cy="259045"/>
    <xdr:sp macro="" textlink="">
      <xdr:nvSpPr>
        <xdr:cNvPr id="430" name="テキスト ボックス 429"/>
        <xdr:cNvSpPr txBox="1"/>
      </xdr:nvSpPr>
      <xdr:spPr>
        <a:xfrm>
          <a:off x="7626427" y="133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15542</xdr:rowOff>
    </xdr:from>
    <xdr:to>
      <xdr:col>10</xdr:col>
      <xdr:colOff>155575</xdr:colOff>
      <xdr:row>77</xdr:row>
      <xdr:rowOff>117142</xdr:rowOff>
    </xdr:to>
    <xdr:sp macro="" textlink="">
      <xdr:nvSpPr>
        <xdr:cNvPr id="431" name="円/楕円 430"/>
        <xdr:cNvSpPr/>
      </xdr:nvSpPr>
      <xdr:spPr>
        <a:xfrm>
          <a:off x="6921500" y="132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133669</xdr:rowOff>
    </xdr:from>
    <xdr:ext cx="534377" cy="259045"/>
    <xdr:sp macro="" textlink="">
      <xdr:nvSpPr>
        <xdr:cNvPr id="432" name="テキスト ボックス 431"/>
        <xdr:cNvSpPr txBox="1"/>
      </xdr:nvSpPr>
      <xdr:spPr>
        <a:xfrm>
          <a:off x="6705111" y="129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170337</xdr:rowOff>
    </xdr:from>
    <xdr:to>
      <xdr:col>15</xdr:col>
      <xdr:colOff>180975</xdr:colOff>
      <xdr:row>99</xdr:row>
      <xdr:rowOff>3817</xdr:rowOff>
    </xdr:to>
    <xdr:cxnSp macro="">
      <xdr:nvCxnSpPr>
        <xdr:cNvPr id="461" name="直線コネクタ 460"/>
        <xdr:cNvCxnSpPr/>
      </xdr:nvCxnSpPr>
      <xdr:spPr>
        <a:xfrm>
          <a:off x="9639300" y="16972437"/>
          <a:ext cx="8382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164066</xdr:rowOff>
    </xdr:from>
    <xdr:to>
      <xdr:col>14</xdr:col>
      <xdr:colOff>28575</xdr:colOff>
      <xdr:row>98</xdr:row>
      <xdr:rowOff>170337</xdr:rowOff>
    </xdr:to>
    <xdr:cxnSp macro="">
      <xdr:nvCxnSpPr>
        <xdr:cNvPr id="464" name="直線コネクタ 463"/>
        <xdr:cNvCxnSpPr/>
      </xdr:nvCxnSpPr>
      <xdr:spPr>
        <a:xfrm>
          <a:off x="8750300" y="16966166"/>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157225</xdr:rowOff>
    </xdr:from>
    <xdr:to>
      <xdr:col>12</xdr:col>
      <xdr:colOff>511175</xdr:colOff>
      <xdr:row>98</xdr:row>
      <xdr:rowOff>164066</xdr:rowOff>
    </xdr:to>
    <xdr:cxnSp macro="">
      <xdr:nvCxnSpPr>
        <xdr:cNvPr id="467" name="直線コネクタ 466"/>
        <xdr:cNvCxnSpPr/>
      </xdr:nvCxnSpPr>
      <xdr:spPr>
        <a:xfrm>
          <a:off x="7861300" y="16959325"/>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145337</xdr:rowOff>
    </xdr:from>
    <xdr:to>
      <xdr:col>11</xdr:col>
      <xdr:colOff>307975</xdr:colOff>
      <xdr:row>98</xdr:row>
      <xdr:rowOff>157225</xdr:rowOff>
    </xdr:to>
    <xdr:cxnSp macro="">
      <xdr:nvCxnSpPr>
        <xdr:cNvPr id="470" name="直線コネクタ 469"/>
        <xdr:cNvCxnSpPr/>
      </xdr:nvCxnSpPr>
      <xdr:spPr>
        <a:xfrm>
          <a:off x="6972300" y="1694743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124467</xdr:rowOff>
    </xdr:from>
    <xdr:to>
      <xdr:col>15</xdr:col>
      <xdr:colOff>231775</xdr:colOff>
      <xdr:row>99</xdr:row>
      <xdr:rowOff>54617</xdr:rowOff>
    </xdr:to>
    <xdr:sp macro="" textlink="">
      <xdr:nvSpPr>
        <xdr:cNvPr id="480" name="円/楕円 479"/>
        <xdr:cNvSpPr/>
      </xdr:nvSpPr>
      <xdr:spPr>
        <a:xfrm>
          <a:off x="10426700" y="169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119537</xdr:rowOff>
    </xdr:from>
    <xdr:to>
      <xdr:col>14</xdr:col>
      <xdr:colOff>79375</xdr:colOff>
      <xdr:row>99</xdr:row>
      <xdr:rowOff>49687</xdr:rowOff>
    </xdr:to>
    <xdr:sp macro="" textlink="">
      <xdr:nvSpPr>
        <xdr:cNvPr id="482" name="円/楕円 481"/>
        <xdr:cNvSpPr/>
      </xdr:nvSpPr>
      <xdr:spPr>
        <a:xfrm>
          <a:off x="9588500" y="169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40814</xdr:rowOff>
    </xdr:from>
    <xdr:ext cx="534377" cy="259045"/>
    <xdr:sp macro="" textlink="">
      <xdr:nvSpPr>
        <xdr:cNvPr id="483" name="テキスト ボックス 482"/>
        <xdr:cNvSpPr txBox="1"/>
      </xdr:nvSpPr>
      <xdr:spPr>
        <a:xfrm>
          <a:off x="9372111" y="1701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113266</xdr:rowOff>
    </xdr:from>
    <xdr:to>
      <xdr:col>12</xdr:col>
      <xdr:colOff>561975</xdr:colOff>
      <xdr:row>99</xdr:row>
      <xdr:rowOff>43416</xdr:rowOff>
    </xdr:to>
    <xdr:sp macro="" textlink="">
      <xdr:nvSpPr>
        <xdr:cNvPr id="484" name="円/楕円 483"/>
        <xdr:cNvSpPr/>
      </xdr:nvSpPr>
      <xdr:spPr>
        <a:xfrm>
          <a:off x="8699500" y="169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34543</xdr:rowOff>
    </xdr:from>
    <xdr:ext cx="534377" cy="259045"/>
    <xdr:sp macro="" textlink="">
      <xdr:nvSpPr>
        <xdr:cNvPr id="485" name="テキスト ボックス 484"/>
        <xdr:cNvSpPr txBox="1"/>
      </xdr:nvSpPr>
      <xdr:spPr>
        <a:xfrm>
          <a:off x="8483111" y="170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106425</xdr:rowOff>
    </xdr:from>
    <xdr:to>
      <xdr:col>11</xdr:col>
      <xdr:colOff>358775</xdr:colOff>
      <xdr:row>99</xdr:row>
      <xdr:rowOff>36575</xdr:rowOff>
    </xdr:to>
    <xdr:sp macro="" textlink="">
      <xdr:nvSpPr>
        <xdr:cNvPr id="486" name="円/楕円 485"/>
        <xdr:cNvSpPr/>
      </xdr:nvSpPr>
      <xdr:spPr>
        <a:xfrm>
          <a:off x="7810500" y="169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27702</xdr:rowOff>
    </xdr:from>
    <xdr:ext cx="534377" cy="259045"/>
    <xdr:sp macro="" textlink="">
      <xdr:nvSpPr>
        <xdr:cNvPr id="487" name="テキスト ボックス 486"/>
        <xdr:cNvSpPr txBox="1"/>
      </xdr:nvSpPr>
      <xdr:spPr>
        <a:xfrm>
          <a:off x="7594111" y="1700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94537</xdr:rowOff>
    </xdr:from>
    <xdr:to>
      <xdr:col>10</xdr:col>
      <xdr:colOff>155575</xdr:colOff>
      <xdr:row>99</xdr:row>
      <xdr:rowOff>24687</xdr:rowOff>
    </xdr:to>
    <xdr:sp macro="" textlink="">
      <xdr:nvSpPr>
        <xdr:cNvPr id="488" name="円/楕円 487"/>
        <xdr:cNvSpPr/>
      </xdr:nvSpPr>
      <xdr:spPr>
        <a:xfrm>
          <a:off x="6921500" y="168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41214</xdr:rowOff>
    </xdr:from>
    <xdr:ext cx="534377" cy="259045"/>
    <xdr:sp macro="" textlink="">
      <xdr:nvSpPr>
        <xdr:cNvPr id="489" name="テキスト ボックス 488"/>
        <xdr:cNvSpPr txBox="1"/>
      </xdr:nvSpPr>
      <xdr:spPr>
        <a:xfrm>
          <a:off x="6705111" y="166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27457</xdr:rowOff>
    </xdr:from>
    <xdr:to>
      <xdr:col>23</xdr:col>
      <xdr:colOff>517525</xdr:colOff>
      <xdr:row>36</xdr:row>
      <xdr:rowOff>143037</xdr:rowOff>
    </xdr:to>
    <xdr:cxnSp macro="">
      <xdr:nvCxnSpPr>
        <xdr:cNvPr id="517" name="直線コネクタ 516"/>
        <xdr:cNvCxnSpPr/>
      </xdr:nvCxnSpPr>
      <xdr:spPr>
        <a:xfrm>
          <a:off x="15481300" y="5856757"/>
          <a:ext cx="838200" cy="45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27457</xdr:rowOff>
    </xdr:from>
    <xdr:to>
      <xdr:col>22</xdr:col>
      <xdr:colOff>365125</xdr:colOff>
      <xdr:row>36</xdr:row>
      <xdr:rowOff>106325</xdr:rowOff>
    </xdr:to>
    <xdr:cxnSp macro="">
      <xdr:nvCxnSpPr>
        <xdr:cNvPr id="520" name="直線コネクタ 519"/>
        <xdr:cNvCxnSpPr/>
      </xdr:nvCxnSpPr>
      <xdr:spPr>
        <a:xfrm flipV="1">
          <a:off x="14592300" y="5856757"/>
          <a:ext cx="889000" cy="4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106325</xdr:rowOff>
    </xdr:from>
    <xdr:to>
      <xdr:col>21</xdr:col>
      <xdr:colOff>161925</xdr:colOff>
      <xdr:row>36</xdr:row>
      <xdr:rowOff>126030</xdr:rowOff>
    </xdr:to>
    <xdr:cxnSp macro="">
      <xdr:nvCxnSpPr>
        <xdr:cNvPr id="523" name="直線コネクタ 522"/>
        <xdr:cNvCxnSpPr/>
      </xdr:nvCxnSpPr>
      <xdr:spPr>
        <a:xfrm flipV="1">
          <a:off x="13703300" y="6278525"/>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126030</xdr:rowOff>
    </xdr:from>
    <xdr:to>
      <xdr:col>19</xdr:col>
      <xdr:colOff>644525</xdr:colOff>
      <xdr:row>36</xdr:row>
      <xdr:rowOff>163063</xdr:rowOff>
    </xdr:to>
    <xdr:cxnSp macro="">
      <xdr:nvCxnSpPr>
        <xdr:cNvPr id="526" name="直線コネクタ 525"/>
        <xdr:cNvCxnSpPr/>
      </xdr:nvCxnSpPr>
      <xdr:spPr>
        <a:xfrm flipV="1">
          <a:off x="12814300" y="6298230"/>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92237</xdr:rowOff>
    </xdr:from>
    <xdr:to>
      <xdr:col>23</xdr:col>
      <xdr:colOff>568325</xdr:colOff>
      <xdr:row>37</xdr:row>
      <xdr:rowOff>22387</xdr:rowOff>
    </xdr:to>
    <xdr:sp macro="" textlink="">
      <xdr:nvSpPr>
        <xdr:cNvPr id="536" name="円/楕円 535"/>
        <xdr:cNvSpPr/>
      </xdr:nvSpPr>
      <xdr:spPr>
        <a:xfrm>
          <a:off x="16268700" y="62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115114</xdr:rowOff>
    </xdr:from>
    <xdr:ext cx="534377" cy="259045"/>
    <xdr:sp macro="" textlink="">
      <xdr:nvSpPr>
        <xdr:cNvPr id="537" name="消防費該当値テキスト"/>
        <xdr:cNvSpPr txBox="1"/>
      </xdr:nvSpPr>
      <xdr:spPr>
        <a:xfrm>
          <a:off x="16370300" y="61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148107</xdr:rowOff>
    </xdr:from>
    <xdr:to>
      <xdr:col>22</xdr:col>
      <xdr:colOff>415925</xdr:colOff>
      <xdr:row>34</xdr:row>
      <xdr:rowOff>78257</xdr:rowOff>
    </xdr:to>
    <xdr:sp macro="" textlink="">
      <xdr:nvSpPr>
        <xdr:cNvPr id="538" name="円/楕円 537"/>
        <xdr:cNvSpPr/>
      </xdr:nvSpPr>
      <xdr:spPr>
        <a:xfrm>
          <a:off x="15430500" y="58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94784</xdr:rowOff>
    </xdr:from>
    <xdr:ext cx="534377" cy="259045"/>
    <xdr:sp macro="" textlink="">
      <xdr:nvSpPr>
        <xdr:cNvPr id="539" name="テキスト ボックス 538"/>
        <xdr:cNvSpPr txBox="1"/>
      </xdr:nvSpPr>
      <xdr:spPr>
        <a:xfrm>
          <a:off x="15214111" y="55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55525</xdr:rowOff>
    </xdr:from>
    <xdr:to>
      <xdr:col>21</xdr:col>
      <xdr:colOff>212725</xdr:colOff>
      <xdr:row>36</xdr:row>
      <xdr:rowOff>157125</xdr:rowOff>
    </xdr:to>
    <xdr:sp macro="" textlink="">
      <xdr:nvSpPr>
        <xdr:cNvPr id="540" name="円/楕円 539"/>
        <xdr:cNvSpPr/>
      </xdr:nvSpPr>
      <xdr:spPr>
        <a:xfrm>
          <a:off x="14541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2202</xdr:rowOff>
    </xdr:from>
    <xdr:ext cx="534377" cy="259045"/>
    <xdr:sp macro="" textlink="">
      <xdr:nvSpPr>
        <xdr:cNvPr id="541" name="テキスト ボックス 540"/>
        <xdr:cNvSpPr txBox="1"/>
      </xdr:nvSpPr>
      <xdr:spPr>
        <a:xfrm>
          <a:off x="14325111" y="6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75230</xdr:rowOff>
    </xdr:from>
    <xdr:to>
      <xdr:col>20</xdr:col>
      <xdr:colOff>9525</xdr:colOff>
      <xdr:row>37</xdr:row>
      <xdr:rowOff>5380</xdr:rowOff>
    </xdr:to>
    <xdr:sp macro="" textlink="">
      <xdr:nvSpPr>
        <xdr:cNvPr id="542" name="円/楕円 541"/>
        <xdr:cNvSpPr/>
      </xdr:nvSpPr>
      <xdr:spPr>
        <a:xfrm>
          <a:off x="13652500" y="62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21907</xdr:rowOff>
    </xdr:from>
    <xdr:ext cx="534377" cy="259045"/>
    <xdr:sp macro="" textlink="">
      <xdr:nvSpPr>
        <xdr:cNvPr id="543" name="テキスト ボックス 542"/>
        <xdr:cNvSpPr txBox="1"/>
      </xdr:nvSpPr>
      <xdr:spPr>
        <a:xfrm>
          <a:off x="13436111" y="60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112263</xdr:rowOff>
    </xdr:from>
    <xdr:to>
      <xdr:col>18</xdr:col>
      <xdr:colOff>492125</xdr:colOff>
      <xdr:row>37</xdr:row>
      <xdr:rowOff>42413</xdr:rowOff>
    </xdr:to>
    <xdr:sp macro="" textlink="">
      <xdr:nvSpPr>
        <xdr:cNvPr id="544" name="円/楕円 543"/>
        <xdr:cNvSpPr/>
      </xdr:nvSpPr>
      <xdr:spPr>
        <a:xfrm>
          <a:off x="12763500" y="628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58940</xdr:rowOff>
    </xdr:from>
    <xdr:ext cx="534377" cy="259045"/>
    <xdr:sp macro="" textlink="">
      <xdr:nvSpPr>
        <xdr:cNvPr id="545" name="テキスト ボックス 544"/>
        <xdr:cNvSpPr txBox="1"/>
      </xdr:nvSpPr>
      <xdr:spPr>
        <a:xfrm>
          <a:off x="12547111" y="605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9581</xdr:rowOff>
    </xdr:from>
    <xdr:to>
      <xdr:col>23</xdr:col>
      <xdr:colOff>517525</xdr:colOff>
      <xdr:row>57</xdr:row>
      <xdr:rowOff>24516</xdr:rowOff>
    </xdr:to>
    <xdr:cxnSp macro="">
      <xdr:nvCxnSpPr>
        <xdr:cNvPr id="573" name="直線コネクタ 572"/>
        <xdr:cNvCxnSpPr/>
      </xdr:nvCxnSpPr>
      <xdr:spPr>
        <a:xfrm>
          <a:off x="15481300" y="9782231"/>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144912</xdr:rowOff>
    </xdr:from>
    <xdr:to>
      <xdr:col>22</xdr:col>
      <xdr:colOff>365125</xdr:colOff>
      <xdr:row>57</xdr:row>
      <xdr:rowOff>9581</xdr:rowOff>
    </xdr:to>
    <xdr:cxnSp macro="">
      <xdr:nvCxnSpPr>
        <xdr:cNvPr id="576" name="直線コネクタ 575"/>
        <xdr:cNvCxnSpPr/>
      </xdr:nvCxnSpPr>
      <xdr:spPr>
        <a:xfrm>
          <a:off x="14592300" y="974611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138069</xdr:rowOff>
    </xdr:from>
    <xdr:to>
      <xdr:col>21</xdr:col>
      <xdr:colOff>161925</xdr:colOff>
      <xdr:row>56</xdr:row>
      <xdr:rowOff>144912</xdr:rowOff>
    </xdr:to>
    <xdr:cxnSp macro="">
      <xdr:nvCxnSpPr>
        <xdr:cNvPr id="579" name="直線コネクタ 578"/>
        <xdr:cNvCxnSpPr/>
      </xdr:nvCxnSpPr>
      <xdr:spPr>
        <a:xfrm>
          <a:off x="13703300" y="9739269"/>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1" name="テキスト ボックス 580"/>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138069</xdr:rowOff>
    </xdr:from>
    <xdr:to>
      <xdr:col>19</xdr:col>
      <xdr:colOff>644525</xdr:colOff>
      <xdr:row>56</xdr:row>
      <xdr:rowOff>151923</xdr:rowOff>
    </xdr:to>
    <xdr:cxnSp macro="">
      <xdr:nvCxnSpPr>
        <xdr:cNvPr id="582" name="直線コネクタ 581"/>
        <xdr:cNvCxnSpPr/>
      </xdr:nvCxnSpPr>
      <xdr:spPr>
        <a:xfrm flipV="1">
          <a:off x="12814300" y="9739269"/>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128302</xdr:rowOff>
    </xdr:from>
    <xdr:ext cx="534377" cy="259045"/>
    <xdr:sp macro="" textlink="">
      <xdr:nvSpPr>
        <xdr:cNvPr id="586" name="テキスト ボックス 585"/>
        <xdr:cNvSpPr txBox="1"/>
      </xdr:nvSpPr>
      <xdr:spPr>
        <a:xfrm>
          <a:off x="12547111" y="99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145166</xdr:rowOff>
    </xdr:from>
    <xdr:to>
      <xdr:col>23</xdr:col>
      <xdr:colOff>568325</xdr:colOff>
      <xdr:row>57</xdr:row>
      <xdr:rowOff>75316</xdr:rowOff>
    </xdr:to>
    <xdr:sp macro="" textlink="">
      <xdr:nvSpPr>
        <xdr:cNvPr id="592" name="円/楕円 591"/>
        <xdr:cNvSpPr/>
      </xdr:nvSpPr>
      <xdr:spPr>
        <a:xfrm>
          <a:off x="16268700" y="97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168043</xdr:rowOff>
    </xdr:from>
    <xdr:ext cx="534377" cy="259045"/>
    <xdr:sp macro="" textlink="">
      <xdr:nvSpPr>
        <xdr:cNvPr id="593" name="教育費該当値テキスト"/>
        <xdr:cNvSpPr txBox="1"/>
      </xdr:nvSpPr>
      <xdr:spPr>
        <a:xfrm>
          <a:off x="16370300" y="959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130231</xdr:rowOff>
    </xdr:from>
    <xdr:to>
      <xdr:col>22</xdr:col>
      <xdr:colOff>415925</xdr:colOff>
      <xdr:row>57</xdr:row>
      <xdr:rowOff>60381</xdr:rowOff>
    </xdr:to>
    <xdr:sp macro="" textlink="">
      <xdr:nvSpPr>
        <xdr:cNvPr id="594" name="円/楕円 593"/>
        <xdr:cNvSpPr/>
      </xdr:nvSpPr>
      <xdr:spPr>
        <a:xfrm>
          <a:off x="15430500" y="97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76908</xdr:rowOff>
    </xdr:from>
    <xdr:ext cx="534377" cy="259045"/>
    <xdr:sp macro="" textlink="">
      <xdr:nvSpPr>
        <xdr:cNvPr id="595" name="テキスト ボックス 594"/>
        <xdr:cNvSpPr txBox="1"/>
      </xdr:nvSpPr>
      <xdr:spPr>
        <a:xfrm>
          <a:off x="15214111" y="95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94112</xdr:rowOff>
    </xdr:from>
    <xdr:to>
      <xdr:col>21</xdr:col>
      <xdr:colOff>212725</xdr:colOff>
      <xdr:row>57</xdr:row>
      <xdr:rowOff>24262</xdr:rowOff>
    </xdr:to>
    <xdr:sp macro="" textlink="">
      <xdr:nvSpPr>
        <xdr:cNvPr id="596" name="円/楕円 595"/>
        <xdr:cNvSpPr/>
      </xdr:nvSpPr>
      <xdr:spPr>
        <a:xfrm>
          <a:off x="14541500" y="96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40789</xdr:rowOff>
    </xdr:from>
    <xdr:ext cx="534377" cy="259045"/>
    <xdr:sp macro="" textlink="">
      <xdr:nvSpPr>
        <xdr:cNvPr id="597" name="テキスト ボックス 596"/>
        <xdr:cNvSpPr txBox="1"/>
      </xdr:nvSpPr>
      <xdr:spPr>
        <a:xfrm>
          <a:off x="14325111" y="94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87269</xdr:rowOff>
    </xdr:from>
    <xdr:to>
      <xdr:col>20</xdr:col>
      <xdr:colOff>9525</xdr:colOff>
      <xdr:row>57</xdr:row>
      <xdr:rowOff>17419</xdr:rowOff>
    </xdr:to>
    <xdr:sp macro="" textlink="">
      <xdr:nvSpPr>
        <xdr:cNvPr id="598" name="円/楕円 597"/>
        <xdr:cNvSpPr/>
      </xdr:nvSpPr>
      <xdr:spPr>
        <a:xfrm>
          <a:off x="13652500" y="96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33946</xdr:rowOff>
    </xdr:from>
    <xdr:ext cx="534377" cy="259045"/>
    <xdr:sp macro="" textlink="">
      <xdr:nvSpPr>
        <xdr:cNvPr id="599" name="テキスト ボックス 598"/>
        <xdr:cNvSpPr txBox="1"/>
      </xdr:nvSpPr>
      <xdr:spPr>
        <a:xfrm>
          <a:off x="13436111" y="94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101123</xdr:rowOff>
    </xdr:from>
    <xdr:to>
      <xdr:col>18</xdr:col>
      <xdr:colOff>492125</xdr:colOff>
      <xdr:row>57</xdr:row>
      <xdr:rowOff>31273</xdr:rowOff>
    </xdr:to>
    <xdr:sp macro="" textlink="">
      <xdr:nvSpPr>
        <xdr:cNvPr id="600" name="円/楕円 599"/>
        <xdr:cNvSpPr/>
      </xdr:nvSpPr>
      <xdr:spPr>
        <a:xfrm>
          <a:off x="12763500" y="97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47800</xdr:rowOff>
    </xdr:from>
    <xdr:ext cx="534377" cy="259045"/>
    <xdr:sp macro="" textlink="">
      <xdr:nvSpPr>
        <xdr:cNvPr id="601" name="テキスト ボックス 600"/>
        <xdr:cNvSpPr txBox="1"/>
      </xdr:nvSpPr>
      <xdr:spPr>
        <a:xfrm>
          <a:off x="12547111" y="94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14466</xdr:rowOff>
    </xdr:from>
    <xdr:to>
      <xdr:col>23</xdr:col>
      <xdr:colOff>517525</xdr:colOff>
      <xdr:row>79</xdr:row>
      <xdr:rowOff>39154</xdr:rowOff>
    </xdr:to>
    <xdr:cxnSp macro="">
      <xdr:nvCxnSpPr>
        <xdr:cNvPr id="630" name="直線コネクタ 629"/>
        <xdr:cNvCxnSpPr/>
      </xdr:nvCxnSpPr>
      <xdr:spPr>
        <a:xfrm flipV="1">
          <a:off x="15481300" y="13559016"/>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114152</xdr:rowOff>
    </xdr:from>
    <xdr:ext cx="469744" cy="259045"/>
    <xdr:sp macro="" textlink="">
      <xdr:nvSpPr>
        <xdr:cNvPr id="631" name="災害復旧費平均値テキスト"/>
        <xdr:cNvSpPr txBox="1"/>
      </xdr:nvSpPr>
      <xdr:spPr>
        <a:xfrm>
          <a:off x="16370300" y="1348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5411</xdr:rowOff>
    </xdr:from>
    <xdr:to>
      <xdr:col>22</xdr:col>
      <xdr:colOff>365125</xdr:colOff>
      <xdr:row>79</xdr:row>
      <xdr:rowOff>39154</xdr:rowOff>
    </xdr:to>
    <xdr:cxnSp macro="">
      <xdr:nvCxnSpPr>
        <xdr:cNvPr id="633" name="直線コネクタ 632"/>
        <xdr:cNvCxnSpPr/>
      </xdr:nvCxnSpPr>
      <xdr:spPr>
        <a:xfrm>
          <a:off x="14592300" y="13549961"/>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5411</xdr:rowOff>
    </xdr:from>
    <xdr:to>
      <xdr:col>21</xdr:col>
      <xdr:colOff>161925</xdr:colOff>
      <xdr:row>79</xdr:row>
      <xdr:rowOff>18835</xdr:rowOff>
    </xdr:to>
    <xdr:cxnSp macro="">
      <xdr:nvCxnSpPr>
        <xdr:cNvPr id="636" name="直線コネクタ 635"/>
        <xdr:cNvCxnSpPr/>
      </xdr:nvCxnSpPr>
      <xdr:spPr>
        <a:xfrm flipV="1">
          <a:off x="13703300" y="13549961"/>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171069</xdr:rowOff>
    </xdr:from>
    <xdr:to>
      <xdr:col>19</xdr:col>
      <xdr:colOff>644525</xdr:colOff>
      <xdr:row>79</xdr:row>
      <xdr:rowOff>18835</xdr:rowOff>
    </xdr:to>
    <xdr:cxnSp macro="">
      <xdr:nvCxnSpPr>
        <xdr:cNvPr id="639" name="直線コネクタ 638"/>
        <xdr:cNvCxnSpPr/>
      </xdr:nvCxnSpPr>
      <xdr:spPr>
        <a:xfrm>
          <a:off x="12814300" y="13544169"/>
          <a:ext cx="889000" cy="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135116</xdr:rowOff>
    </xdr:from>
    <xdr:to>
      <xdr:col>23</xdr:col>
      <xdr:colOff>568325</xdr:colOff>
      <xdr:row>79</xdr:row>
      <xdr:rowOff>65266</xdr:rowOff>
    </xdr:to>
    <xdr:sp macro="" textlink="">
      <xdr:nvSpPr>
        <xdr:cNvPr id="649" name="円/楕円 648"/>
        <xdr:cNvSpPr/>
      </xdr:nvSpPr>
      <xdr:spPr>
        <a:xfrm>
          <a:off x="16268700" y="135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94493</xdr:rowOff>
    </xdr:from>
    <xdr:ext cx="469744" cy="259045"/>
    <xdr:sp macro="" textlink="">
      <xdr:nvSpPr>
        <xdr:cNvPr id="650" name="災害復旧費該当値テキスト"/>
        <xdr:cNvSpPr txBox="1"/>
      </xdr:nvSpPr>
      <xdr:spPr>
        <a:xfrm>
          <a:off x="16370300" y="132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159804</xdr:rowOff>
    </xdr:from>
    <xdr:to>
      <xdr:col>22</xdr:col>
      <xdr:colOff>415925</xdr:colOff>
      <xdr:row>79</xdr:row>
      <xdr:rowOff>89954</xdr:rowOff>
    </xdr:to>
    <xdr:sp macro="" textlink="">
      <xdr:nvSpPr>
        <xdr:cNvPr id="651" name="円/楕円 650"/>
        <xdr:cNvSpPr/>
      </xdr:nvSpPr>
      <xdr:spPr>
        <a:xfrm>
          <a:off x="15430500" y="135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81081</xdr:rowOff>
    </xdr:from>
    <xdr:ext cx="378565" cy="259045"/>
    <xdr:sp macro="" textlink="">
      <xdr:nvSpPr>
        <xdr:cNvPr id="652" name="テキスト ボックス 651"/>
        <xdr:cNvSpPr txBox="1"/>
      </xdr:nvSpPr>
      <xdr:spPr>
        <a:xfrm>
          <a:off x="15292017" y="1362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126061</xdr:rowOff>
    </xdr:from>
    <xdr:to>
      <xdr:col>21</xdr:col>
      <xdr:colOff>212725</xdr:colOff>
      <xdr:row>79</xdr:row>
      <xdr:rowOff>56211</xdr:rowOff>
    </xdr:to>
    <xdr:sp macro="" textlink="">
      <xdr:nvSpPr>
        <xdr:cNvPr id="653" name="円/楕円 652"/>
        <xdr:cNvSpPr/>
      </xdr:nvSpPr>
      <xdr:spPr>
        <a:xfrm>
          <a:off x="14541500" y="134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47338</xdr:rowOff>
    </xdr:from>
    <xdr:ext cx="469744" cy="259045"/>
    <xdr:sp macro="" textlink="">
      <xdr:nvSpPr>
        <xdr:cNvPr id="654" name="テキスト ボックス 653"/>
        <xdr:cNvSpPr txBox="1"/>
      </xdr:nvSpPr>
      <xdr:spPr>
        <a:xfrm>
          <a:off x="14357427" y="135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139485</xdr:rowOff>
    </xdr:from>
    <xdr:to>
      <xdr:col>20</xdr:col>
      <xdr:colOff>9525</xdr:colOff>
      <xdr:row>79</xdr:row>
      <xdr:rowOff>69635</xdr:rowOff>
    </xdr:to>
    <xdr:sp macro="" textlink="">
      <xdr:nvSpPr>
        <xdr:cNvPr id="655" name="円/楕円 654"/>
        <xdr:cNvSpPr/>
      </xdr:nvSpPr>
      <xdr:spPr>
        <a:xfrm>
          <a:off x="13652500" y="135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60762</xdr:rowOff>
    </xdr:from>
    <xdr:ext cx="469744" cy="259045"/>
    <xdr:sp macro="" textlink="">
      <xdr:nvSpPr>
        <xdr:cNvPr id="656" name="テキスト ボックス 655"/>
        <xdr:cNvSpPr txBox="1"/>
      </xdr:nvSpPr>
      <xdr:spPr>
        <a:xfrm>
          <a:off x="13468427" y="1360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120269</xdr:rowOff>
    </xdr:from>
    <xdr:to>
      <xdr:col>18</xdr:col>
      <xdr:colOff>492125</xdr:colOff>
      <xdr:row>79</xdr:row>
      <xdr:rowOff>50419</xdr:rowOff>
    </xdr:to>
    <xdr:sp macro="" textlink="">
      <xdr:nvSpPr>
        <xdr:cNvPr id="657" name="円/楕円 656"/>
        <xdr:cNvSpPr/>
      </xdr:nvSpPr>
      <xdr:spPr>
        <a:xfrm>
          <a:off x="12763500" y="134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41546</xdr:rowOff>
    </xdr:from>
    <xdr:ext cx="469744" cy="259045"/>
    <xdr:sp macro="" textlink="">
      <xdr:nvSpPr>
        <xdr:cNvPr id="658" name="テキスト ボックス 657"/>
        <xdr:cNvSpPr txBox="1"/>
      </xdr:nvSpPr>
      <xdr:spPr>
        <a:xfrm>
          <a:off x="12579427" y="1358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146509</xdr:rowOff>
    </xdr:from>
    <xdr:to>
      <xdr:col>23</xdr:col>
      <xdr:colOff>517525</xdr:colOff>
      <xdr:row>91</xdr:row>
      <xdr:rowOff>49321</xdr:rowOff>
    </xdr:to>
    <xdr:cxnSp macro="">
      <xdr:nvCxnSpPr>
        <xdr:cNvPr id="689" name="直線コネクタ 688"/>
        <xdr:cNvCxnSpPr/>
      </xdr:nvCxnSpPr>
      <xdr:spPr>
        <a:xfrm flipV="1">
          <a:off x="15481300" y="15577009"/>
          <a:ext cx="8382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56735</xdr:rowOff>
    </xdr:from>
    <xdr:to>
      <xdr:col>22</xdr:col>
      <xdr:colOff>365125</xdr:colOff>
      <xdr:row>91</xdr:row>
      <xdr:rowOff>49321</xdr:rowOff>
    </xdr:to>
    <xdr:cxnSp macro="">
      <xdr:nvCxnSpPr>
        <xdr:cNvPr id="692" name="直線コネクタ 691"/>
        <xdr:cNvCxnSpPr/>
      </xdr:nvCxnSpPr>
      <xdr:spPr>
        <a:xfrm>
          <a:off x="14592300" y="15487235"/>
          <a:ext cx="889000" cy="1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56735</xdr:rowOff>
    </xdr:from>
    <xdr:to>
      <xdr:col>21</xdr:col>
      <xdr:colOff>161925</xdr:colOff>
      <xdr:row>90</xdr:row>
      <xdr:rowOff>109917</xdr:rowOff>
    </xdr:to>
    <xdr:cxnSp macro="">
      <xdr:nvCxnSpPr>
        <xdr:cNvPr id="695" name="直線コネクタ 694"/>
        <xdr:cNvCxnSpPr/>
      </xdr:nvCxnSpPr>
      <xdr:spPr>
        <a:xfrm flipV="1">
          <a:off x="13703300" y="15487235"/>
          <a:ext cx="8890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109917</xdr:rowOff>
    </xdr:from>
    <xdr:to>
      <xdr:col>19</xdr:col>
      <xdr:colOff>644525</xdr:colOff>
      <xdr:row>92</xdr:row>
      <xdr:rowOff>52490</xdr:rowOff>
    </xdr:to>
    <xdr:cxnSp macro="">
      <xdr:nvCxnSpPr>
        <xdr:cNvPr id="698" name="直線コネクタ 697"/>
        <xdr:cNvCxnSpPr/>
      </xdr:nvCxnSpPr>
      <xdr:spPr>
        <a:xfrm flipV="1">
          <a:off x="12814300" y="15540417"/>
          <a:ext cx="889000" cy="2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95709</xdr:rowOff>
    </xdr:from>
    <xdr:to>
      <xdr:col>23</xdr:col>
      <xdr:colOff>568325</xdr:colOff>
      <xdr:row>91</xdr:row>
      <xdr:rowOff>25859</xdr:rowOff>
    </xdr:to>
    <xdr:sp macro="" textlink="">
      <xdr:nvSpPr>
        <xdr:cNvPr id="708" name="円/楕円 707"/>
        <xdr:cNvSpPr/>
      </xdr:nvSpPr>
      <xdr:spPr>
        <a:xfrm>
          <a:off x="16268700" y="155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118586</xdr:rowOff>
    </xdr:from>
    <xdr:ext cx="534377" cy="259045"/>
    <xdr:sp macro="" textlink="">
      <xdr:nvSpPr>
        <xdr:cNvPr id="709" name="公債費該当値テキスト"/>
        <xdr:cNvSpPr txBox="1"/>
      </xdr:nvSpPr>
      <xdr:spPr>
        <a:xfrm>
          <a:off x="16370300" y="1537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91,583</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169971</xdr:rowOff>
    </xdr:from>
    <xdr:to>
      <xdr:col>22</xdr:col>
      <xdr:colOff>415925</xdr:colOff>
      <xdr:row>91</xdr:row>
      <xdr:rowOff>100121</xdr:rowOff>
    </xdr:to>
    <xdr:sp macro="" textlink="">
      <xdr:nvSpPr>
        <xdr:cNvPr id="710" name="円/楕円 709"/>
        <xdr:cNvSpPr/>
      </xdr:nvSpPr>
      <xdr:spPr>
        <a:xfrm>
          <a:off x="15430500" y="156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116648</xdr:rowOff>
    </xdr:from>
    <xdr:ext cx="534377" cy="259045"/>
    <xdr:sp macro="" textlink="">
      <xdr:nvSpPr>
        <xdr:cNvPr id="711" name="テキスト ボックス 710"/>
        <xdr:cNvSpPr txBox="1"/>
      </xdr:nvSpPr>
      <xdr:spPr>
        <a:xfrm>
          <a:off x="15214111" y="153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87,035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5935</xdr:rowOff>
    </xdr:from>
    <xdr:to>
      <xdr:col>21</xdr:col>
      <xdr:colOff>212725</xdr:colOff>
      <xdr:row>90</xdr:row>
      <xdr:rowOff>107535</xdr:rowOff>
    </xdr:to>
    <xdr:sp macro="" textlink="">
      <xdr:nvSpPr>
        <xdr:cNvPr id="712" name="円/楕円 711"/>
        <xdr:cNvSpPr/>
      </xdr:nvSpPr>
      <xdr:spPr>
        <a:xfrm>
          <a:off x="14541500" y="154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124062</xdr:rowOff>
    </xdr:from>
    <xdr:ext cx="534377" cy="259045"/>
    <xdr:sp macro="" textlink="">
      <xdr:nvSpPr>
        <xdr:cNvPr id="713" name="テキスト ボックス 712"/>
        <xdr:cNvSpPr txBox="1"/>
      </xdr:nvSpPr>
      <xdr:spPr>
        <a:xfrm>
          <a:off x="14325111" y="152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97,081</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59117</xdr:rowOff>
    </xdr:from>
    <xdr:to>
      <xdr:col>20</xdr:col>
      <xdr:colOff>9525</xdr:colOff>
      <xdr:row>90</xdr:row>
      <xdr:rowOff>160717</xdr:rowOff>
    </xdr:to>
    <xdr:sp macro="" textlink="">
      <xdr:nvSpPr>
        <xdr:cNvPr id="714" name="円/楕円 713"/>
        <xdr:cNvSpPr/>
      </xdr:nvSpPr>
      <xdr:spPr>
        <a:xfrm>
          <a:off x="13652500" y="15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5794</xdr:rowOff>
    </xdr:from>
    <xdr:ext cx="534377" cy="259045"/>
    <xdr:sp macro="" textlink="">
      <xdr:nvSpPr>
        <xdr:cNvPr id="715" name="テキスト ボックス 714"/>
        <xdr:cNvSpPr txBox="1"/>
      </xdr:nvSpPr>
      <xdr:spPr>
        <a:xfrm>
          <a:off x="13436111" y="152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93,824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1690</xdr:rowOff>
    </xdr:from>
    <xdr:to>
      <xdr:col>18</xdr:col>
      <xdr:colOff>492125</xdr:colOff>
      <xdr:row>92</xdr:row>
      <xdr:rowOff>103290</xdr:rowOff>
    </xdr:to>
    <xdr:sp macro="" textlink="">
      <xdr:nvSpPr>
        <xdr:cNvPr id="716" name="円/楕円 715"/>
        <xdr:cNvSpPr/>
      </xdr:nvSpPr>
      <xdr:spPr>
        <a:xfrm>
          <a:off x="12763500" y="157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119817</xdr:rowOff>
    </xdr:from>
    <xdr:ext cx="534377" cy="259045"/>
    <xdr:sp macro="" textlink="">
      <xdr:nvSpPr>
        <xdr:cNvPr id="717" name="テキスト ボックス 716"/>
        <xdr:cNvSpPr txBox="1"/>
      </xdr:nvSpPr>
      <xdr:spPr>
        <a:xfrm>
          <a:off x="12547111" y="155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年度と比較し大きく変動しているのは、総務費、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、土木費、消防費である。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総務費は、平成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年度に基金の統廃合を行ったことにより一時的に増加したため、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恵那峡再整備事業や大正村浪漫亭リニューアル事業を行ったことにより、前年度比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土木費は、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下水道事業特別会計繰出金や主要市道整備事業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などの減により、前年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消防費は、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消防救急デジタル無線整備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により一時的に増加したため、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年度の実質収支額は前年度比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127,452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、実質単年度収支の標準財政規模比は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ポイント上昇した。これは、支出総額は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したものの、病院建設に伴う基金からの繰入金の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により収入総額も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今後も一定程度の基金積立金を確保しつつ、収支のバランスを崩すことのないよう、安定的な財政運営に努める。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年度は、水道事業、病院事業、国保診療所事業会計といった公営企業の比率が上昇したことが大きな要因である。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一般会計の比率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病院事業及び介護老人保健施設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また、収納体制や滞納処分の強化等により料金収納率の向上を図り、各事業の健全運営に努める。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償還完了やこれまでの繰上償還により元利償還金、算入公債費等ともに減少し、実質公債費比率も減少したが、平成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年度に完成した市立恵那病院の元利償還金に対する繰入金が増加する予定であり、実質公債費比率の上昇が予想されるため、地方債を計画的に発行・管理していくことが必要である。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年度は将来負担額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のうち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地方債の現在高が償還完了などにより減少した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市立恵那病院</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整備に係る公営企業債の償還額が前年度に比べ増加したため、公営企業債等繰入見込額が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百万円増加し、また、充当可能基金についても病院施設等整備基金の減少により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百万円減少し、地方債の償還により基準財政需要額算入見込額も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年度は算出していなかった将来負担比率は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今後も引き続き事業の選択と計画的な借入れを実施し、また、安定的な財政運営のために基金の一定程度の確保に引き続き努める。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51,667
51,060
504.24
30,071,932
28,675,502
1,312,909
17,630,166
30,768,421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51,667
51,060
504.24
30,071,932
28,675,502
1,312,909
17,630,166
30,768,421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51,667
51,060
504.24
30,071,932
28,675,502
1,312,909
17,630,166
30,768,421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30071932</v>
      </c>
      <c r="BO4" s="411"/>
      <c r="BP4" s="411"/>
      <c r="BQ4" s="411"/>
      <c r="BR4" s="411"/>
      <c r="BS4" s="411"/>
      <c r="BT4" s="411"/>
      <c r="BU4" s="412"/>
      <c r="BV4" s="410">
        <v>31039959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7.4</v>
      </c>
      <c r="CU4" s="588"/>
      <c r="CV4" s="588"/>
      <c r="CW4" s="588"/>
      <c r="CX4" s="588"/>
      <c r="CY4" s="588"/>
      <c r="CZ4" s="588"/>
      <c r="DA4" s="589"/>
      <c r="DB4" s="587">
        <v>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28675502</v>
      </c>
      <c r="BO5" s="416"/>
      <c r="BP5" s="416"/>
      <c r="BQ5" s="416"/>
      <c r="BR5" s="416"/>
      <c r="BS5" s="416"/>
      <c r="BT5" s="416"/>
      <c r="BU5" s="417"/>
      <c r="BV5" s="415">
        <v>29541054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v>
      </c>
      <c r="CU5" s="386"/>
      <c r="CV5" s="386"/>
      <c r="CW5" s="386"/>
      <c r="CX5" s="386"/>
      <c r="CY5" s="386"/>
      <c r="CZ5" s="386"/>
      <c r="DA5" s="387"/>
      <c r="DB5" s="385">
        <v>85.2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1396430</v>
      </c>
      <c r="BO6" s="416"/>
      <c r="BP6" s="416"/>
      <c r="BQ6" s="416"/>
      <c r="BR6" s="416"/>
      <c r="BS6" s="416"/>
      <c r="BT6" s="416"/>
      <c r="BU6" s="417"/>
      <c r="BV6" s="415">
        <v>1498905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89.5</v>
      </c>
      <c r="CU6" s="562"/>
      <c r="CV6" s="562"/>
      <c r="CW6" s="562"/>
      <c r="CX6" s="562"/>
      <c r="CY6" s="562"/>
      <c r="CZ6" s="562"/>
      <c r="DA6" s="563"/>
      <c r="DB6" s="561">
        <v>90.8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83521</v>
      </c>
      <c r="BO7" s="416"/>
      <c r="BP7" s="416"/>
      <c r="BQ7" s="416"/>
      <c r="BR7" s="416"/>
      <c r="BS7" s="416"/>
      <c r="BT7" s="416"/>
      <c r="BU7" s="417"/>
      <c r="BV7" s="415">
        <v>58544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17630166</v>
      </c>
      <c r="CU7" s="416"/>
      <c r="CV7" s="416"/>
      <c r="CW7" s="416"/>
      <c r="CX7" s="416"/>
      <c r="CY7" s="416"/>
      <c r="CZ7" s="416"/>
      <c r="DA7" s="417"/>
      <c r="DB7" s="415">
        <v>18114041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1312909</v>
      </c>
      <c r="BO8" s="416"/>
      <c r="BP8" s="416"/>
      <c r="BQ8" s="416"/>
      <c r="BR8" s="416"/>
      <c r="BS8" s="416"/>
      <c r="BT8" s="416"/>
      <c r="BU8" s="417"/>
      <c r="BV8" s="415">
        <v>1440361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0.47</v>
      </c>
      <c r="CU8" s="525"/>
      <c r="CV8" s="525"/>
      <c r="CW8" s="525"/>
      <c r="CX8" s="525"/>
      <c r="CY8" s="525"/>
      <c r="CZ8" s="525"/>
      <c r="DA8" s="526"/>
      <c r="DB8" s="524">
        <v>0.47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51073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-127452</v>
      </c>
      <c r="BO9" s="416"/>
      <c r="BP9" s="416"/>
      <c r="BQ9" s="416"/>
      <c r="BR9" s="416"/>
      <c r="BS9" s="416"/>
      <c r="BT9" s="416"/>
      <c r="BU9" s="417"/>
      <c r="BV9" s="415">
        <v>280623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21.8</v>
      </c>
      <c r="CU9" s="386"/>
      <c r="CV9" s="386"/>
      <c r="CW9" s="386"/>
      <c r="CX9" s="386"/>
      <c r="CY9" s="386"/>
      <c r="CZ9" s="386"/>
      <c r="DA9" s="387"/>
      <c r="DB9" s="385">
        <v>20.399999999999999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53718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2096</v>
      </c>
      <c r="BO10" s="416"/>
      <c r="BP10" s="416"/>
      <c r="BQ10" s="416"/>
      <c r="BR10" s="416"/>
      <c r="BS10" s="416"/>
      <c r="BT10" s="416"/>
      <c r="BU10" s="417"/>
      <c r="BV10" s="415">
        <v>3037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v>1283260</v>
      </c>
      <c r="BO11" s="416"/>
      <c r="BP11" s="416"/>
      <c r="BQ11" s="416"/>
      <c r="BR11" s="416"/>
      <c r="BS11" s="416"/>
      <c r="BT11" s="416"/>
      <c r="BU11" s="417"/>
      <c r="BV11" s="415">
        <v>834538</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51667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51060</v>
      </c>
      <c r="S13" s="517"/>
      <c r="T13" s="517"/>
      <c r="U13" s="517"/>
      <c r="V13" s="518"/>
      <c r="W13" s="504" t="s">
        <v>124</v>
      </c>
      <c r="X13" s="428"/>
      <c r="Y13" s="428"/>
      <c r="Z13" s="428"/>
      <c r="AA13" s="428"/>
      <c r="AB13" s="429"/>
      <c r="AC13" s="391">
        <v>1435</v>
      </c>
      <c r="AD13" s="392"/>
      <c r="AE13" s="392"/>
      <c r="AF13" s="392"/>
      <c r="AG13" s="393"/>
      <c r="AH13" s="391">
        <v>1500</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1157904</v>
      </c>
      <c r="BO13" s="416"/>
      <c r="BP13" s="416"/>
      <c r="BQ13" s="416"/>
      <c r="BR13" s="416"/>
      <c r="BS13" s="416"/>
      <c r="BT13" s="416"/>
      <c r="BU13" s="417"/>
      <c r="BV13" s="415">
        <v>1118198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7.1</v>
      </c>
      <c r="CU13" s="386"/>
      <c r="CV13" s="386"/>
      <c r="CW13" s="386"/>
      <c r="CX13" s="386"/>
      <c r="CY13" s="386"/>
      <c r="CZ13" s="386"/>
      <c r="DA13" s="387"/>
      <c r="DB13" s="385">
        <v>8.4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52339</v>
      </c>
      <c r="S14" s="517"/>
      <c r="T14" s="517"/>
      <c r="U14" s="517"/>
      <c r="V14" s="518"/>
      <c r="W14" s="519"/>
      <c r="X14" s="431"/>
      <c r="Y14" s="431"/>
      <c r="Z14" s="431"/>
      <c r="AA14" s="431"/>
      <c r="AB14" s="432"/>
      <c r="AC14" s="509">
        <v>5.6</v>
      </c>
      <c r="AD14" s="510"/>
      <c r="AE14" s="510"/>
      <c r="AF14" s="510"/>
      <c r="AG14" s="511"/>
      <c r="AH14" s="509">
        <v>5.7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13.3</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51762</v>
      </c>
      <c r="S15" s="517"/>
      <c r="T15" s="517"/>
      <c r="U15" s="517"/>
      <c r="V15" s="518"/>
      <c r="W15" s="504" t="s">
        <v>130</v>
      </c>
      <c r="X15" s="428"/>
      <c r="Y15" s="428"/>
      <c r="Z15" s="428"/>
      <c r="AA15" s="428"/>
      <c r="AB15" s="429"/>
      <c r="AC15" s="391">
        <v>9108</v>
      </c>
      <c r="AD15" s="392"/>
      <c r="AE15" s="392"/>
      <c r="AF15" s="392"/>
      <c r="AG15" s="393"/>
      <c r="AH15" s="391">
        <v>9561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6385392</v>
      </c>
      <c r="BO15" s="411"/>
      <c r="BP15" s="411"/>
      <c r="BQ15" s="411"/>
      <c r="BR15" s="411"/>
      <c r="BS15" s="411"/>
      <c r="BT15" s="411"/>
      <c r="BU15" s="412"/>
      <c r="BV15" s="410">
        <v>6251956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35.700000000000003</v>
      </c>
      <c r="AD16" s="510"/>
      <c r="AE16" s="510"/>
      <c r="AF16" s="510"/>
      <c r="AG16" s="511"/>
      <c r="AH16" s="509">
        <v>36.6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13887522</v>
      </c>
      <c r="BO16" s="416"/>
      <c r="BP16" s="416"/>
      <c r="BQ16" s="416"/>
      <c r="BR16" s="416"/>
      <c r="BS16" s="416"/>
      <c r="BT16" s="416"/>
      <c r="BU16" s="417"/>
      <c r="BV16" s="415">
        <v>13508186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14980</v>
      </c>
      <c r="AD17" s="392"/>
      <c r="AE17" s="392"/>
      <c r="AF17" s="392"/>
      <c r="AG17" s="393"/>
      <c r="AH17" s="391">
        <v>15055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8115242</v>
      </c>
      <c r="BO17" s="416"/>
      <c r="BP17" s="416"/>
      <c r="BQ17" s="416"/>
      <c r="BR17" s="416"/>
      <c r="BS17" s="416"/>
      <c r="BT17" s="416"/>
      <c r="BU17" s="417"/>
      <c r="BV17" s="415">
        <v>7937287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504.24</v>
      </c>
      <c r="M18" s="480"/>
      <c r="N18" s="480"/>
      <c r="O18" s="480"/>
      <c r="P18" s="480"/>
      <c r="Q18" s="480"/>
      <c r="R18" s="481"/>
      <c r="S18" s="481"/>
      <c r="T18" s="481"/>
      <c r="U18" s="481"/>
      <c r="V18" s="482"/>
      <c r="W18" s="496"/>
      <c r="X18" s="497"/>
      <c r="Y18" s="497"/>
      <c r="Z18" s="497"/>
      <c r="AA18" s="497"/>
      <c r="AB18" s="505"/>
      <c r="AC18" s="379">
        <v>58.7</v>
      </c>
      <c r="AD18" s="380"/>
      <c r="AE18" s="380"/>
      <c r="AF18" s="380"/>
      <c r="AG18" s="483"/>
      <c r="AH18" s="379">
        <v>57.6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15161482</v>
      </c>
      <c r="BO18" s="416"/>
      <c r="BP18" s="416"/>
      <c r="BQ18" s="416"/>
      <c r="BR18" s="416"/>
      <c r="BS18" s="416"/>
      <c r="BT18" s="416"/>
      <c r="BU18" s="417"/>
      <c r="BV18" s="415">
        <v>15725275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101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21490220</v>
      </c>
      <c r="BO19" s="416"/>
      <c r="BP19" s="416"/>
      <c r="BQ19" s="416"/>
      <c r="BR19" s="416"/>
      <c r="BS19" s="416"/>
      <c r="BT19" s="416"/>
      <c r="BU19" s="417"/>
      <c r="BV19" s="415">
        <v>21945918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18106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30768421</v>
      </c>
      <c r="BO23" s="416"/>
      <c r="BP23" s="416"/>
      <c r="BQ23" s="416"/>
      <c r="BR23" s="416"/>
      <c r="BS23" s="416"/>
      <c r="BT23" s="416"/>
      <c r="BU23" s="417"/>
      <c r="BV23" s="415">
        <v>32326768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8000</v>
      </c>
      <c r="R24" s="392"/>
      <c r="S24" s="392"/>
      <c r="T24" s="392"/>
      <c r="U24" s="392"/>
      <c r="V24" s="393"/>
      <c r="W24" s="457"/>
      <c r="X24" s="448"/>
      <c r="Y24" s="449"/>
      <c r="Z24" s="388" t="s">
        <v>154</v>
      </c>
      <c r="AA24" s="389"/>
      <c r="AB24" s="389"/>
      <c r="AC24" s="389"/>
      <c r="AD24" s="389"/>
      <c r="AE24" s="389"/>
      <c r="AF24" s="389"/>
      <c r="AG24" s="390"/>
      <c r="AH24" s="391">
        <v>531</v>
      </c>
      <c r="AI24" s="392"/>
      <c r="AJ24" s="392"/>
      <c r="AK24" s="392"/>
      <c r="AL24" s="393"/>
      <c r="AM24" s="391">
        <v>1677960</v>
      </c>
      <c r="AN24" s="392"/>
      <c r="AO24" s="392"/>
      <c r="AP24" s="392"/>
      <c r="AQ24" s="392"/>
      <c r="AR24" s="393"/>
      <c r="AS24" s="391">
        <v>3160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18123909</v>
      </c>
      <c r="BO24" s="416"/>
      <c r="BP24" s="416"/>
      <c r="BQ24" s="416"/>
      <c r="BR24" s="416"/>
      <c r="BS24" s="416"/>
      <c r="BT24" s="416"/>
      <c r="BU24" s="417"/>
      <c r="BV24" s="415">
        <v>19101955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6870</v>
      </c>
      <c r="R25" s="392"/>
      <c r="S25" s="392"/>
      <c r="T25" s="392"/>
      <c r="U25" s="392"/>
      <c r="V25" s="393"/>
      <c r="W25" s="457"/>
      <c r="X25" s="448"/>
      <c r="Y25" s="449"/>
      <c r="Z25" s="388" t="s">
        <v>157</v>
      </c>
      <c r="AA25" s="389"/>
      <c r="AB25" s="389"/>
      <c r="AC25" s="389"/>
      <c r="AD25" s="389"/>
      <c r="AE25" s="389"/>
      <c r="AF25" s="389"/>
      <c r="AG25" s="390"/>
      <c r="AH25" s="391">
        <v>80</v>
      </c>
      <c r="AI25" s="392"/>
      <c r="AJ25" s="392"/>
      <c r="AK25" s="392"/>
      <c r="AL25" s="393"/>
      <c r="AM25" s="391">
        <v>252000</v>
      </c>
      <c r="AN25" s="392"/>
      <c r="AO25" s="392"/>
      <c r="AP25" s="392"/>
      <c r="AQ25" s="392"/>
      <c r="AR25" s="393"/>
      <c r="AS25" s="391">
        <v>3150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375118</v>
      </c>
      <c r="BO25" s="411"/>
      <c r="BP25" s="411"/>
      <c r="BQ25" s="411"/>
      <c r="BR25" s="411"/>
      <c r="BS25" s="411"/>
      <c r="BT25" s="411"/>
      <c r="BU25" s="412"/>
      <c r="BV25" s="410">
        <v>67327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6000</v>
      </c>
      <c r="R26" s="392"/>
      <c r="S26" s="392"/>
      <c r="T26" s="392"/>
      <c r="U26" s="392"/>
      <c r="V26" s="393"/>
      <c r="W26" s="457"/>
      <c r="X26" s="448"/>
      <c r="Y26" s="449"/>
      <c r="Z26" s="388" t="s">
        <v>160</v>
      </c>
      <c r="AA26" s="470"/>
      <c r="AB26" s="470"/>
      <c r="AC26" s="470"/>
      <c r="AD26" s="470"/>
      <c r="AE26" s="470"/>
      <c r="AF26" s="470"/>
      <c r="AG26" s="471"/>
      <c r="AH26" s="391">
        <v>55</v>
      </c>
      <c r="AI26" s="392"/>
      <c r="AJ26" s="392"/>
      <c r="AK26" s="392"/>
      <c r="AL26" s="393"/>
      <c r="AM26" s="391">
        <v>177430</v>
      </c>
      <c r="AN26" s="392"/>
      <c r="AO26" s="392"/>
      <c r="AP26" s="392"/>
      <c r="AQ26" s="392"/>
      <c r="AR26" s="393"/>
      <c r="AS26" s="391">
        <v>3226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4240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977115</v>
      </c>
      <c r="BO27" s="419"/>
      <c r="BP27" s="419"/>
      <c r="BQ27" s="419"/>
      <c r="BR27" s="419"/>
      <c r="BS27" s="419"/>
      <c r="BT27" s="419"/>
      <c r="BU27" s="420"/>
      <c r="BV27" s="418">
        <v>976373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3820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2758963</v>
      </c>
      <c r="BO28" s="411"/>
      <c r="BP28" s="411"/>
      <c r="BQ28" s="411"/>
      <c r="BR28" s="411"/>
      <c r="BS28" s="411"/>
      <c r="BT28" s="411"/>
      <c r="BU28" s="412"/>
      <c r="BV28" s="410">
        <v>2756867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3620</v>
      </c>
      <c r="R29" s="392"/>
      <c r="S29" s="392"/>
      <c r="T29" s="392"/>
      <c r="U29" s="392"/>
      <c r="V29" s="393"/>
      <c r="W29" s="458"/>
      <c r="X29" s="459"/>
      <c r="Y29" s="460"/>
      <c r="Z29" s="388" t="s">
        <v>170</v>
      </c>
      <c r="AA29" s="389"/>
      <c r="AB29" s="389"/>
      <c r="AC29" s="389"/>
      <c r="AD29" s="389"/>
      <c r="AE29" s="389"/>
      <c r="AF29" s="389"/>
      <c r="AG29" s="390"/>
      <c r="AH29" s="391">
        <v>531</v>
      </c>
      <c r="AI29" s="392"/>
      <c r="AJ29" s="392"/>
      <c r="AK29" s="392"/>
      <c r="AL29" s="393"/>
      <c r="AM29" s="391">
        <v>1677960</v>
      </c>
      <c r="AN29" s="392"/>
      <c r="AO29" s="392"/>
      <c r="AP29" s="392"/>
      <c r="AQ29" s="392"/>
      <c r="AR29" s="393"/>
      <c r="AS29" s="391">
        <v>3160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2328462</v>
      </c>
      <c r="BO29" s="416"/>
      <c r="BP29" s="416"/>
      <c r="BQ29" s="416"/>
      <c r="BR29" s="416"/>
      <c r="BS29" s="416"/>
      <c r="BT29" s="416"/>
      <c r="BU29" s="417"/>
      <c r="BV29" s="415">
        <v>2327103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11205642</v>
      </c>
      <c r="BO30" s="419"/>
      <c r="BP30" s="419"/>
      <c r="BQ30" s="419"/>
      <c r="BR30" s="419"/>
      <c r="BS30" s="419"/>
      <c r="BT30" s="419"/>
      <c r="BU30" s="420"/>
      <c r="BV30" s="418">
        <v>11581995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IF('各会計、関係団体の財政状況及び健全化判断比率'!B36="","",'各会計、関係団体の財政状況及び健全化判断比率'!B36)</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岐阜県市町村職員退職手当組合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国民宿舎恵那山荘</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介護保険特別会計（事業勘定）</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IF('各会計、関係団体の財政状況及び健全化判断比率'!B37="","",'各会計、関係団体の財政状況及び健全化判断比率'!B37)</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岐阜県市町村会館組合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恵那市体育連盟</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介護保険特別会計（サービス勘定）</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IF('各会計、関係団体の財政状況及び健全化判断比率'!B34="","",'各会計、関係団体の財政状況及び健全化判断比率'!B34)</f>
        <v>介護老人保健施設事業会計</v>
      </c>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IF('各会計、関係団体の財政状況及び健全化判断比率'!B38="","",'各会計、関係団体の財政状況及び健全化判断比率'!B38)</f>
        <v>農業集落排水事業特別会計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土岐川防災ダム一部事務組合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恵那市文化振興会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f t="shared" si="0"/>
        <v>9</v>
      </c>
      <c r="AN37" s="375"/>
      <c r="AO37" s="374" t="str">
        <f>IF('各会計、関係団体の財政状況及び健全化判断比率'!B35="","",'各会計、関係団体の財政状況及び健全化判断比率'!B35)</f>
        <v>国民健康保険診療所事業会計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岐阜県後期高齢者医療広域連合（一般会計分）</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恵那市施設管理公社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岐阜県後期高齢者医療広域連合（特別会計分）</v>
      </c>
      <c r="BZ38" s="374"/>
      <c r="CA38" s="374"/>
      <c r="CB38" s="374"/>
      <c r="CC38" s="374"/>
      <c r="CD38" s="374"/>
      <c r="CE38" s="374"/>
      <c r="CF38" s="374"/>
      <c r="CG38" s="374"/>
      <c r="CH38" s="374"/>
      <c r="CI38" s="374"/>
      <c r="CJ38" s="374"/>
      <c r="CK38" s="374"/>
      <c r="CL38" s="374"/>
      <c r="CM38" s="374"/>
      <c r="CN38" s="167"/>
      <c r="CO38" s="375">
        <f t="shared" si="3"/>
        <v>23</v>
      </c>
      <c r="CP38" s="375"/>
      <c r="CQ38" s="374" t="str">
        <f>IF('各会計、関係団体の財政状況及び健全化判断比率'!BS11="","",'各会計、関係団体の財政状況及び健全化判断比率'!BS11)</f>
        <v>中山道広重美術館</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東濃農業共済事務組合</v>
      </c>
      <c r="BZ39" s="374"/>
      <c r="CA39" s="374"/>
      <c r="CB39" s="374"/>
      <c r="CC39" s="374"/>
      <c r="CD39" s="374"/>
      <c r="CE39" s="374"/>
      <c r="CF39" s="374"/>
      <c r="CG39" s="374"/>
      <c r="CH39" s="374"/>
      <c r="CI39" s="374"/>
      <c r="CJ39" s="374"/>
      <c r="CK39" s="374"/>
      <c r="CL39" s="374"/>
      <c r="CM39" s="374"/>
      <c r="CN39" s="167"/>
      <c r="CO39" s="375">
        <f t="shared" si="3"/>
        <v>24</v>
      </c>
      <c r="CP39" s="375"/>
      <c r="CQ39" s="374" t="str">
        <f>IF('各会計、関係団体の財政状況及び健全化判断比率'!BS12="","",'各会計、関係団体の財政状況及び健全化判断比率'!BS12)</f>
        <v>恵那市土地開発公社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25</v>
      </c>
      <c r="CP40" s="375"/>
      <c r="CQ40" s="374" t="str">
        <f>IF('各会計、関係団体の財政状況及び健全化判断比率'!BS13="","",'各会計、関係団体の財政状況及び健全化判断比率'!BS13)</f>
        <v>日本大正村</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26</v>
      </c>
      <c r="CP41" s="375"/>
      <c r="CQ41" s="374" t="str">
        <f>IF('各会計、関係団体の財政状況及び健全化判断比率'!BS14="","",'各会計、関係団体の財政状況及び健全化判断比率'!BS14)</f>
        <v>大正ロマン</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27</v>
      </c>
      <c r="CP42" s="375"/>
      <c r="CQ42" s="374" t="str">
        <f>IF('各会計、関係団体の財政状況及び健全化判断比率'!BS15="","",'各会計、関係団体の財政状況及び健全化判断比率'!BS15)</f>
        <v>くしはらの里</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7061390</v>
      </c>
      <c r="S5" s="671"/>
      <c r="T5" s="671"/>
      <c r="U5" s="671"/>
      <c r="V5" s="671"/>
      <c r="W5" s="671"/>
      <c r="X5" s="671"/>
      <c r="Y5" s="718"/>
      <c r="Z5" s="731">
        <v>23.5</v>
      </c>
      <c r="AA5" s="731"/>
      <c r="AB5" s="731"/>
      <c r="AC5" s="731"/>
      <c r="AD5" s="732">
        <v>6784454</v>
      </c>
      <c r="AE5" s="732"/>
      <c r="AF5" s="732"/>
      <c r="AG5" s="732"/>
      <c r="AH5" s="732"/>
      <c r="AI5" s="732"/>
      <c r="AJ5" s="732"/>
      <c r="AK5" s="732"/>
      <c r="AL5" s="719">
        <v>40</v>
      </c>
      <c r="AM5" s="688"/>
      <c r="AN5" s="688"/>
      <c r="AO5" s="720"/>
      <c r="AP5" s="707" t="s">
        <v>209</v>
      </c>
      <c r="AQ5" s="708"/>
      <c r="AR5" s="708"/>
      <c r="AS5" s="708"/>
      <c r="AT5" s="708"/>
      <c r="AU5" s="708"/>
      <c r="AV5" s="708"/>
      <c r="AW5" s="708"/>
      <c r="AX5" s="708"/>
      <c r="AY5" s="708"/>
      <c r="AZ5" s="708"/>
      <c r="BA5" s="708"/>
      <c r="BB5" s="708"/>
      <c r="BC5" s="708"/>
      <c r="BD5" s="708"/>
      <c r="BE5" s="708"/>
      <c r="BF5" s="709"/>
      <c r="BG5" s="620">
        <v>6742513</v>
      </c>
      <c r="BH5" s="621"/>
      <c r="BI5" s="621"/>
      <c r="BJ5" s="621"/>
      <c r="BK5" s="621"/>
      <c r="BL5" s="621"/>
      <c r="BM5" s="621"/>
      <c r="BN5" s="622"/>
      <c r="BO5" s="673">
        <v>95.5</v>
      </c>
      <c r="BP5" s="673"/>
      <c r="BQ5" s="673"/>
      <c r="BR5" s="673"/>
      <c r="BS5" s="674">
        <v>56377</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284224</v>
      </c>
      <c r="S6" s="621"/>
      <c r="T6" s="621"/>
      <c r="U6" s="621"/>
      <c r="V6" s="621"/>
      <c r="W6" s="621"/>
      <c r="X6" s="621"/>
      <c r="Y6" s="622"/>
      <c r="Z6" s="673">
        <v>0.9</v>
      </c>
      <c r="AA6" s="673"/>
      <c r="AB6" s="673"/>
      <c r="AC6" s="673"/>
      <c r="AD6" s="674">
        <v>284224</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6742513</v>
      </c>
      <c r="BH6" s="621"/>
      <c r="BI6" s="621"/>
      <c r="BJ6" s="621"/>
      <c r="BK6" s="621"/>
      <c r="BL6" s="621"/>
      <c r="BM6" s="621"/>
      <c r="BN6" s="622"/>
      <c r="BO6" s="673">
        <v>95.5</v>
      </c>
      <c r="BP6" s="673"/>
      <c r="BQ6" s="673"/>
      <c r="BR6" s="673"/>
      <c r="BS6" s="674">
        <v>56377</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198143</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198142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8524</v>
      </c>
      <c r="S7" s="621"/>
      <c r="T7" s="621"/>
      <c r="U7" s="621"/>
      <c r="V7" s="621"/>
      <c r="W7" s="621"/>
      <c r="X7" s="621"/>
      <c r="Y7" s="622"/>
      <c r="Z7" s="673">
        <v>0</v>
      </c>
      <c r="AA7" s="673"/>
      <c r="AB7" s="673"/>
      <c r="AC7" s="673"/>
      <c r="AD7" s="674">
        <v>8524</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2694055</v>
      </c>
      <c r="BH7" s="621"/>
      <c r="BI7" s="621"/>
      <c r="BJ7" s="621"/>
      <c r="BK7" s="621"/>
      <c r="BL7" s="621"/>
      <c r="BM7" s="621"/>
      <c r="BN7" s="622"/>
      <c r="BO7" s="673">
        <v>38.200000000000003</v>
      </c>
      <c r="BP7" s="673"/>
      <c r="BQ7" s="673"/>
      <c r="BR7" s="673"/>
      <c r="BS7" s="674">
        <v>56377</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4283241</v>
      </c>
      <c r="CS7" s="621"/>
      <c r="CT7" s="621"/>
      <c r="CU7" s="621"/>
      <c r="CV7" s="621"/>
      <c r="CW7" s="621"/>
      <c r="CX7" s="621"/>
      <c r="CY7" s="622"/>
      <c r="CZ7" s="673">
        <v>14.9</v>
      </c>
      <c r="DA7" s="673"/>
      <c r="DB7" s="673"/>
      <c r="DC7" s="673"/>
      <c r="DD7" s="626">
        <v>412641</v>
      </c>
      <c r="DE7" s="621"/>
      <c r="DF7" s="621"/>
      <c r="DG7" s="621"/>
      <c r="DH7" s="621"/>
      <c r="DI7" s="621"/>
      <c r="DJ7" s="621"/>
      <c r="DK7" s="621"/>
      <c r="DL7" s="621"/>
      <c r="DM7" s="621"/>
      <c r="DN7" s="621"/>
      <c r="DO7" s="621"/>
      <c r="DP7" s="622"/>
      <c r="DQ7" s="626">
        <v>3340542</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21748</v>
      </c>
      <c r="S8" s="621"/>
      <c r="T8" s="621"/>
      <c r="U8" s="621"/>
      <c r="V8" s="621"/>
      <c r="W8" s="621"/>
      <c r="X8" s="621"/>
      <c r="Y8" s="622"/>
      <c r="Z8" s="673">
        <v>0.1</v>
      </c>
      <c r="AA8" s="673"/>
      <c r="AB8" s="673"/>
      <c r="AC8" s="673"/>
      <c r="AD8" s="674">
        <v>21748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91116</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7122950</v>
      </c>
      <c r="CS8" s="621"/>
      <c r="CT8" s="621"/>
      <c r="CU8" s="621"/>
      <c r="CV8" s="621"/>
      <c r="CW8" s="621"/>
      <c r="CX8" s="621"/>
      <c r="CY8" s="622"/>
      <c r="CZ8" s="673">
        <v>24.8</v>
      </c>
      <c r="DA8" s="673"/>
      <c r="DB8" s="673"/>
      <c r="DC8" s="673"/>
      <c r="DD8" s="626">
        <v>138013</v>
      </c>
      <c r="DE8" s="621"/>
      <c r="DF8" s="621"/>
      <c r="DG8" s="621"/>
      <c r="DH8" s="621"/>
      <c r="DI8" s="621"/>
      <c r="DJ8" s="621"/>
      <c r="DK8" s="621"/>
      <c r="DL8" s="621"/>
      <c r="DM8" s="621"/>
      <c r="DN8" s="621"/>
      <c r="DO8" s="621"/>
      <c r="DP8" s="622"/>
      <c r="DQ8" s="626">
        <v>4205142</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11013</v>
      </c>
      <c r="S9" s="621"/>
      <c r="T9" s="621"/>
      <c r="U9" s="621"/>
      <c r="V9" s="621"/>
      <c r="W9" s="621"/>
      <c r="X9" s="621"/>
      <c r="Y9" s="622"/>
      <c r="Z9" s="673">
        <v>0</v>
      </c>
      <c r="AA9" s="673"/>
      <c r="AB9" s="673"/>
      <c r="AC9" s="673"/>
      <c r="AD9" s="674">
        <v>11013</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2165824</v>
      </c>
      <c r="BH9" s="621"/>
      <c r="BI9" s="621"/>
      <c r="BJ9" s="621"/>
      <c r="BK9" s="621"/>
      <c r="BL9" s="621"/>
      <c r="BM9" s="621"/>
      <c r="BN9" s="622"/>
      <c r="BO9" s="673">
        <v>30.7</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4864675</v>
      </c>
      <c r="CS9" s="621"/>
      <c r="CT9" s="621"/>
      <c r="CU9" s="621"/>
      <c r="CV9" s="621"/>
      <c r="CW9" s="621"/>
      <c r="CX9" s="621"/>
      <c r="CY9" s="622"/>
      <c r="CZ9" s="673">
        <v>17</v>
      </c>
      <c r="DA9" s="673"/>
      <c r="DB9" s="673"/>
      <c r="DC9" s="673"/>
      <c r="DD9" s="626">
        <v>405549</v>
      </c>
      <c r="DE9" s="621"/>
      <c r="DF9" s="621"/>
      <c r="DG9" s="621"/>
      <c r="DH9" s="621"/>
      <c r="DI9" s="621"/>
      <c r="DJ9" s="621"/>
      <c r="DK9" s="621"/>
      <c r="DL9" s="621"/>
      <c r="DM9" s="621"/>
      <c r="DN9" s="621"/>
      <c r="DO9" s="621"/>
      <c r="DP9" s="622"/>
      <c r="DQ9" s="626">
        <v>2338315</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900796</v>
      </c>
      <c r="S10" s="621"/>
      <c r="T10" s="621"/>
      <c r="U10" s="621"/>
      <c r="V10" s="621"/>
      <c r="W10" s="621"/>
      <c r="X10" s="621"/>
      <c r="Y10" s="622"/>
      <c r="Z10" s="673">
        <v>3</v>
      </c>
      <c r="AA10" s="673"/>
      <c r="AB10" s="673"/>
      <c r="AC10" s="673"/>
      <c r="AD10" s="674">
        <v>900796</v>
      </c>
      <c r="AE10" s="674"/>
      <c r="AF10" s="674"/>
      <c r="AG10" s="674"/>
      <c r="AH10" s="674"/>
      <c r="AI10" s="674"/>
      <c r="AJ10" s="674"/>
      <c r="AK10" s="674"/>
      <c r="AL10" s="643">
        <v>5.3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155174</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54630</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14630</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121505</v>
      </c>
      <c r="S11" s="621"/>
      <c r="T11" s="621"/>
      <c r="U11" s="621"/>
      <c r="V11" s="621"/>
      <c r="W11" s="621"/>
      <c r="X11" s="621"/>
      <c r="Y11" s="622"/>
      <c r="Z11" s="673">
        <v>0.4</v>
      </c>
      <c r="AA11" s="673"/>
      <c r="AB11" s="673"/>
      <c r="AC11" s="673"/>
      <c r="AD11" s="674">
        <v>121505</v>
      </c>
      <c r="AE11" s="674"/>
      <c r="AF11" s="674"/>
      <c r="AG11" s="674"/>
      <c r="AH11" s="674"/>
      <c r="AI11" s="674"/>
      <c r="AJ11" s="674"/>
      <c r="AK11" s="674"/>
      <c r="AL11" s="643">
        <v>0.7</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281941</v>
      </c>
      <c r="BH11" s="621"/>
      <c r="BI11" s="621"/>
      <c r="BJ11" s="621"/>
      <c r="BK11" s="621"/>
      <c r="BL11" s="621"/>
      <c r="BM11" s="621"/>
      <c r="BN11" s="622"/>
      <c r="BO11" s="673">
        <v>4</v>
      </c>
      <c r="BP11" s="673"/>
      <c r="BQ11" s="673"/>
      <c r="BR11" s="673"/>
      <c r="BS11" s="626">
        <v>56377</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1195690</v>
      </c>
      <c r="CS11" s="621"/>
      <c r="CT11" s="621"/>
      <c r="CU11" s="621"/>
      <c r="CV11" s="621"/>
      <c r="CW11" s="621"/>
      <c r="CX11" s="621"/>
      <c r="CY11" s="622"/>
      <c r="CZ11" s="673">
        <v>4.2</v>
      </c>
      <c r="DA11" s="673"/>
      <c r="DB11" s="673"/>
      <c r="DC11" s="673"/>
      <c r="DD11" s="626">
        <v>288980</v>
      </c>
      <c r="DE11" s="621"/>
      <c r="DF11" s="621"/>
      <c r="DG11" s="621"/>
      <c r="DH11" s="621"/>
      <c r="DI11" s="621"/>
      <c r="DJ11" s="621"/>
      <c r="DK11" s="621"/>
      <c r="DL11" s="621"/>
      <c r="DM11" s="621"/>
      <c r="DN11" s="621"/>
      <c r="DO11" s="621"/>
      <c r="DP11" s="622"/>
      <c r="DQ11" s="626">
        <v>714898</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3527420</v>
      </c>
      <c r="BH12" s="621"/>
      <c r="BI12" s="621"/>
      <c r="BJ12" s="621"/>
      <c r="BK12" s="621"/>
      <c r="BL12" s="621"/>
      <c r="BM12" s="621"/>
      <c r="BN12" s="622"/>
      <c r="BO12" s="673">
        <v>50</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1027167</v>
      </c>
      <c r="CS12" s="621"/>
      <c r="CT12" s="621"/>
      <c r="CU12" s="621"/>
      <c r="CV12" s="621"/>
      <c r="CW12" s="621"/>
      <c r="CX12" s="621"/>
      <c r="CY12" s="622"/>
      <c r="CZ12" s="673">
        <v>3.6</v>
      </c>
      <c r="DA12" s="673"/>
      <c r="DB12" s="673"/>
      <c r="DC12" s="673"/>
      <c r="DD12" s="626">
        <v>388903</v>
      </c>
      <c r="DE12" s="621"/>
      <c r="DF12" s="621"/>
      <c r="DG12" s="621"/>
      <c r="DH12" s="621"/>
      <c r="DI12" s="621"/>
      <c r="DJ12" s="621"/>
      <c r="DK12" s="621"/>
      <c r="DL12" s="621"/>
      <c r="DM12" s="621"/>
      <c r="DN12" s="621"/>
      <c r="DO12" s="621"/>
      <c r="DP12" s="622"/>
      <c r="DQ12" s="626">
        <v>594749</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65125</v>
      </c>
      <c r="S13" s="621"/>
      <c r="T13" s="621"/>
      <c r="U13" s="621"/>
      <c r="V13" s="621"/>
      <c r="W13" s="621"/>
      <c r="X13" s="621"/>
      <c r="Y13" s="622"/>
      <c r="Z13" s="673">
        <v>0.2</v>
      </c>
      <c r="AA13" s="673"/>
      <c r="AB13" s="673"/>
      <c r="AC13" s="673"/>
      <c r="AD13" s="674">
        <v>65125</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3494515</v>
      </c>
      <c r="BH13" s="621"/>
      <c r="BI13" s="621"/>
      <c r="BJ13" s="621"/>
      <c r="BK13" s="621"/>
      <c r="BL13" s="621"/>
      <c r="BM13" s="621"/>
      <c r="BN13" s="622"/>
      <c r="BO13" s="673">
        <v>49.5</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1653100</v>
      </c>
      <c r="CS13" s="621"/>
      <c r="CT13" s="621"/>
      <c r="CU13" s="621"/>
      <c r="CV13" s="621"/>
      <c r="CW13" s="621"/>
      <c r="CX13" s="621"/>
      <c r="CY13" s="622"/>
      <c r="CZ13" s="673">
        <v>5.8</v>
      </c>
      <c r="DA13" s="673"/>
      <c r="DB13" s="673"/>
      <c r="DC13" s="673"/>
      <c r="DD13" s="626">
        <v>701790</v>
      </c>
      <c r="DE13" s="621"/>
      <c r="DF13" s="621"/>
      <c r="DG13" s="621"/>
      <c r="DH13" s="621"/>
      <c r="DI13" s="621"/>
      <c r="DJ13" s="621"/>
      <c r="DK13" s="621"/>
      <c r="DL13" s="621"/>
      <c r="DM13" s="621"/>
      <c r="DN13" s="621"/>
      <c r="DO13" s="621"/>
      <c r="DP13" s="622"/>
      <c r="DQ13" s="626">
        <v>1099197</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155895</v>
      </c>
      <c r="BH14" s="621"/>
      <c r="BI14" s="621"/>
      <c r="BJ14" s="621"/>
      <c r="BK14" s="621"/>
      <c r="BL14" s="621"/>
      <c r="BM14" s="621"/>
      <c r="BN14" s="622"/>
      <c r="BO14" s="673">
        <v>2.2000000000000002</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900392</v>
      </c>
      <c r="CS14" s="621"/>
      <c r="CT14" s="621"/>
      <c r="CU14" s="621"/>
      <c r="CV14" s="621"/>
      <c r="CW14" s="621"/>
      <c r="CX14" s="621"/>
      <c r="CY14" s="622"/>
      <c r="CZ14" s="673">
        <v>3.1</v>
      </c>
      <c r="DA14" s="673"/>
      <c r="DB14" s="673"/>
      <c r="DC14" s="673"/>
      <c r="DD14" s="626">
        <v>61159</v>
      </c>
      <c r="DE14" s="621"/>
      <c r="DF14" s="621"/>
      <c r="DG14" s="621"/>
      <c r="DH14" s="621"/>
      <c r="DI14" s="621"/>
      <c r="DJ14" s="621"/>
      <c r="DK14" s="621"/>
      <c r="DL14" s="621"/>
      <c r="DM14" s="621"/>
      <c r="DN14" s="621"/>
      <c r="DO14" s="621"/>
      <c r="DP14" s="622"/>
      <c r="DQ14" s="626">
        <v>830337</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25340</v>
      </c>
      <c r="S15" s="621"/>
      <c r="T15" s="621"/>
      <c r="U15" s="621"/>
      <c r="V15" s="621"/>
      <c r="W15" s="621"/>
      <c r="X15" s="621"/>
      <c r="Y15" s="622"/>
      <c r="Z15" s="673">
        <v>0.1</v>
      </c>
      <c r="AA15" s="673"/>
      <c r="AB15" s="673"/>
      <c r="AC15" s="673"/>
      <c r="AD15" s="674">
        <v>25340</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363519</v>
      </c>
      <c r="BH15" s="621"/>
      <c r="BI15" s="621"/>
      <c r="BJ15" s="621"/>
      <c r="BK15" s="621"/>
      <c r="BL15" s="621"/>
      <c r="BM15" s="621"/>
      <c r="BN15" s="622"/>
      <c r="BO15" s="673">
        <v>5.0999999999999996</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2521747</v>
      </c>
      <c r="CS15" s="621"/>
      <c r="CT15" s="621"/>
      <c r="CU15" s="621"/>
      <c r="CV15" s="621"/>
      <c r="CW15" s="621"/>
      <c r="CX15" s="621"/>
      <c r="CY15" s="622"/>
      <c r="CZ15" s="673">
        <v>8.8000000000000007</v>
      </c>
      <c r="DA15" s="673"/>
      <c r="DB15" s="673"/>
      <c r="DC15" s="673"/>
      <c r="DD15" s="626">
        <v>153606</v>
      </c>
      <c r="DE15" s="621"/>
      <c r="DF15" s="621"/>
      <c r="DG15" s="621"/>
      <c r="DH15" s="621"/>
      <c r="DI15" s="621"/>
      <c r="DJ15" s="621"/>
      <c r="DK15" s="621"/>
      <c r="DL15" s="621"/>
      <c r="DM15" s="621"/>
      <c r="DN15" s="621"/>
      <c r="DO15" s="621"/>
      <c r="DP15" s="622"/>
      <c r="DQ15" s="626">
        <v>2030557</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10069981</v>
      </c>
      <c r="S16" s="621"/>
      <c r="T16" s="621"/>
      <c r="U16" s="621"/>
      <c r="V16" s="621"/>
      <c r="W16" s="621"/>
      <c r="X16" s="621"/>
      <c r="Y16" s="622"/>
      <c r="Z16" s="673">
        <v>33.5</v>
      </c>
      <c r="AA16" s="673"/>
      <c r="AB16" s="673"/>
      <c r="AC16" s="673"/>
      <c r="AD16" s="674">
        <v>8611037</v>
      </c>
      <c r="AE16" s="674"/>
      <c r="AF16" s="674"/>
      <c r="AG16" s="674"/>
      <c r="AH16" s="674"/>
      <c r="AI16" s="674"/>
      <c r="AJ16" s="674"/>
      <c r="AK16" s="674"/>
      <c r="AL16" s="643">
        <v>50.8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1624</v>
      </c>
      <c r="BH16" s="621"/>
      <c r="BI16" s="621"/>
      <c r="BJ16" s="621"/>
      <c r="BK16" s="621"/>
      <c r="BL16" s="621"/>
      <c r="BM16" s="621"/>
      <c r="BN16" s="622"/>
      <c r="BO16" s="673">
        <v>0</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121963</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44641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8611037</v>
      </c>
      <c r="S17" s="621"/>
      <c r="T17" s="621"/>
      <c r="U17" s="621"/>
      <c r="V17" s="621"/>
      <c r="W17" s="621"/>
      <c r="X17" s="621"/>
      <c r="Y17" s="622"/>
      <c r="Z17" s="673">
        <v>28.6</v>
      </c>
      <c r="AA17" s="673"/>
      <c r="AB17" s="673"/>
      <c r="AC17" s="673"/>
      <c r="AD17" s="674">
        <v>8611037</v>
      </c>
      <c r="AE17" s="674"/>
      <c r="AF17" s="674"/>
      <c r="AG17" s="674"/>
      <c r="AH17" s="674"/>
      <c r="AI17" s="674"/>
      <c r="AJ17" s="674"/>
      <c r="AK17" s="674"/>
      <c r="AL17" s="643">
        <v>50.8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4731804</v>
      </c>
      <c r="CS17" s="621"/>
      <c r="CT17" s="621"/>
      <c r="CU17" s="621"/>
      <c r="CV17" s="621"/>
      <c r="CW17" s="621"/>
      <c r="CX17" s="621"/>
      <c r="CY17" s="622"/>
      <c r="CZ17" s="673">
        <v>16.5</v>
      </c>
      <c r="DA17" s="673"/>
      <c r="DB17" s="673"/>
      <c r="DC17" s="673"/>
      <c r="DD17" s="626" t="s">
        <v>113</v>
      </c>
      <c r="DE17" s="621"/>
      <c r="DF17" s="621"/>
      <c r="DG17" s="621"/>
      <c r="DH17" s="621"/>
      <c r="DI17" s="621"/>
      <c r="DJ17" s="621"/>
      <c r="DK17" s="621"/>
      <c r="DL17" s="621"/>
      <c r="DM17" s="621"/>
      <c r="DN17" s="621"/>
      <c r="DO17" s="621"/>
      <c r="DP17" s="622"/>
      <c r="DQ17" s="626">
        <v>4682640</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1458944</v>
      </c>
      <c r="S18" s="621"/>
      <c r="T18" s="621"/>
      <c r="U18" s="621"/>
      <c r="V18" s="621"/>
      <c r="W18" s="621"/>
      <c r="X18" s="621"/>
      <c r="Y18" s="622"/>
      <c r="Z18" s="673">
        <v>4.9000000000000004</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318877</v>
      </c>
      <c r="BH19" s="621"/>
      <c r="BI19" s="621"/>
      <c r="BJ19" s="621"/>
      <c r="BK19" s="621"/>
      <c r="BL19" s="621"/>
      <c r="BM19" s="621"/>
      <c r="BN19" s="622"/>
      <c r="BO19" s="673">
        <v>4.5</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18569646</v>
      </c>
      <c r="S20" s="621"/>
      <c r="T20" s="621"/>
      <c r="U20" s="621"/>
      <c r="V20" s="621"/>
      <c r="W20" s="621"/>
      <c r="X20" s="621"/>
      <c r="Y20" s="622"/>
      <c r="Z20" s="673">
        <v>61.8</v>
      </c>
      <c r="AA20" s="673"/>
      <c r="AB20" s="673"/>
      <c r="AC20" s="673"/>
      <c r="AD20" s="674">
        <v>16833766</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318877</v>
      </c>
      <c r="BH20" s="621"/>
      <c r="BI20" s="621"/>
      <c r="BJ20" s="621"/>
      <c r="BK20" s="621"/>
      <c r="BL20" s="621"/>
      <c r="BM20" s="621"/>
      <c r="BN20" s="622"/>
      <c r="BO20" s="673">
        <v>4.5</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28675502</v>
      </c>
      <c r="CS20" s="621"/>
      <c r="CT20" s="621"/>
      <c r="CU20" s="621"/>
      <c r="CV20" s="621"/>
      <c r="CW20" s="621"/>
      <c r="CX20" s="621"/>
      <c r="CY20" s="622"/>
      <c r="CZ20" s="673">
        <v>100</v>
      </c>
      <c r="DA20" s="673"/>
      <c r="DB20" s="673"/>
      <c r="DC20" s="673"/>
      <c r="DD20" s="626">
        <v>2550641</v>
      </c>
      <c r="DE20" s="621"/>
      <c r="DF20" s="621"/>
      <c r="DG20" s="621"/>
      <c r="DH20" s="621"/>
      <c r="DI20" s="621"/>
      <c r="DJ20" s="621"/>
      <c r="DK20" s="621"/>
      <c r="DL20" s="621"/>
      <c r="DM20" s="621"/>
      <c r="DN20" s="621"/>
      <c r="DO20" s="621"/>
      <c r="DP20" s="622"/>
      <c r="DQ20" s="626">
        <v>20093790</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5663</v>
      </c>
      <c r="S21" s="621"/>
      <c r="T21" s="621"/>
      <c r="U21" s="621"/>
      <c r="V21" s="621"/>
      <c r="W21" s="621"/>
      <c r="X21" s="621"/>
      <c r="Y21" s="622"/>
      <c r="Z21" s="673">
        <v>0</v>
      </c>
      <c r="AA21" s="673"/>
      <c r="AB21" s="673"/>
      <c r="AC21" s="673"/>
      <c r="AD21" s="674">
        <v>5663</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41941</v>
      </c>
      <c r="BH21" s="621"/>
      <c r="BI21" s="621"/>
      <c r="BJ21" s="621"/>
      <c r="BK21" s="621"/>
      <c r="BL21" s="621"/>
      <c r="BM21" s="621"/>
      <c r="BN21" s="622"/>
      <c r="BO21" s="673">
        <v>0.6</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85856</v>
      </c>
      <c r="S22" s="621"/>
      <c r="T22" s="621"/>
      <c r="U22" s="621"/>
      <c r="V22" s="621"/>
      <c r="W22" s="621"/>
      <c r="X22" s="621"/>
      <c r="Y22" s="622"/>
      <c r="Z22" s="673">
        <v>0.3</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421019</v>
      </c>
      <c r="S23" s="621"/>
      <c r="T23" s="621"/>
      <c r="U23" s="621"/>
      <c r="V23" s="621"/>
      <c r="W23" s="621"/>
      <c r="X23" s="621"/>
      <c r="Y23" s="622"/>
      <c r="Z23" s="673">
        <v>1.4</v>
      </c>
      <c r="AA23" s="673"/>
      <c r="AB23" s="673"/>
      <c r="AC23" s="673"/>
      <c r="AD23" s="674">
        <v>24104</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276936</v>
      </c>
      <c r="BH23" s="621"/>
      <c r="BI23" s="621"/>
      <c r="BJ23" s="621"/>
      <c r="BK23" s="621"/>
      <c r="BL23" s="621"/>
      <c r="BM23" s="621"/>
      <c r="BN23" s="622"/>
      <c r="BO23" s="673">
        <v>3.9</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188755</v>
      </c>
      <c r="S24" s="621"/>
      <c r="T24" s="621"/>
      <c r="U24" s="621"/>
      <c r="V24" s="621"/>
      <c r="W24" s="621"/>
      <c r="X24" s="621"/>
      <c r="Y24" s="622"/>
      <c r="Z24" s="673">
        <v>0.6</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12815290</v>
      </c>
      <c r="CS24" s="671"/>
      <c r="CT24" s="671"/>
      <c r="CU24" s="671"/>
      <c r="CV24" s="671"/>
      <c r="CW24" s="671"/>
      <c r="CX24" s="671"/>
      <c r="CY24" s="718"/>
      <c r="CZ24" s="722">
        <v>44.7</v>
      </c>
      <c r="DA24" s="723"/>
      <c r="DB24" s="723"/>
      <c r="DC24" s="724"/>
      <c r="DD24" s="717">
        <v>10236818</v>
      </c>
      <c r="DE24" s="671"/>
      <c r="DF24" s="671"/>
      <c r="DG24" s="671"/>
      <c r="DH24" s="671"/>
      <c r="DI24" s="671"/>
      <c r="DJ24" s="671"/>
      <c r="DK24" s="718"/>
      <c r="DL24" s="717">
        <v>8924478</v>
      </c>
      <c r="DM24" s="671"/>
      <c r="DN24" s="671"/>
      <c r="DO24" s="671"/>
      <c r="DP24" s="671"/>
      <c r="DQ24" s="671"/>
      <c r="DR24" s="671"/>
      <c r="DS24" s="671"/>
      <c r="DT24" s="671"/>
      <c r="DU24" s="671"/>
      <c r="DV24" s="718"/>
      <c r="DW24" s="719">
        <v>50</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2069250</v>
      </c>
      <c r="S25" s="621"/>
      <c r="T25" s="621"/>
      <c r="U25" s="621"/>
      <c r="V25" s="621"/>
      <c r="W25" s="621"/>
      <c r="X25" s="621"/>
      <c r="Y25" s="622"/>
      <c r="Z25" s="673">
        <v>6.9</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4535283</v>
      </c>
      <c r="CS25" s="639"/>
      <c r="CT25" s="639"/>
      <c r="CU25" s="639"/>
      <c r="CV25" s="639"/>
      <c r="CW25" s="639"/>
      <c r="CX25" s="639"/>
      <c r="CY25" s="640"/>
      <c r="CZ25" s="623">
        <v>15.8</v>
      </c>
      <c r="DA25" s="641"/>
      <c r="DB25" s="641"/>
      <c r="DC25" s="642"/>
      <c r="DD25" s="626">
        <v>4153100</v>
      </c>
      <c r="DE25" s="639"/>
      <c r="DF25" s="639"/>
      <c r="DG25" s="639"/>
      <c r="DH25" s="639"/>
      <c r="DI25" s="639"/>
      <c r="DJ25" s="639"/>
      <c r="DK25" s="640"/>
      <c r="DL25" s="626">
        <v>4124090</v>
      </c>
      <c r="DM25" s="639"/>
      <c r="DN25" s="639"/>
      <c r="DO25" s="639"/>
      <c r="DP25" s="639"/>
      <c r="DQ25" s="639"/>
      <c r="DR25" s="639"/>
      <c r="DS25" s="639"/>
      <c r="DT25" s="639"/>
      <c r="DU25" s="639"/>
      <c r="DV25" s="640"/>
      <c r="DW25" s="643">
        <v>23.1</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3198185</v>
      </c>
      <c r="CS26" s="621"/>
      <c r="CT26" s="621"/>
      <c r="CU26" s="621"/>
      <c r="CV26" s="621"/>
      <c r="CW26" s="621"/>
      <c r="CX26" s="621"/>
      <c r="CY26" s="622"/>
      <c r="CZ26" s="623">
        <v>11.2</v>
      </c>
      <c r="DA26" s="641"/>
      <c r="DB26" s="641"/>
      <c r="DC26" s="642"/>
      <c r="DD26" s="626">
        <v>2833214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2044584</v>
      </c>
      <c r="S27" s="621"/>
      <c r="T27" s="621"/>
      <c r="U27" s="621"/>
      <c r="V27" s="621"/>
      <c r="W27" s="621"/>
      <c r="X27" s="621"/>
      <c r="Y27" s="622"/>
      <c r="Z27" s="673">
        <v>6.8</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7061390</v>
      </c>
      <c r="BH27" s="621"/>
      <c r="BI27" s="621"/>
      <c r="BJ27" s="621"/>
      <c r="BK27" s="621"/>
      <c r="BL27" s="621"/>
      <c r="BM27" s="621"/>
      <c r="BN27" s="622"/>
      <c r="BO27" s="673">
        <v>100</v>
      </c>
      <c r="BP27" s="673"/>
      <c r="BQ27" s="673"/>
      <c r="BR27" s="673"/>
      <c r="BS27" s="626">
        <v>56377</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3548203</v>
      </c>
      <c r="CS27" s="639"/>
      <c r="CT27" s="639"/>
      <c r="CU27" s="639"/>
      <c r="CV27" s="639"/>
      <c r="CW27" s="639"/>
      <c r="CX27" s="639"/>
      <c r="CY27" s="640"/>
      <c r="CZ27" s="623">
        <v>12.4</v>
      </c>
      <c r="DA27" s="641"/>
      <c r="DB27" s="641"/>
      <c r="DC27" s="642"/>
      <c r="DD27" s="626">
        <v>1401078</v>
      </c>
      <c r="DE27" s="639"/>
      <c r="DF27" s="639"/>
      <c r="DG27" s="639"/>
      <c r="DH27" s="639"/>
      <c r="DI27" s="639"/>
      <c r="DJ27" s="639"/>
      <c r="DK27" s="640"/>
      <c r="DL27" s="626">
        <v>1401008</v>
      </c>
      <c r="DM27" s="639"/>
      <c r="DN27" s="639"/>
      <c r="DO27" s="639"/>
      <c r="DP27" s="639"/>
      <c r="DQ27" s="639"/>
      <c r="DR27" s="639"/>
      <c r="DS27" s="639"/>
      <c r="DT27" s="639"/>
      <c r="DU27" s="639"/>
      <c r="DV27" s="640"/>
      <c r="DW27" s="643">
        <v>7.9</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177192</v>
      </c>
      <c r="S28" s="621"/>
      <c r="T28" s="621"/>
      <c r="U28" s="621"/>
      <c r="V28" s="621"/>
      <c r="W28" s="621"/>
      <c r="X28" s="621"/>
      <c r="Y28" s="622"/>
      <c r="Z28" s="673">
        <v>0.6</v>
      </c>
      <c r="AA28" s="673"/>
      <c r="AB28" s="673"/>
      <c r="AC28" s="673"/>
      <c r="AD28" s="674">
        <v>46772</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4731804</v>
      </c>
      <c r="CS28" s="621"/>
      <c r="CT28" s="621"/>
      <c r="CU28" s="621"/>
      <c r="CV28" s="621"/>
      <c r="CW28" s="621"/>
      <c r="CX28" s="621"/>
      <c r="CY28" s="622"/>
      <c r="CZ28" s="623">
        <v>16.5</v>
      </c>
      <c r="DA28" s="641"/>
      <c r="DB28" s="641"/>
      <c r="DC28" s="642"/>
      <c r="DD28" s="626">
        <v>4682640</v>
      </c>
      <c r="DE28" s="621"/>
      <c r="DF28" s="621"/>
      <c r="DG28" s="621"/>
      <c r="DH28" s="621"/>
      <c r="DI28" s="621"/>
      <c r="DJ28" s="621"/>
      <c r="DK28" s="622"/>
      <c r="DL28" s="626">
        <v>3399380</v>
      </c>
      <c r="DM28" s="621"/>
      <c r="DN28" s="621"/>
      <c r="DO28" s="621"/>
      <c r="DP28" s="621"/>
      <c r="DQ28" s="621"/>
      <c r="DR28" s="621"/>
      <c r="DS28" s="621"/>
      <c r="DT28" s="621"/>
      <c r="DU28" s="621"/>
      <c r="DV28" s="622"/>
      <c r="DW28" s="643">
        <v>19</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29861</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4731804</v>
      </c>
      <c r="CS29" s="639"/>
      <c r="CT29" s="639"/>
      <c r="CU29" s="639"/>
      <c r="CV29" s="639"/>
      <c r="CW29" s="639"/>
      <c r="CX29" s="639"/>
      <c r="CY29" s="640"/>
      <c r="CZ29" s="623">
        <v>16.5</v>
      </c>
      <c r="DA29" s="641"/>
      <c r="DB29" s="641"/>
      <c r="DC29" s="642"/>
      <c r="DD29" s="626">
        <v>4682640</v>
      </c>
      <c r="DE29" s="639"/>
      <c r="DF29" s="639"/>
      <c r="DG29" s="639"/>
      <c r="DH29" s="639"/>
      <c r="DI29" s="639"/>
      <c r="DJ29" s="639"/>
      <c r="DK29" s="640"/>
      <c r="DL29" s="626">
        <v>3399380</v>
      </c>
      <c r="DM29" s="639"/>
      <c r="DN29" s="639"/>
      <c r="DO29" s="639"/>
      <c r="DP29" s="639"/>
      <c r="DQ29" s="639"/>
      <c r="DR29" s="639"/>
      <c r="DS29" s="639"/>
      <c r="DT29" s="639"/>
      <c r="DU29" s="639"/>
      <c r="DV29" s="640"/>
      <c r="DW29" s="643">
        <v>19</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1344397</v>
      </c>
      <c r="S30" s="621"/>
      <c r="T30" s="621"/>
      <c r="U30" s="621"/>
      <c r="V30" s="621"/>
      <c r="W30" s="621"/>
      <c r="X30" s="621"/>
      <c r="Y30" s="622"/>
      <c r="Z30" s="673">
        <v>4.5</v>
      </c>
      <c r="AA30" s="673"/>
      <c r="AB30" s="673"/>
      <c r="AC30" s="673"/>
      <c r="AD30" s="674">
        <v>28424</v>
      </c>
      <c r="AE30" s="674"/>
      <c r="AF30" s="674"/>
      <c r="AG30" s="674"/>
      <c r="AH30" s="674"/>
      <c r="AI30" s="674"/>
      <c r="AJ30" s="674"/>
      <c r="AK30" s="674"/>
      <c r="AL30" s="643">
        <v>0.2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98.9</v>
      </c>
      <c r="BH30" s="687"/>
      <c r="BI30" s="687"/>
      <c r="BJ30" s="687"/>
      <c r="BK30" s="687"/>
      <c r="BL30" s="687"/>
      <c r="BM30" s="688">
        <v>95.7</v>
      </c>
      <c r="BN30" s="687"/>
      <c r="BO30" s="687"/>
      <c r="BP30" s="687"/>
      <c r="BQ30" s="689"/>
      <c r="BR30" s="686">
        <v>98.6</v>
      </c>
      <c r="BS30" s="687"/>
      <c r="BT30" s="687"/>
      <c r="BU30" s="687"/>
      <c r="BV30" s="687"/>
      <c r="BW30" s="687"/>
      <c r="BX30" s="688">
        <v>95.4</v>
      </c>
      <c r="BY30" s="687"/>
      <c r="BZ30" s="687"/>
      <c r="CA30" s="687"/>
      <c r="CB30" s="689"/>
      <c r="CD30" s="692"/>
      <c r="CE30" s="693"/>
      <c r="CF30" s="657" t="s">
        <v>293</v>
      </c>
      <c r="CG30" s="654"/>
      <c r="CH30" s="654"/>
      <c r="CI30" s="654"/>
      <c r="CJ30" s="654"/>
      <c r="CK30" s="654"/>
      <c r="CL30" s="654"/>
      <c r="CM30" s="654"/>
      <c r="CN30" s="654"/>
      <c r="CO30" s="654"/>
      <c r="CP30" s="654"/>
      <c r="CQ30" s="655"/>
      <c r="CR30" s="620">
        <v>4425047</v>
      </c>
      <c r="CS30" s="621"/>
      <c r="CT30" s="621"/>
      <c r="CU30" s="621"/>
      <c r="CV30" s="621"/>
      <c r="CW30" s="621"/>
      <c r="CX30" s="621"/>
      <c r="CY30" s="622"/>
      <c r="CZ30" s="623">
        <v>15.4</v>
      </c>
      <c r="DA30" s="641"/>
      <c r="DB30" s="641"/>
      <c r="DC30" s="642"/>
      <c r="DD30" s="626">
        <v>4375883</v>
      </c>
      <c r="DE30" s="621"/>
      <c r="DF30" s="621"/>
      <c r="DG30" s="621"/>
      <c r="DH30" s="621"/>
      <c r="DI30" s="621"/>
      <c r="DJ30" s="621"/>
      <c r="DK30" s="622"/>
      <c r="DL30" s="626">
        <v>3095309</v>
      </c>
      <c r="DM30" s="621"/>
      <c r="DN30" s="621"/>
      <c r="DO30" s="621"/>
      <c r="DP30" s="621"/>
      <c r="DQ30" s="621"/>
      <c r="DR30" s="621"/>
      <c r="DS30" s="621"/>
      <c r="DT30" s="621"/>
      <c r="DU30" s="621"/>
      <c r="DV30" s="622"/>
      <c r="DW30" s="643">
        <v>17.3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1498905</v>
      </c>
      <c r="S31" s="621"/>
      <c r="T31" s="621"/>
      <c r="U31" s="621"/>
      <c r="V31" s="621"/>
      <c r="W31" s="621"/>
      <c r="X31" s="621"/>
      <c r="Y31" s="622"/>
      <c r="Z31" s="673">
        <v>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96.9</v>
      </c>
      <c r="BN31" s="685"/>
      <c r="BO31" s="685"/>
      <c r="BP31" s="685"/>
      <c r="BQ31" s="649"/>
      <c r="BR31" s="684">
        <v>98.8</v>
      </c>
      <c r="BS31" s="639"/>
      <c r="BT31" s="639"/>
      <c r="BU31" s="639"/>
      <c r="BV31" s="639"/>
      <c r="BW31" s="639"/>
      <c r="BX31" s="675">
        <v>96.7</v>
      </c>
      <c r="BY31" s="685"/>
      <c r="BZ31" s="685"/>
      <c r="CA31" s="685"/>
      <c r="CB31" s="649"/>
      <c r="CD31" s="692"/>
      <c r="CE31" s="693"/>
      <c r="CF31" s="657" t="s">
        <v>297</v>
      </c>
      <c r="CG31" s="654"/>
      <c r="CH31" s="654"/>
      <c r="CI31" s="654"/>
      <c r="CJ31" s="654"/>
      <c r="CK31" s="654"/>
      <c r="CL31" s="654"/>
      <c r="CM31" s="654"/>
      <c r="CN31" s="654"/>
      <c r="CO31" s="654"/>
      <c r="CP31" s="654"/>
      <c r="CQ31" s="655"/>
      <c r="CR31" s="620">
        <v>306757</v>
      </c>
      <c r="CS31" s="639"/>
      <c r="CT31" s="639"/>
      <c r="CU31" s="639"/>
      <c r="CV31" s="639"/>
      <c r="CW31" s="639"/>
      <c r="CX31" s="639"/>
      <c r="CY31" s="640"/>
      <c r="CZ31" s="623">
        <v>1.1000000000000001</v>
      </c>
      <c r="DA31" s="641"/>
      <c r="DB31" s="641"/>
      <c r="DC31" s="642"/>
      <c r="DD31" s="626">
        <v>306757</v>
      </c>
      <c r="DE31" s="639"/>
      <c r="DF31" s="639"/>
      <c r="DG31" s="639"/>
      <c r="DH31" s="639"/>
      <c r="DI31" s="639"/>
      <c r="DJ31" s="639"/>
      <c r="DK31" s="640"/>
      <c r="DL31" s="626">
        <v>304071</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770104</v>
      </c>
      <c r="S32" s="621"/>
      <c r="T32" s="621"/>
      <c r="U32" s="621"/>
      <c r="V32" s="621"/>
      <c r="W32" s="621"/>
      <c r="X32" s="621"/>
      <c r="Y32" s="622"/>
      <c r="Z32" s="673">
        <v>2.6</v>
      </c>
      <c r="AA32" s="673"/>
      <c r="AB32" s="673"/>
      <c r="AC32" s="673"/>
      <c r="AD32" s="674">
        <v>3188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98.7</v>
      </c>
      <c r="BH32" s="605"/>
      <c r="BI32" s="605"/>
      <c r="BJ32" s="605"/>
      <c r="BK32" s="605"/>
      <c r="BL32" s="605"/>
      <c r="BM32" s="668">
        <v>94.4</v>
      </c>
      <c r="BN32" s="605"/>
      <c r="BO32" s="605"/>
      <c r="BP32" s="605"/>
      <c r="BQ32" s="662"/>
      <c r="BR32" s="683">
        <v>98.3</v>
      </c>
      <c r="BS32" s="605"/>
      <c r="BT32" s="605"/>
      <c r="BU32" s="605"/>
      <c r="BV32" s="605"/>
      <c r="BW32" s="605"/>
      <c r="BX32" s="668">
        <v>93.9</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2866700</v>
      </c>
      <c r="S33" s="621"/>
      <c r="T33" s="621"/>
      <c r="U33" s="621"/>
      <c r="V33" s="621"/>
      <c r="W33" s="621"/>
      <c r="X33" s="621"/>
      <c r="Y33" s="622"/>
      <c r="Z33" s="673">
        <v>9.5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13187608</v>
      </c>
      <c r="CS33" s="639"/>
      <c r="CT33" s="639"/>
      <c r="CU33" s="639"/>
      <c r="CV33" s="639"/>
      <c r="CW33" s="639"/>
      <c r="CX33" s="639"/>
      <c r="CY33" s="640"/>
      <c r="CZ33" s="623">
        <v>46</v>
      </c>
      <c r="DA33" s="641"/>
      <c r="DB33" s="641"/>
      <c r="DC33" s="642"/>
      <c r="DD33" s="626">
        <v>8559177</v>
      </c>
      <c r="DE33" s="639"/>
      <c r="DF33" s="639"/>
      <c r="DG33" s="639"/>
      <c r="DH33" s="639"/>
      <c r="DI33" s="639"/>
      <c r="DJ33" s="639"/>
      <c r="DK33" s="640"/>
      <c r="DL33" s="626">
        <v>6237004</v>
      </c>
      <c r="DM33" s="639"/>
      <c r="DN33" s="639"/>
      <c r="DO33" s="639"/>
      <c r="DP33" s="639"/>
      <c r="DQ33" s="639"/>
      <c r="DR33" s="639"/>
      <c r="DS33" s="639"/>
      <c r="DT33" s="639"/>
      <c r="DU33" s="639"/>
      <c r="DV33" s="640"/>
      <c r="DW33" s="643">
        <v>34.9</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4079497</v>
      </c>
      <c r="CS34" s="621"/>
      <c r="CT34" s="621"/>
      <c r="CU34" s="621"/>
      <c r="CV34" s="621"/>
      <c r="CW34" s="621"/>
      <c r="CX34" s="621"/>
      <c r="CY34" s="622"/>
      <c r="CZ34" s="623">
        <v>14.2</v>
      </c>
      <c r="DA34" s="641"/>
      <c r="DB34" s="641"/>
      <c r="DC34" s="642"/>
      <c r="DD34" s="626">
        <v>3022442</v>
      </c>
      <c r="DE34" s="621"/>
      <c r="DF34" s="621"/>
      <c r="DG34" s="621"/>
      <c r="DH34" s="621"/>
      <c r="DI34" s="621"/>
      <c r="DJ34" s="621"/>
      <c r="DK34" s="622"/>
      <c r="DL34" s="626">
        <v>2439733</v>
      </c>
      <c r="DM34" s="621"/>
      <c r="DN34" s="621"/>
      <c r="DO34" s="621"/>
      <c r="DP34" s="621"/>
      <c r="DQ34" s="621"/>
      <c r="DR34" s="621"/>
      <c r="DS34" s="621"/>
      <c r="DT34" s="621"/>
      <c r="DU34" s="621"/>
      <c r="DV34" s="622"/>
      <c r="DW34" s="643">
        <v>13.7</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903800</v>
      </c>
      <c r="S35" s="621"/>
      <c r="T35" s="621"/>
      <c r="U35" s="621"/>
      <c r="V35" s="621"/>
      <c r="W35" s="621"/>
      <c r="X35" s="621"/>
      <c r="Y35" s="622"/>
      <c r="Z35" s="673">
        <v>3</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6171193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265896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218185</v>
      </c>
      <c r="CS35" s="639"/>
      <c r="CT35" s="639"/>
      <c r="CU35" s="639"/>
      <c r="CV35" s="639"/>
      <c r="CW35" s="639"/>
      <c r="CX35" s="639"/>
      <c r="CY35" s="640"/>
      <c r="CZ35" s="623">
        <v>0.8</v>
      </c>
      <c r="DA35" s="641"/>
      <c r="DB35" s="641"/>
      <c r="DC35" s="642"/>
      <c r="DD35" s="626">
        <v>187804</v>
      </c>
      <c r="DE35" s="639"/>
      <c r="DF35" s="639"/>
      <c r="DG35" s="639"/>
      <c r="DH35" s="639"/>
      <c r="DI35" s="639"/>
      <c r="DJ35" s="639"/>
      <c r="DK35" s="640"/>
      <c r="DL35" s="626">
        <v>187804</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30071932</v>
      </c>
      <c r="S36" s="661"/>
      <c r="T36" s="661"/>
      <c r="U36" s="661"/>
      <c r="V36" s="661"/>
      <c r="W36" s="661"/>
      <c r="X36" s="661"/>
      <c r="Y36" s="664"/>
      <c r="Z36" s="665">
        <v>100</v>
      </c>
      <c r="AA36" s="665"/>
      <c r="AB36" s="665"/>
      <c r="AC36" s="665"/>
      <c r="AD36" s="666">
        <v>16941917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2939244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203780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2417786</v>
      </c>
      <c r="CS36" s="621"/>
      <c r="CT36" s="621"/>
      <c r="CU36" s="621"/>
      <c r="CV36" s="621"/>
      <c r="CW36" s="621"/>
      <c r="CX36" s="621"/>
      <c r="CY36" s="622"/>
      <c r="CZ36" s="623">
        <v>8.4</v>
      </c>
      <c r="DA36" s="641"/>
      <c r="DB36" s="641"/>
      <c r="DC36" s="642"/>
      <c r="DD36" s="626">
        <v>1863495</v>
      </c>
      <c r="DE36" s="621"/>
      <c r="DF36" s="621"/>
      <c r="DG36" s="621"/>
      <c r="DH36" s="621"/>
      <c r="DI36" s="621"/>
      <c r="DJ36" s="621"/>
      <c r="DK36" s="622"/>
      <c r="DL36" s="626">
        <v>1187513</v>
      </c>
      <c r="DM36" s="621"/>
      <c r="DN36" s="621"/>
      <c r="DO36" s="621"/>
      <c r="DP36" s="621"/>
      <c r="DQ36" s="621"/>
      <c r="DR36" s="621"/>
      <c r="DS36" s="621"/>
      <c r="DT36" s="621"/>
      <c r="DU36" s="621"/>
      <c r="DV36" s="622"/>
      <c r="DW36" s="643">
        <v>6.7</v>
      </c>
      <c r="DX36" s="644"/>
      <c r="DY36" s="644"/>
      <c r="DZ36" s="644"/>
      <c r="EA36" s="644"/>
      <c r="EB36" s="644"/>
      <c r="EC36" s="645"/>
    </row>
    <row r="37" spans="2:133" ht="11.25" customHeight="1">
      <c r="AQ37" s="646" t="s">
        <v>315</v>
      </c>
      <c r="AR37" s="647"/>
      <c r="AS37" s="647"/>
      <c r="AT37" s="647"/>
      <c r="AU37" s="647"/>
      <c r="AV37" s="647"/>
      <c r="AW37" s="647"/>
      <c r="AX37" s="647"/>
      <c r="AY37" s="648"/>
      <c r="AZ37" s="620">
        <v>715200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7191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5954</v>
      </c>
      <c r="CS37" s="639"/>
      <c r="CT37" s="639"/>
      <c r="CU37" s="639"/>
      <c r="CV37" s="639"/>
      <c r="CW37" s="639"/>
      <c r="CX37" s="639"/>
      <c r="CY37" s="640"/>
      <c r="CZ37" s="623">
        <v>0</v>
      </c>
      <c r="DA37" s="641"/>
      <c r="DB37" s="641"/>
      <c r="DC37" s="642"/>
      <c r="DD37" s="626">
        <v>5954</v>
      </c>
      <c r="DE37" s="639"/>
      <c r="DF37" s="639"/>
      <c r="DG37" s="639"/>
      <c r="DH37" s="639"/>
      <c r="DI37" s="639"/>
      <c r="DJ37" s="639"/>
      <c r="DK37" s="640"/>
      <c r="DL37" s="626">
        <v>5817</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318</v>
      </c>
      <c r="AR38" s="647"/>
      <c r="AS38" s="647"/>
      <c r="AT38" s="647"/>
      <c r="AU38" s="647"/>
      <c r="AV38" s="647"/>
      <c r="AW38" s="647"/>
      <c r="AX38" s="647"/>
      <c r="AY38" s="648"/>
      <c r="AZ38" s="620">
        <v>255515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11784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2971695</v>
      </c>
      <c r="CS38" s="621"/>
      <c r="CT38" s="621"/>
      <c r="CU38" s="621"/>
      <c r="CV38" s="621"/>
      <c r="CW38" s="621"/>
      <c r="CX38" s="621"/>
      <c r="CY38" s="622"/>
      <c r="CZ38" s="623">
        <v>10.4</v>
      </c>
      <c r="DA38" s="641"/>
      <c r="DB38" s="641"/>
      <c r="DC38" s="642"/>
      <c r="DD38" s="626">
        <v>2620155</v>
      </c>
      <c r="DE38" s="621"/>
      <c r="DF38" s="621"/>
      <c r="DG38" s="621"/>
      <c r="DH38" s="621"/>
      <c r="DI38" s="621"/>
      <c r="DJ38" s="621"/>
      <c r="DK38" s="622"/>
      <c r="DL38" s="626">
        <v>2421954</v>
      </c>
      <c r="DM38" s="621"/>
      <c r="DN38" s="621"/>
      <c r="DO38" s="621"/>
      <c r="DP38" s="621"/>
      <c r="DQ38" s="621"/>
      <c r="DR38" s="621"/>
      <c r="DS38" s="621"/>
      <c r="DT38" s="621"/>
      <c r="DU38" s="621"/>
      <c r="DV38" s="622"/>
      <c r="DW38" s="643">
        <v>13.6</v>
      </c>
      <c r="DX38" s="644"/>
      <c r="DY38" s="644"/>
      <c r="DZ38" s="644"/>
      <c r="EA38" s="644"/>
      <c r="EB38" s="644"/>
      <c r="EC38" s="645"/>
    </row>
    <row r="39" spans="2:133" ht="11.25" customHeight="1">
      <c r="AQ39" s="646" t="s">
        <v>321</v>
      </c>
      <c r="AR39" s="647"/>
      <c r="AS39" s="647"/>
      <c r="AT39" s="647"/>
      <c r="AU39" s="647"/>
      <c r="AV39" s="647"/>
      <c r="AW39" s="647"/>
      <c r="AX39" s="647"/>
      <c r="AY39" s="648"/>
      <c r="AZ39" s="620">
        <v>133657</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940422</v>
      </c>
      <c r="CS39" s="639"/>
      <c r="CT39" s="639"/>
      <c r="CU39" s="639"/>
      <c r="CV39" s="639"/>
      <c r="CW39" s="639"/>
      <c r="CX39" s="639"/>
      <c r="CY39" s="640"/>
      <c r="CZ39" s="623">
        <v>3.3</v>
      </c>
      <c r="DA39" s="641"/>
      <c r="DB39" s="641"/>
      <c r="DC39" s="642"/>
      <c r="DD39" s="626">
        <v>729963</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452414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2560023</v>
      </c>
      <c r="CS40" s="621"/>
      <c r="CT40" s="621"/>
      <c r="CU40" s="621"/>
      <c r="CV40" s="621"/>
      <c r="CW40" s="621"/>
      <c r="CX40" s="621"/>
      <c r="CY40" s="622"/>
      <c r="CZ40" s="623">
        <v>8.9</v>
      </c>
      <c r="DA40" s="641"/>
      <c r="DB40" s="641"/>
      <c r="DC40" s="642"/>
      <c r="DD40" s="626">
        <v>135318</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321</v>
      </c>
      <c r="AR41" s="659"/>
      <c r="AS41" s="659"/>
      <c r="AT41" s="659"/>
      <c r="AU41" s="659"/>
      <c r="AV41" s="659"/>
      <c r="AW41" s="659"/>
      <c r="AX41" s="659"/>
      <c r="AY41" s="660"/>
      <c r="AZ41" s="604">
        <v>1675163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2672604</v>
      </c>
      <c r="CS42" s="621"/>
      <c r="CT42" s="621"/>
      <c r="CU42" s="621"/>
      <c r="CV42" s="621"/>
      <c r="CW42" s="621"/>
      <c r="CX42" s="621"/>
      <c r="CY42" s="622"/>
      <c r="CZ42" s="623">
        <v>9.3000000000000007</v>
      </c>
      <c r="DA42" s="624"/>
      <c r="DB42" s="624"/>
      <c r="DC42" s="625"/>
      <c r="DD42" s="626">
        <v>1297795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72732</v>
      </c>
      <c r="CS43" s="639"/>
      <c r="CT43" s="639"/>
      <c r="CU43" s="639"/>
      <c r="CV43" s="639"/>
      <c r="CW43" s="639"/>
      <c r="CX43" s="639"/>
      <c r="CY43" s="640"/>
      <c r="CZ43" s="623">
        <v>0.3</v>
      </c>
      <c r="DA43" s="641"/>
      <c r="DB43" s="641"/>
      <c r="DC43" s="642"/>
      <c r="DD43" s="626">
        <v>60732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2550641</v>
      </c>
      <c r="CS44" s="621"/>
      <c r="CT44" s="621"/>
      <c r="CU44" s="621"/>
      <c r="CV44" s="621"/>
      <c r="CW44" s="621"/>
      <c r="CX44" s="621"/>
      <c r="CY44" s="622"/>
      <c r="CZ44" s="623">
        <v>8.9</v>
      </c>
      <c r="DA44" s="624"/>
      <c r="DB44" s="624"/>
      <c r="DC44" s="625"/>
      <c r="DD44" s="626">
        <v>1253154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936688</v>
      </c>
      <c r="CS45" s="639"/>
      <c r="CT45" s="639"/>
      <c r="CU45" s="639"/>
      <c r="CV45" s="639"/>
      <c r="CW45" s="639"/>
      <c r="CX45" s="639"/>
      <c r="CY45" s="640"/>
      <c r="CZ45" s="623">
        <v>3.3</v>
      </c>
      <c r="DA45" s="641"/>
      <c r="DB45" s="641"/>
      <c r="DC45" s="642"/>
      <c r="DD45" s="626">
        <v>194137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1518724</v>
      </c>
      <c r="CS46" s="621"/>
      <c r="CT46" s="621"/>
      <c r="CU46" s="621"/>
      <c r="CV46" s="621"/>
      <c r="CW46" s="621"/>
      <c r="CX46" s="621"/>
      <c r="CY46" s="622"/>
      <c r="CZ46" s="623">
        <v>5.3</v>
      </c>
      <c r="DA46" s="624"/>
      <c r="DB46" s="624"/>
      <c r="DC46" s="625"/>
      <c r="DD46" s="626">
        <v>991792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121963</v>
      </c>
      <c r="CS47" s="639"/>
      <c r="CT47" s="639"/>
      <c r="CU47" s="639"/>
      <c r="CV47" s="639"/>
      <c r="CW47" s="639"/>
      <c r="CX47" s="639"/>
      <c r="CY47" s="640"/>
      <c r="CZ47" s="623">
        <v>0.4</v>
      </c>
      <c r="DA47" s="641"/>
      <c r="DB47" s="641"/>
      <c r="DC47" s="642"/>
      <c r="DD47" s="626">
        <v>44641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28675502</v>
      </c>
      <c r="CS49" s="605"/>
      <c r="CT49" s="605"/>
      <c r="CU49" s="605"/>
      <c r="CV49" s="605"/>
      <c r="CW49" s="605"/>
      <c r="CX49" s="605"/>
      <c r="CY49" s="606"/>
      <c r="CZ49" s="607">
        <v>100</v>
      </c>
      <c r="DA49" s="608"/>
      <c r="DB49" s="608"/>
      <c r="DC49" s="609"/>
      <c r="DD49" s="610">
        <v>20093790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3" sqref="AP33:AT3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30077</v>
      </c>
      <c r="R7" s="1134"/>
      <c r="S7" s="1134"/>
      <c r="T7" s="1134"/>
      <c r="U7" s="1134"/>
      <c r="V7" s="1134">
        <v>28680</v>
      </c>
      <c r="W7" s="1134"/>
      <c r="X7" s="1134"/>
      <c r="Y7" s="1134"/>
      <c r="Z7" s="1134"/>
      <c r="AA7" s="1134">
        <v>1396</v>
      </c>
      <c r="AB7" s="1134"/>
      <c r="AC7" s="1134"/>
      <c r="AD7" s="1134"/>
      <c r="AE7" s="1135"/>
      <c r="AF7" s="1136">
        <v>1313</v>
      </c>
      <c r="AG7" s="1137"/>
      <c r="AH7" s="1137"/>
      <c r="AI7" s="1137"/>
      <c r="AJ7" s="1138"/>
      <c r="AK7" s="1120">
        <v>1344</v>
      </c>
      <c r="AL7" s="1121"/>
      <c r="AM7" s="1121"/>
      <c r="AN7" s="1121"/>
      <c r="AO7" s="1121"/>
      <c r="AP7" s="1121">
        <v>30768</v>
      </c>
      <c r="AQ7" s="1121"/>
      <c r="AR7" s="1121"/>
      <c r="AS7" s="1121"/>
      <c r="AT7" s="1121"/>
      <c r="AU7" s="1122" t="s">
        <v>560</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550</v>
      </c>
      <c r="BT7" s="1125"/>
      <c r="BU7" s="1125"/>
      <c r="BV7" s="1125"/>
      <c r="BW7" s="1125"/>
      <c r="BX7" s="1125"/>
      <c r="BY7" s="1125"/>
      <c r="BZ7" s="1125"/>
      <c r="CA7" s="1125"/>
      <c r="CB7" s="1125"/>
      <c r="CC7" s="1125"/>
      <c r="CD7" s="1125"/>
      <c r="CE7" s="1125"/>
      <c r="CF7" s="1125"/>
      <c r="CG7" s="1126"/>
      <c r="CH7" s="1117">
        <v>-1</v>
      </c>
      <c r="CI7" s="1118"/>
      <c r="CJ7" s="1118"/>
      <c r="CK7" s="1118"/>
      <c r="CL7" s="1119"/>
      <c r="CM7" s="1117">
        <v>7</v>
      </c>
      <c r="CN7" s="1118"/>
      <c r="CO7" s="1118"/>
      <c r="CP7" s="1118"/>
      <c r="CQ7" s="1119"/>
      <c r="CR7" s="1117">
        <v>2</v>
      </c>
      <c r="CS7" s="1118"/>
      <c r="CT7" s="1118"/>
      <c r="CU7" s="1118"/>
      <c r="CV7" s="1119"/>
      <c r="CW7" s="1117">
        <v>0</v>
      </c>
      <c r="CX7" s="1118"/>
      <c r="CY7" s="1118"/>
      <c r="CZ7" s="1118"/>
      <c r="DA7" s="1119"/>
      <c r="DB7" s="1117" t="s">
        <v>541</v>
      </c>
      <c r="DC7" s="1118"/>
      <c r="DD7" s="1118"/>
      <c r="DE7" s="1118"/>
      <c r="DF7" s="1119"/>
      <c r="DG7" s="1117" t="s">
        <v>541</v>
      </c>
      <c r="DH7" s="1118"/>
      <c r="DI7" s="1118"/>
      <c r="DJ7" s="1118"/>
      <c r="DK7" s="1119"/>
      <c r="DL7" s="1117" t="s">
        <v>541</v>
      </c>
      <c r="DM7" s="1118"/>
      <c r="DN7" s="1118"/>
      <c r="DO7" s="1118"/>
      <c r="DP7" s="1119"/>
      <c r="DQ7" s="1117" t="s">
        <v>541</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551</v>
      </c>
      <c r="BT8" s="1044"/>
      <c r="BU8" s="1044"/>
      <c r="BV8" s="1044"/>
      <c r="BW8" s="1044"/>
      <c r="BX8" s="1044"/>
      <c r="BY8" s="1044"/>
      <c r="BZ8" s="1044"/>
      <c r="CA8" s="1044"/>
      <c r="CB8" s="1044"/>
      <c r="CC8" s="1044"/>
      <c r="CD8" s="1044"/>
      <c r="CE8" s="1044"/>
      <c r="CF8" s="1044"/>
      <c r="CG8" s="1045"/>
      <c r="CH8" s="1018">
        <v>1</v>
      </c>
      <c r="CI8" s="1019"/>
      <c r="CJ8" s="1019"/>
      <c r="CK8" s="1019"/>
      <c r="CL8" s="1020"/>
      <c r="CM8" s="1018">
        <v>115</v>
      </c>
      <c r="CN8" s="1019"/>
      <c r="CO8" s="1019"/>
      <c r="CP8" s="1019"/>
      <c r="CQ8" s="1020"/>
      <c r="CR8" s="1018">
        <v>102</v>
      </c>
      <c r="CS8" s="1019"/>
      <c r="CT8" s="1019"/>
      <c r="CU8" s="1019"/>
      <c r="CV8" s="1020"/>
      <c r="CW8" s="1018">
        <v>6</v>
      </c>
      <c r="CX8" s="1019"/>
      <c r="CY8" s="1019"/>
      <c r="CZ8" s="1019"/>
      <c r="DA8" s="1020"/>
      <c r="DB8" s="1018" t="s">
        <v>541</v>
      </c>
      <c r="DC8" s="1019"/>
      <c r="DD8" s="1019"/>
      <c r="DE8" s="1019"/>
      <c r="DF8" s="1020"/>
      <c r="DG8" s="1018" t="s">
        <v>541</v>
      </c>
      <c r="DH8" s="1019"/>
      <c r="DI8" s="1019"/>
      <c r="DJ8" s="1019"/>
      <c r="DK8" s="1020"/>
      <c r="DL8" s="1018" t="s">
        <v>541</v>
      </c>
      <c r="DM8" s="1019"/>
      <c r="DN8" s="1019"/>
      <c r="DO8" s="1019"/>
      <c r="DP8" s="1020"/>
      <c r="DQ8" s="1018" t="s">
        <v>541</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552</v>
      </c>
      <c r="BT9" s="1044"/>
      <c r="BU9" s="1044"/>
      <c r="BV9" s="1044"/>
      <c r="BW9" s="1044"/>
      <c r="BX9" s="1044"/>
      <c r="BY9" s="1044"/>
      <c r="BZ9" s="1044"/>
      <c r="CA9" s="1044"/>
      <c r="CB9" s="1044"/>
      <c r="CC9" s="1044"/>
      <c r="CD9" s="1044"/>
      <c r="CE9" s="1044"/>
      <c r="CF9" s="1044"/>
      <c r="CG9" s="1045"/>
      <c r="CH9" s="1018">
        <v>0</v>
      </c>
      <c r="CI9" s="1019"/>
      <c r="CJ9" s="1019"/>
      <c r="CK9" s="1019"/>
      <c r="CL9" s="1020"/>
      <c r="CM9" s="1018">
        <v>107</v>
      </c>
      <c r="CN9" s="1019"/>
      <c r="CO9" s="1019"/>
      <c r="CP9" s="1019"/>
      <c r="CQ9" s="1020"/>
      <c r="CR9" s="1018">
        <v>103</v>
      </c>
      <c r="CS9" s="1019"/>
      <c r="CT9" s="1019"/>
      <c r="CU9" s="1019"/>
      <c r="CV9" s="1020"/>
      <c r="CW9" s="1018">
        <v>11</v>
      </c>
      <c r="CX9" s="1019"/>
      <c r="CY9" s="1019"/>
      <c r="CZ9" s="1019"/>
      <c r="DA9" s="1020"/>
      <c r="DB9" s="1018" t="s">
        <v>541</v>
      </c>
      <c r="DC9" s="1019"/>
      <c r="DD9" s="1019"/>
      <c r="DE9" s="1019"/>
      <c r="DF9" s="1020"/>
      <c r="DG9" s="1018" t="s">
        <v>541</v>
      </c>
      <c r="DH9" s="1019"/>
      <c r="DI9" s="1019"/>
      <c r="DJ9" s="1019"/>
      <c r="DK9" s="1020"/>
      <c r="DL9" s="1018" t="s">
        <v>541</v>
      </c>
      <c r="DM9" s="1019"/>
      <c r="DN9" s="1019"/>
      <c r="DO9" s="1019"/>
      <c r="DP9" s="1020"/>
      <c r="DQ9" s="1018" t="s">
        <v>541</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553</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5</v>
      </c>
      <c r="CN10" s="1019"/>
      <c r="CO10" s="1019"/>
      <c r="CP10" s="1019"/>
      <c r="CQ10" s="1020"/>
      <c r="CR10" s="1018">
        <v>5</v>
      </c>
      <c r="CS10" s="1019"/>
      <c r="CT10" s="1019"/>
      <c r="CU10" s="1019"/>
      <c r="CV10" s="1020"/>
      <c r="CW10" s="1018">
        <v>0</v>
      </c>
      <c r="CX10" s="1019"/>
      <c r="CY10" s="1019"/>
      <c r="CZ10" s="1019"/>
      <c r="DA10" s="1020"/>
      <c r="DB10" s="1018" t="s">
        <v>541</v>
      </c>
      <c r="DC10" s="1019"/>
      <c r="DD10" s="1019"/>
      <c r="DE10" s="1019"/>
      <c r="DF10" s="1020"/>
      <c r="DG10" s="1018" t="s">
        <v>541</v>
      </c>
      <c r="DH10" s="1019"/>
      <c r="DI10" s="1019"/>
      <c r="DJ10" s="1019"/>
      <c r="DK10" s="1020"/>
      <c r="DL10" s="1018" t="s">
        <v>541</v>
      </c>
      <c r="DM10" s="1019"/>
      <c r="DN10" s="1019"/>
      <c r="DO10" s="1019"/>
      <c r="DP10" s="1020"/>
      <c r="DQ10" s="1018" t="s">
        <v>541</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554</v>
      </c>
      <c r="BT11" s="1044"/>
      <c r="BU11" s="1044"/>
      <c r="BV11" s="1044"/>
      <c r="BW11" s="1044"/>
      <c r="BX11" s="1044"/>
      <c r="BY11" s="1044"/>
      <c r="BZ11" s="1044"/>
      <c r="CA11" s="1044"/>
      <c r="CB11" s="1044"/>
      <c r="CC11" s="1044"/>
      <c r="CD11" s="1044"/>
      <c r="CE11" s="1044"/>
      <c r="CF11" s="1044"/>
      <c r="CG11" s="1045"/>
      <c r="CH11" s="1018">
        <v>2</v>
      </c>
      <c r="CI11" s="1019"/>
      <c r="CJ11" s="1019"/>
      <c r="CK11" s="1019"/>
      <c r="CL11" s="1020"/>
      <c r="CM11" s="1018">
        <v>133</v>
      </c>
      <c r="CN11" s="1019"/>
      <c r="CO11" s="1019"/>
      <c r="CP11" s="1019"/>
      <c r="CQ11" s="1020"/>
      <c r="CR11" s="1018">
        <v>100</v>
      </c>
      <c r="CS11" s="1019"/>
      <c r="CT11" s="1019"/>
      <c r="CU11" s="1019"/>
      <c r="CV11" s="1020"/>
      <c r="CW11" s="1018">
        <v>5</v>
      </c>
      <c r="CX11" s="1019"/>
      <c r="CY11" s="1019"/>
      <c r="CZ11" s="1019"/>
      <c r="DA11" s="1020"/>
      <c r="DB11" s="1018" t="s">
        <v>541</v>
      </c>
      <c r="DC11" s="1019"/>
      <c r="DD11" s="1019"/>
      <c r="DE11" s="1019"/>
      <c r="DF11" s="1020"/>
      <c r="DG11" s="1018" t="s">
        <v>541</v>
      </c>
      <c r="DH11" s="1019"/>
      <c r="DI11" s="1019"/>
      <c r="DJ11" s="1019"/>
      <c r="DK11" s="1020"/>
      <c r="DL11" s="1018" t="s">
        <v>541</v>
      </c>
      <c r="DM11" s="1019"/>
      <c r="DN11" s="1019"/>
      <c r="DO11" s="1019"/>
      <c r="DP11" s="1020"/>
      <c r="DQ11" s="1018" t="s">
        <v>541</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t="s">
        <v>559</v>
      </c>
      <c r="BS12" s="1043" t="s">
        <v>555</v>
      </c>
      <c r="BT12" s="1044"/>
      <c r="BU12" s="1044"/>
      <c r="BV12" s="1044"/>
      <c r="BW12" s="1044"/>
      <c r="BX12" s="1044"/>
      <c r="BY12" s="1044"/>
      <c r="BZ12" s="1044"/>
      <c r="CA12" s="1044"/>
      <c r="CB12" s="1044"/>
      <c r="CC12" s="1044"/>
      <c r="CD12" s="1044"/>
      <c r="CE12" s="1044"/>
      <c r="CF12" s="1044"/>
      <c r="CG12" s="1045"/>
      <c r="CH12" s="1018">
        <v>0</v>
      </c>
      <c r="CI12" s="1019"/>
      <c r="CJ12" s="1019"/>
      <c r="CK12" s="1019"/>
      <c r="CL12" s="1020"/>
      <c r="CM12" s="1018">
        <v>39</v>
      </c>
      <c r="CN12" s="1019"/>
      <c r="CO12" s="1019"/>
      <c r="CP12" s="1019"/>
      <c r="CQ12" s="1020"/>
      <c r="CR12" s="1018">
        <v>5</v>
      </c>
      <c r="CS12" s="1019"/>
      <c r="CT12" s="1019"/>
      <c r="CU12" s="1019"/>
      <c r="CV12" s="1020"/>
      <c r="CW12" s="1018">
        <v>0</v>
      </c>
      <c r="CX12" s="1019"/>
      <c r="CY12" s="1019"/>
      <c r="CZ12" s="1019"/>
      <c r="DA12" s="1020"/>
      <c r="DB12" s="1018">
        <v>64</v>
      </c>
      <c r="DC12" s="1019"/>
      <c r="DD12" s="1019"/>
      <c r="DE12" s="1019"/>
      <c r="DF12" s="1020"/>
      <c r="DG12" s="1018">
        <v>64</v>
      </c>
      <c r="DH12" s="1019"/>
      <c r="DI12" s="1019"/>
      <c r="DJ12" s="1019"/>
      <c r="DK12" s="1020"/>
      <c r="DL12" s="1018" t="s">
        <v>541</v>
      </c>
      <c r="DM12" s="1019"/>
      <c r="DN12" s="1019"/>
      <c r="DO12" s="1019"/>
      <c r="DP12" s="1020"/>
      <c r="DQ12" s="1018" t="s">
        <v>541</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556</v>
      </c>
      <c r="BT13" s="1044"/>
      <c r="BU13" s="1044"/>
      <c r="BV13" s="1044"/>
      <c r="BW13" s="1044"/>
      <c r="BX13" s="1044"/>
      <c r="BY13" s="1044"/>
      <c r="BZ13" s="1044"/>
      <c r="CA13" s="1044"/>
      <c r="CB13" s="1044"/>
      <c r="CC13" s="1044"/>
      <c r="CD13" s="1044"/>
      <c r="CE13" s="1044"/>
      <c r="CF13" s="1044"/>
      <c r="CG13" s="1045"/>
      <c r="CH13" s="1018">
        <v>1</v>
      </c>
      <c r="CI13" s="1019"/>
      <c r="CJ13" s="1019"/>
      <c r="CK13" s="1019"/>
      <c r="CL13" s="1020"/>
      <c r="CM13" s="1018">
        <v>78</v>
      </c>
      <c r="CN13" s="1019"/>
      <c r="CO13" s="1019"/>
      <c r="CP13" s="1019"/>
      <c r="CQ13" s="1020"/>
      <c r="CR13" s="1018">
        <v>20</v>
      </c>
      <c r="CS13" s="1019"/>
      <c r="CT13" s="1019"/>
      <c r="CU13" s="1019"/>
      <c r="CV13" s="1020"/>
      <c r="CW13" s="1018">
        <v>1</v>
      </c>
      <c r="CX13" s="1019"/>
      <c r="CY13" s="1019"/>
      <c r="CZ13" s="1019"/>
      <c r="DA13" s="1020"/>
      <c r="DB13" s="1018" t="s">
        <v>541</v>
      </c>
      <c r="DC13" s="1019"/>
      <c r="DD13" s="1019"/>
      <c r="DE13" s="1019"/>
      <c r="DF13" s="1020"/>
      <c r="DG13" s="1018" t="s">
        <v>541</v>
      </c>
      <c r="DH13" s="1019"/>
      <c r="DI13" s="1019"/>
      <c r="DJ13" s="1019"/>
      <c r="DK13" s="1020"/>
      <c r="DL13" s="1018" t="s">
        <v>541</v>
      </c>
      <c r="DM13" s="1019"/>
      <c r="DN13" s="1019"/>
      <c r="DO13" s="1019"/>
      <c r="DP13" s="1020"/>
      <c r="DQ13" s="1018" t="s">
        <v>541</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557</v>
      </c>
      <c r="BT14" s="1044"/>
      <c r="BU14" s="1044"/>
      <c r="BV14" s="1044"/>
      <c r="BW14" s="1044"/>
      <c r="BX14" s="1044"/>
      <c r="BY14" s="1044"/>
      <c r="BZ14" s="1044"/>
      <c r="CA14" s="1044"/>
      <c r="CB14" s="1044"/>
      <c r="CC14" s="1044"/>
      <c r="CD14" s="1044"/>
      <c r="CE14" s="1044"/>
      <c r="CF14" s="1044"/>
      <c r="CG14" s="1045"/>
      <c r="CH14" s="1018">
        <v>-5</v>
      </c>
      <c r="CI14" s="1019"/>
      <c r="CJ14" s="1019"/>
      <c r="CK14" s="1019"/>
      <c r="CL14" s="1020"/>
      <c r="CM14" s="1018">
        <v>71</v>
      </c>
      <c r="CN14" s="1019"/>
      <c r="CO14" s="1019"/>
      <c r="CP14" s="1019"/>
      <c r="CQ14" s="1020"/>
      <c r="CR14" s="1018">
        <v>69</v>
      </c>
      <c r="CS14" s="1019"/>
      <c r="CT14" s="1019"/>
      <c r="CU14" s="1019"/>
      <c r="CV14" s="1020"/>
      <c r="CW14" s="1018">
        <v>0</v>
      </c>
      <c r="CX14" s="1019"/>
      <c r="CY14" s="1019"/>
      <c r="CZ14" s="1019"/>
      <c r="DA14" s="1020"/>
      <c r="DB14" s="1018" t="s">
        <v>541</v>
      </c>
      <c r="DC14" s="1019"/>
      <c r="DD14" s="1019"/>
      <c r="DE14" s="1019"/>
      <c r="DF14" s="1020"/>
      <c r="DG14" s="1018" t="s">
        <v>541</v>
      </c>
      <c r="DH14" s="1019"/>
      <c r="DI14" s="1019"/>
      <c r="DJ14" s="1019"/>
      <c r="DK14" s="1020"/>
      <c r="DL14" s="1018" t="s">
        <v>541</v>
      </c>
      <c r="DM14" s="1019"/>
      <c r="DN14" s="1019"/>
      <c r="DO14" s="1019"/>
      <c r="DP14" s="1020"/>
      <c r="DQ14" s="1018" t="s">
        <v>541</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558</v>
      </c>
      <c r="BT15" s="1044"/>
      <c r="BU15" s="1044"/>
      <c r="BV15" s="1044"/>
      <c r="BW15" s="1044"/>
      <c r="BX15" s="1044"/>
      <c r="BY15" s="1044"/>
      <c r="BZ15" s="1044"/>
      <c r="CA15" s="1044"/>
      <c r="CB15" s="1044"/>
      <c r="CC15" s="1044"/>
      <c r="CD15" s="1044"/>
      <c r="CE15" s="1044"/>
      <c r="CF15" s="1044"/>
      <c r="CG15" s="1045"/>
      <c r="CH15" s="1018">
        <v>1</v>
      </c>
      <c r="CI15" s="1019"/>
      <c r="CJ15" s="1019"/>
      <c r="CK15" s="1019"/>
      <c r="CL15" s="1020"/>
      <c r="CM15" s="1018">
        <v>36</v>
      </c>
      <c r="CN15" s="1019"/>
      <c r="CO15" s="1019"/>
      <c r="CP15" s="1019"/>
      <c r="CQ15" s="1020"/>
      <c r="CR15" s="1018">
        <v>10</v>
      </c>
      <c r="CS15" s="1019"/>
      <c r="CT15" s="1019"/>
      <c r="CU15" s="1019"/>
      <c r="CV15" s="1020"/>
      <c r="CW15" s="1018">
        <v>0</v>
      </c>
      <c r="CX15" s="1019"/>
      <c r="CY15" s="1019"/>
      <c r="CZ15" s="1019"/>
      <c r="DA15" s="1020"/>
      <c r="DB15" s="1018" t="s">
        <v>541</v>
      </c>
      <c r="DC15" s="1019"/>
      <c r="DD15" s="1019"/>
      <c r="DE15" s="1019"/>
      <c r="DF15" s="1020"/>
      <c r="DG15" s="1018" t="s">
        <v>541</v>
      </c>
      <c r="DH15" s="1019"/>
      <c r="DI15" s="1019"/>
      <c r="DJ15" s="1019"/>
      <c r="DK15" s="1020"/>
      <c r="DL15" s="1018" t="s">
        <v>541</v>
      </c>
      <c r="DM15" s="1019"/>
      <c r="DN15" s="1019"/>
      <c r="DO15" s="1019"/>
      <c r="DP15" s="1020"/>
      <c r="DQ15" s="1018" t="s">
        <v>541</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f>+Q7</f>
        <v>30077</v>
      </c>
      <c r="R23" s="1098"/>
      <c r="S23" s="1098"/>
      <c r="T23" s="1098"/>
      <c r="U23" s="1098"/>
      <c r="V23" s="1098">
        <f>+V7</f>
        <v>28680</v>
      </c>
      <c r="W23" s="1098"/>
      <c r="X23" s="1098"/>
      <c r="Y23" s="1098"/>
      <c r="Z23" s="1098"/>
      <c r="AA23" s="1098">
        <f>+AA7</f>
        <v>1396</v>
      </c>
      <c r="AB23" s="1098"/>
      <c r="AC23" s="1098"/>
      <c r="AD23" s="1098"/>
      <c r="AE23" s="1099"/>
      <c r="AF23" s="1100">
        <v>1313</v>
      </c>
      <c r="AG23" s="1098"/>
      <c r="AH23" s="1098"/>
      <c r="AI23" s="1098"/>
      <c r="AJ23" s="1101"/>
      <c r="AK23" s="1102"/>
      <c r="AL23" s="1103"/>
      <c r="AM23" s="1103"/>
      <c r="AN23" s="1103"/>
      <c r="AO23" s="1103"/>
      <c r="AP23" s="1098">
        <f>+AP7</f>
        <v>30768</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6623</v>
      </c>
      <c r="R28" s="1083"/>
      <c r="S28" s="1083"/>
      <c r="T28" s="1083"/>
      <c r="U28" s="1083"/>
      <c r="V28" s="1083">
        <v>6357</v>
      </c>
      <c r="W28" s="1083"/>
      <c r="X28" s="1083"/>
      <c r="Y28" s="1083"/>
      <c r="Z28" s="1083"/>
      <c r="AA28" s="1083">
        <v>266</v>
      </c>
      <c r="AB28" s="1083"/>
      <c r="AC28" s="1083"/>
      <c r="AD28" s="1083"/>
      <c r="AE28" s="1084"/>
      <c r="AF28" s="1085">
        <v>266</v>
      </c>
      <c r="AG28" s="1083"/>
      <c r="AH28" s="1083"/>
      <c r="AI28" s="1083"/>
      <c r="AJ28" s="1086"/>
      <c r="AK28" s="1087">
        <f>452+33+1</f>
        <v>486</v>
      </c>
      <c r="AL28" s="1075"/>
      <c r="AM28" s="1075"/>
      <c r="AN28" s="1075"/>
      <c r="AO28" s="1075"/>
      <c r="AP28" s="1075" t="s">
        <v>539</v>
      </c>
      <c r="AQ28" s="1075"/>
      <c r="AR28" s="1075"/>
      <c r="AS28" s="1075"/>
      <c r="AT28" s="1075"/>
      <c r="AU28" s="1075" t="s">
        <v>539</v>
      </c>
      <c r="AV28" s="1075"/>
      <c r="AW28" s="1075"/>
      <c r="AX28" s="1075"/>
      <c r="AY28" s="1075"/>
      <c r="AZ28" s="1076" t="s">
        <v>539</v>
      </c>
      <c r="BA28" s="1076"/>
      <c r="BB28" s="1076"/>
      <c r="BC28" s="1076"/>
      <c r="BD28" s="1076"/>
      <c r="BE28" s="1077" t="s">
        <v>540</v>
      </c>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5768</v>
      </c>
      <c r="R29" s="1073"/>
      <c r="S29" s="1073"/>
      <c r="T29" s="1073"/>
      <c r="U29" s="1073"/>
      <c r="V29" s="1073">
        <v>5540</v>
      </c>
      <c r="W29" s="1073"/>
      <c r="X29" s="1073"/>
      <c r="Y29" s="1073"/>
      <c r="Z29" s="1073"/>
      <c r="AA29" s="1073">
        <v>228</v>
      </c>
      <c r="AB29" s="1073"/>
      <c r="AC29" s="1073"/>
      <c r="AD29" s="1073"/>
      <c r="AE29" s="1074"/>
      <c r="AF29" s="1048">
        <v>228</v>
      </c>
      <c r="AG29" s="1049"/>
      <c r="AH29" s="1049"/>
      <c r="AI29" s="1049"/>
      <c r="AJ29" s="1050"/>
      <c r="AK29" s="1009">
        <v>791</v>
      </c>
      <c r="AL29" s="1000"/>
      <c r="AM29" s="1000"/>
      <c r="AN29" s="1000"/>
      <c r="AO29" s="1000"/>
      <c r="AP29" s="1000" t="s">
        <v>539</v>
      </c>
      <c r="AQ29" s="1000"/>
      <c r="AR29" s="1000"/>
      <c r="AS29" s="1000"/>
      <c r="AT29" s="1000"/>
      <c r="AU29" s="1000" t="s">
        <v>539</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23</v>
      </c>
      <c r="R30" s="1073"/>
      <c r="S30" s="1073"/>
      <c r="T30" s="1073"/>
      <c r="U30" s="1073"/>
      <c r="V30" s="1073">
        <v>23</v>
      </c>
      <c r="W30" s="1073"/>
      <c r="X30" s="1073"/>
      <c r="Y30" s="1073"/>
      <c r="Z30" s="1073"/>
      <c r="AA30" s="1073">
        <v>0</v>
      </c>
      <c r="AB30" s="1073"/>
      <c r="AC30" s="1073"/>
      <c r="AD30" s="1073"/>
      <c r="AE30" s="1074"/>
      <c r="AF30" s="1048" t="s">
        <v>113</v>
      </c>
      <c r="AG30" s="1049"/>
      <c r="AH30" s="1049"/>
      <c r="AI30" s="1049"/>
      <c r="AJ30" s="1050"/>
      <c r="AK30" s="1009">
        <v>6</v>
      </c>
      <c r="AL30" s="1000"/>
      <c r="AM30" s="1000"/>
      <c r="AN30" s="1000"/>
      <c r="AO30" s="1000"/>
      <c r="AP30" s="1000" t="s">
        <v>539</v>
      </c>
      <c r="AQ30" s="1000"/>
      <c r="AR30" s="1000"/>
      <c r="AS30" s="1000"/>
      <c r="AT30" s="1000"/>
      <c r="AU30" s="1000" t="s">
        <v>539</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661</v>
      </c>
      <c r="R31" s="1073"/>
      <c r="S31" s="1073"/>
      <c r="T31" s="1073"/>
      <c r="U31" s="1073"/>
      <c r="V31" s="1073">
        <v>647</v>
      </c>
      <c r="W31" s="1073"/>
      <c r="X31" s="1073"/>
      <c r="Y31" s="1073"/>
      <c r="Z31" s="1073"/>
      <c r="AA31" s="1073">
        <v>13</v>
      </c>
      <c r="AB31" s="1073"/>
      <c r="AC31" s="1073"/>
      <c r="AD31" s="1073"/>
      <c r="AE31" s="1074"/>
      <c r="AF31" s="1048">
        <v>13</v>
      </c>
      <c r="AG31" s="1049"/>
      <c r="AH31" s="1049"/>
      <c r="AI31" s="1049"/>
      <c r="AJ31" s="1050"/>
      <c r="AK31" s="1009">
        <v>170</v>
      </c>
      <c r="AL31" s="1000"/>
      <c r="AM31" s="1000"/>
      <c r="AN31" s="1000"/>
      <c r="AO31" s="1000"/>
      <c r="AP31" s="1000" t="s">
        <v>539</v>
      </c>
      <c r="AQ31" s="1000"/>
      <c r="AR31" s="1000"/>
      <c r="AS31" s="1000"/>
      <c r="AT31" s="1000"/>
      <c r="AU31" s="1000" t="s">
        <v>539</v>
      </c>
      <c r="AV31" s="1000"/>
      <c r="AW31" s="1000"/>
      <c r="AX31" s="1000"/>
      <c r="AY31" s="1000"/>
      <c r="AZ31" s="1071" t="s">
        <v>539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958</v>
      </c>
      <c r="R32" s="1073"/>
      <c r="S32" s="1073"/>
      <c r="T32" s="1073"/>
      <c r="U32" s="1073"/>
      <c r="V32" s="1073">
        <v>765</v>
      </c>
      <c r="W32" s="1073"/>
      <c r="X32" s="1073"/>
      <c r="Y32" s="1073"/>
      <c r="Z32" s="1073"/>
      <c r="AA32" s="1073">
        <v>193</v>
      </c>
      <c r="AB32" s="1073"/>
      <c r="AC32" s="1073"/>
      <c r="AD32" s="1073"/>
      <c r="AE32" s="1074"/>
      <c r="AF32" s="1048">
        <v>2457</v>
      </c>
      <c r="AG32" s="1049"/>
      <c r="AH32" s="1049"/>
      <c r="AI32" s="1049"/>
      <c r="AJ32" s="1050"/>
      <c r="AK32" s="1009">
        <v>28</v>
      </c>
      <c r="AL32" s="1000"/>
      <c r="AM32" s="1000"/>
      <c r="AN32" s="1000"/>
      <c r="AO32" s="1000"/>
      <c r="AP32" s="1000">
        <v>1103</v>
      </c>
      <c r="AQ32" s="1000"/>
      <c r="AR32" s="1000"/>
      <c r="AS32" s="1000"/>
      <c r="AT32" s="1000"/>
      <c r="AU32" s="1000">
        <v>75</v>
      </c>
      <c r="AV32" s="1000"/>
      <c r="AW32" s="1000"/>
      <c r="AX32" s="1000"/>
      <c r="AY32" s="1000"/>
      <c r="AZ32" s="1071" t="s">
        <v>539</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4152</v>
      </c>
      <c r="R33" s="1073"/>
      <c r="S33" s="1073"/>
      <c r="T33" s="1073"/>
      <c r="U33" s="1073"/>
      <c r="V33" s="1073">
        <v>4051</v>
      </c>
      <c r="W33" s="1073"/>
      <c r="X33" s="1073"/>
      <c r="Y33" s="1073"/>
      <c r="Z33" s="1073"/>
      <c r="AA33" s="1073">
        <v>100</v>
      </c>
      <c r="AB33" s="1073"/>
      <c r="AC33" s="1073"/>
      <c r="AD33" s="1073"/>
      <c r="AE33" s="1074"/>
      <c r="AF33" s="1048">
        <v>2280</v>
      </c>
      <c r="AG33" s="1049"/>
      <c r="AH33" s="1049"/>
      <c r="AI33" s="1049"/>
      <c r="AJ33" s="1050"/>
      <c r="AK33" s="1009">
        <v>545</v>
      </c>
      <c r="AL33" s="1000"/>
      <c r="AM33" s="1000"/>
      <c r="AN33" s="1000"/>
      <c r="AO33" s="1000"/>
      <c r="AP33" s="1000">
        <v>4460</v>
      </c>
      <c r="AQ33" s="1000"/>
      <c r="AR33" s="1000"/>
      <c r="AS33" s="1000"/>
      <c r="AT33" s="1000"/>
      <c r="AU33" s="1000">
        <v>2761</v>
      </c>
      <c r="AV33" s="1000"/>
      <c r="AW33" s="1000"/>
      <c r="AX33" s="1000"/>
      <c r="AY33" s="1000"/>
      <c r="AZ33" s="1071" t="s">
        <v>539</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386</v>
      </c>
      <c r="C34" s="1067"/>
      <c r="D34" s="1067"/>
      <c r="E34" s="1067"/>
      <c r="F34" s="1067"/>
      <c r="G34" s="1067"/>
      <c r="H34" s="1067"/>
      <c r="I34" s="1067"/>
      <c r="J34" s="1067"/>
      <c r="K34" s="1067"/>
      <c r="L34" s="1067"/>
      <c r="M34" s="1067"/>
      <c r="N34" s="1067"/>
      <c r="O34" s="1067"/>
      <c r="P34" s="1068"/>
      <c r="Q34" s="1072">
        <v>449</v>
      </c>
      <c r="R34" s="1073"/>
      <c r="S34" s="1073"/>
      <c r="T34" s="1073"/>
      <c r="U34" s="1073"/>
      <c r="V34" s="1073">
        <v>501</v>
      </c>
      <c r="W34" s="1073"/>
      <c r="X34" s="1073"/>
      <c r="Y34" s="1073"/>
      <c r="Z34" s="1073"/>
      <c r="AA34" s="1073">
        <v>-53</v>
      </c>
      <c r="AB34" s="1073"/>
      <c r="AC34" s="1073"/>
      <c r="AD34" s="1073"/>
      <c r="AE34" s="1074"/>
      <c r="AF34" s="1048">
        <v>174</v>
      </c>
      <c r="AG34" s="1049"/>
      <c r="AH34" s="1049"/>
      <c r="AI34" s="1049"/>
      <c r="AJ34" s="1050"/>
      <c r="AK34" s="1009">
        <v>19</v>
      </c>
      <c r="AL34" s="1000"/>
      <c r="AM34" s="1000"/>
      <c r="AN34" s="1000"/>
      <c r="AO34" s="1000"/>
      <c r="AP34" s="1000">
        <v>468</v>
      </c>
      <c r="AQ34" s="1000"/>
      <c r="AR34" s="1000"/>
      <c r="AS34" s="1000"/>
      <c r="AT34" s="1000"/>
      <c r="AU34" s="1000">
        <v>312</v>
      </c>
      <c r="AV34" s="1000"/>
      <c r="AW34" s="1000"/>
      <c r="AX34" s="1000"/>
      <c r="AY34" s="1000"/>
      <c r="AZ34" s="1071" t="s">
        <v>539</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387</v>
      </c>
      <c r="C35" s="1067"/>
      <c r="D35" s="1067"/>
      <c r="E35" s="1067"/>
      <c r="F35" s="1067"/>
      <c r="G35" s="1067"/>
      <c r="H35" s="1067"/>
      <c r="I35" s="1067"/>
      <c r="J35" s="1067"/>
      <c r="K35" s="1067"/>
      <c r="L35" s="1067"/>
      <c r="M35" s="1067"/>
      <c r="N35" s="1067"/>
      <c r="O35" s="1067"/>
      <c r="P35" s="1068"/>
      <c r="Q35" s="1072">
        <v>633</v>
      </c>
      <c r="R35" s="1073"/>
      <c r="S35" s="1073"/>
      <c r="T35" s="1073"/>
      <c r="U35" s="1073"/>
      <c r="V35" s="1073">
        <v>620</v>
      </c>
      <c r="W35" s="1073"/>
      <c r="X35" s="1073"/>
      <c r="Y35" s="1073"/>
      <c r="Z35" s="1073"/>
      <c r="AA35" s="1073">
        <v>13</v>
      </c>
      <c r="AB35" s="1073"/>
      <c r="AC35" s="1073"/>
      <c r="AD35" s="1073"/>
      <c r="AE35" s="1074"/>
      <c r="AF35" s="1048">
        <v>583</v>
      </c>
      <c r="AG35" s="1049"/>
      <c r="AH35" s="1049"/>
      <c r="AI35" s="1049"/>
      <c r="AJ35" s="1050"/>
      <c r="AK35" s="1009">
        <v>121</v>
      </c>
      <c r="AL35" s="1000"/>
      <c r="AM35" s="1000"/>
      <c r="AN35" s="1000"/>
      <c r="AO35" s="1000"/>
      <c r="AP35" s="1000">
        <v>171</v>
      </c>
      <c r="AQ35" s="1000"/>
      <c r="AR35" s="1000"/>
      <c r="AS35" s="1000"/>
      <c r="AT35" s="1000"/>
      <c r="AU35" s="1000">
        <v>171</v>
      </c>
      <c r="AV35" s="1000"/>
      <c r="AW35" s="1000"/>
      <c r="AX35" s="1000"/>
      <c r="AY35" s="1000"/>
      <c r="AZ35" s="1071" t="s">
        <v>539</v>
      </c>
      <c r="BA35" s="1071"/>
      <c r="BB35" s="1071"/>
      <c r="BC35" s="1071"/>
      <c r="BD35" s="1071"/>
      <c r="BE35" s="1061" t="s">
        <v>384</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388</v>
      </c>
      <c r="C36" s="1067"/>
      <c r="D36" s="1067"/>
      <c r="E36" s="1067"/>
      <c r="F36" s="1067"/>
      <c r="G36" s="1067"/>
      <c r="H36" s="1067"/>
      <c r="I36" s="1067"/>
      <c r="J36" s="1067"/>
      <c r="K36" s="1067"/>
      <c r="L36" s="1067"/>
      <c r="M36" s="1067"/>
      <c r="N36" s="1067"/>
      <c r="O36" s="1067"/>
      <c r="P36" s="1068"/>
      <c r="Q36" s="1072">
        <v>786</v>
      </c>
      <c r="R36" s="1073"/>
      <c r="S36" s="1073"/>
      <c r="T36" s="1073"/>
      <c r="U36" s="1073"/>
      <c r="V36" s="1073">
        <v>730</v>
      </c>
      <c r="W36" s="1073"/>
      <c r="X36" s="1073"/>
      <c r="Y36" s="1073"/>
      <c r="Z36" s="1073"/>
      <c r="AA36" s="1073">
        <v>56</v>
      </c>
      <c r="AB36" s="1073"/>
      <c r="AC36" s="1073"/>
      <c r="AD36" s="1073"/>
      <c r="AE36" s="1074"/>
      <c r="AF36" s="1048">
        <v>56</v>
      </c>
      <c r="AG36" s="1049"/>
      <c r="AH36" s="1049"/>
      <c r="AI36" s="1049"/>
      <c r="AJ36" s="1050"/>
      <c r="AK36" s="1009">
        <v>254</v>
      </c>
      <c r="AL36" s="1000"/>
      <c r="AM36" s="1000"/>
      <c r="AN36" s="1000"/>
      <c r="AO36" s="1000"/>
      <c r="AP36" s="1000">
        <v>5489</v>
      </c>
      <c r="AQ36" s="1000"/>
      <c r="AR36" s="1000"/>
      <c r="AS36" s="1000"/>
      <c r="AT36" s="1000"/>
      <c r="AU36" s="1000">
        <v>3354</v>
      </c>
      <c r="AV36" s="1000"/>
      <c r="AW36" s="1000"/>
      <c r="AX36" s="1000"/>
      <c r="AY36" s="1000"/>
      <c r="AZ36" s="1071" t="s">
        <v>539</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390</v>
      </c>
      <c r="C37" s="1067"/>
      <c r="D37" s="1067"/>
      <c r="E37" s="1067"/>
      <c r="F37" s="1067"/>
      <c r="G37" s="1067"/>
      <c r="H37" s="1067"/>
      <c r="I37" s="1067"/>
      <c r="J37" s="1067"/>
      <c r="K37" s="1067"/>
      <c r="L37" s="1067"/>
      <c r="M37" s="1067"/>
      <c r="N37" s="1067"/>
      <c r="O37" s="1067"/>
      <c r="P37" s="1068"/>
      <c r="Q37" s="1072">
        <v>1811</v>
      </c>
      <c r="R37" s="1073"/>
      <c r="S37" s="1073"/>
      <c r="T37" s="1073"/>
      <c r="U37" s="1073"/>
      <c r="V37" s="1073">
        <v>1809</v>
      </c>
      <c r="W37" s="1073"/>
      <c r="X37" s="1073"/>
      <c r="Y37" s="1073"/>
      <c r="Z37" s="1073"/>
      <c r="AA37" s="1073">
        <v>2</v>
      </c>
      <c r="AB37" s="1073"/>
      <c r="AC37" s="1073"/>
      <c r="AD37" s="1073"/>
      <c r="AE37" s="1074"/>
      <c r="AF37" s="1048">
        <v>1</v>
      </c>
      <c r="AG37" s="1049"/>
      <c r="AH37" s="1049"/>
      <c r="AI37" s="1049"/>
      <c r="AJ37" s="1050"/>
      <c r="AK37" s="1009">
        <v>560</v>
      </c>
      <c r="AL37" s="1000"/>
      <c r="AM37" s="1000"/>
      <c r="AN37" s="1000"/>
      <c r="AO37" s="1000"/>
      <c r="AP37" s="1000">
        <v>7042</v>
      </c>
      <c r="AQ37" s="1000"/>
      <c r="AR37" s="1000"/>
      <c r="AS37" s="1000"/>
      <c r="AT37" s="1000"/>
      <c r="AU37" s="1000">
        <v>6338</v>
      </c>
      <c r="AV37" s="1000"/>
      <c r="AW37" s="1000"/>
      <c r="AX37" s="1000"/>
      <c r="AY37" s="1000"/>
      <c r="AZ37" s="1071" t="s">
        <v>539</v>
      </c>
      <c r="BA37" s="1071"/>
      <c r="BB37" s="1071"/>
      <c r="BC37" s="1071"/>
      <c r="BD37" s="1071"/>
      <c r="BE37" s="1061" t="s">
        <v>389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391</v>
      </c>
      <c r="C38" s="1067"/>
      <c r="D38" s="1067"/>
      <c r="E38" s="1067"/>
      <c r="F38" s="1067"/>
      <c r="G38" s="1067"/>
      <c r="H38" s="1067"/>
      <c r="I38" s="1067"/>
      <c r="J38" s="1067"/>
      <c r="K38" s="1067"/>
      <c r="L38" s="1067"/>
      <c r="M38" s="1067"/>
      <c r="N38" s="1067"/>
      <c r="O38" s="1067"/>
      <c r="P38" s="1068"/>
      <c r="Q38" s="1072">
        <v>199</v>
      </c>
      <c r="R38" s="1073"/>
      <c r="S38" s="1073"/>
      <c r="T38" s="1073"/>
      <c r="U38" s="1073"/>
      <c r="V38" s="1073">
        <v>199</v>
      </c>
      <c r="W38" s="1073"/>
      <c r="X38" s="1073"/>
      <c r="Y38" s="1073"/>
      <c r="Z38" s="1073"/>
      <c r="AA38" s="1073">
        <v>0</v>
      </c>
      <c r="AB38" s="1073"/>
      <c r="AC38" s="1073"/>
      <c r="AD38" s="1073"/>
      <c r="AE38" s="1074"/>
      <c r="AF38" s="1048">
        <v>0</v>
      </c>
      <c r="AG38" s="1049"/>
      <c r="AH38" s="1049"/>
      <c r="AI38" s="1049"/>
      <c r="AJ38" s="1050"/>
      <c r="AK38" s="1009">
        <v>155</v>
      </c>
      <c r="AL38" s="1000"/>
      <c r="AM38" s="1000"/>
      <c r="AN38" s="1000"/>
      <c r="AO38" s="1000"/>
      <c r="AP38" s="1000">
        <v>1145</v>
      </c>
      <c r="AQ38" s="1000"/>
      <c r="AR38" s="1000"/>
      <c r="AS38" s="1000"/>
      <c r="AT38" s="1000"/>
      <c r="AU38" s="1000">
        <v>1133</v>
      </c>
      <c r="AV38" s="1000"/>
      <c r="AW38" s="1000"/>
      <c r="AX38" s="1000"/>
      <c r="AY38" s="1000"/>
      <c r="AZ38" s="1071" t="s">
        <v>541</v>
      </c>
      <c r="BA38" s="1071"/>
      <c r="BB38" s="1071"/>
      <c r="BC38" s="1071"/>
      <c r="BD38" s="1071"/>
      <c r="BE38" s="1061" t="s">
        <v>389</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6059</v>
      </c>
      <c r="AG63" s="988"/>
      <c r="AH63" s="988"/>
      <c r="AI63" s="988"/>
      <c r="AJ63" s="1059"/>
      <c r="AK63" s="1060"/>
      <c r="AL63" s="992"/>
      <c r="AM63" s="992"/>
      <c r="AN63" s="992"/>
      <c r="AO63" s="992"/>
      <c r="AP63" s="988">
        <v>19879</v>
      </c>
      <c r="AQ63" s="988"/>
      <c r="AR63" s="988"/>
      <c r="AS63" s="988"/>
      <c r="AT63" s="988"/>
      <c r="AU63" s="988">
        <v>14144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v>9578</v>
      </c>
      <c r="R68" s="1011"/>
      <c r="S68" s="1011"/>
      <c r="T68" s="1011"/>
      <c r="U68" s="1011"/>
      <c r="V68" s="1011">
        <v>9432</v>
      </c>
      <c r="W68" s="1011"/>
      <c r="X68" s="1011"/>
      <c r="Y68" s="1011"/>
      <c r="Z68" s="1011"/>
      <c r="AA68" s="1011">
        <v>146</v>
      </c>
      <c r="AB68" s="1011"/>
      <c r="AC68" s="1011"/>
      <c r="AD68" s="1011"/>
      <c r="AE68" s="1011"/>
      <c r="AF68" s="1011">
        <v>146</v>
      </c>
      <c r="AG68" s="1011"/>
      <c r="AH68" s="1011"/>
      <c r="AI68" s="1011"/>
      <c r="AJ68" s="1011"/>
      <c r="AK68" s="1011">
        <v>1850</v>
      </c>
      <c r="AL68" s="1011"/>
      <c r="AM68" s="1011"/>
      <c r="AN68" s="1011"/>
      <c r="AO68" s="1011"/>
      <c r="AP68" s="1011" t="s">
        <v>541</v>
      </c>
      <c r="AQ68" s="1011"/>
      <c r="AR68" s="1011"/>
      <c r="AS68" s="1011"/>
      <c r="AT68" s="1011"/>
      <c r="AU68" s="1011" t="s">
        <v>541</v>
      </c>
      <c r="AV68" s="1011"/>
      <c r="AW68" s="1011"/>
      <c r="AX68" s="1011"/>
      <c r="AY68" s="1011"/>
      <c r="AZ68" s="1012" t="s">
        <v>548</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547</v>
      </c>
      <c r="C69" s="1004"/>
      <c r="D69" s="1004"/>
      <c r="E69" s="1004"/>
      <c r="F69" s="1004"/>
      <c r="G69" s="1004"/>
      <c r="H69" s="1004"/>
      <c r="I69" s="1004"/>
      <c r="J69" s="1004"/>
      <c r="K69" s="1004"/>
      <c r="L69" s="1004"/>
      <c r="M69" s="1004"/>
      <c r="N69" s="1004"/>
      <c r="O69" s="1004"/>
      <c r="P69" s="1005"/>
      <c r="Q69" s="1006">
        <v>72</v>
      </c>
      <c r="R69" s="1000"/>
      <c r="S69" s="1000"/>
      <c r="T69" s="1000"/>
      <c r="U69" s="1000"/>
      <c r="V69" s="1000">
        <v>70</v>
      </c>
      <c r="W69" s="1000"/>
      <c r="X69" s="1000"/>
      <c r="Y69" s="1000"/>
      <c r="Z69" s="1000"/>
      <c r="AA69" s="1000">
        <v>3</v>
      </c>
      <c r="AB69" s="1000"/>
      <c r="AC69" s="1000"/>
      <c r="AD69" s="1000"/>
      <c r="AE69" s="1000"/>
      <c r="AF69" s="1000">
        <v>3</v>
      </c>
      <c r="AG69" s="1000"/>
      <c r="AH69" s="1000"/>
      <c r="AI69" s="1000"/>
      <c r="AJ69" s="1000"/>
      <c r="AK69" s="1000" t="s">
        <v>541</v>
      </c>
      <c r="AL69" s="1000"/>
      <c r="AM69" s="1000"/>
      <c r="AN69" s="1000"/>
      <c r="AO69" s="1000"/>
      <c r="AP69" s="1000" t="s">
        <v>541</v>
      </c>
      <c r="AQ69" s="1000"/>
      <c r="AR69" s="1000"/>
      <c r="AS69" s="1000"/>
      <c r="AT69" s="1000"/>
      <c r="AU69" s="1000" t="s">
        <v>541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17</v>
      </c>
      <c r="R70" s="1000"/>
      <c r="S70" s="1000"/>
      <c r="T70" s="1000"/>
      <c r="U70" s="1000"/>
      <c r="V70" s="1000">
        <v>13</v>
      </c>
      <c r="W70" s="1000"/>
      <c r="X70" s="1000"/>
      <c r="Y70" s="1000"/>
      <c r="Z70" s="1000"/>
      <c r="AA70" s="1000">
        <v>4</v>
      </c>
      <c r="AB70" s="1000"/>
      <c r="AC70" s="1000"/>
      <c r="AD70" s="1000"/>
      <c r="AE70" s="1000"/>
      <c r="AF70" s="1000">
        <v>4</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544</v>
      </c>
      <c r="C71" s="1004"/>
      <c r="D71" s="1004"/>
      <c r="E71" s="1004"/>
      <c r="F71" s="1004"/>
      <c r="G71" s="1004"/>
      <c r="H71" s="1004"/>
      <c r="I71" s="1004"/>
      <c r="J71" s="1004"/>
      <c r="K71" s="1004"/>
      <c r="L71" s="1004"/>
      <c r="M71" s="1004"/>
      <c r="N71" s="1004"/>
      <c r="O71" s="1004"/>
      <c r="P71" s="1005"/>
      <c r="Q71" s="1006">
        <v>256</v>
      </c>
      <c r="R71" s="1000"/>
      <c r="S71" s="1000"/>
      <c r="T71" s="1000"/>
      <c r="U71" s="1000"/>
      <c r="V71" s="1000">
        <v>224</v>
      </c>
      <c r="W71" s="1000"/>
      <c r="X71" s="1000"/>
      <c r="Y71" s="1000"/>
      <c r="Z71" s="1000"/>
      <c r="AA71" s="1000">
        <v>32</v>
      </c>
      <c r="AB71" s="1000"/>
      <c r="AC71" s="1000"/>
      <c r="AD71" s="1000"/>
      <c r="AE71" s="1000"/>
      <c r="AF71" s="1000">
        <v>32</v>
      </c>
      <c r="AG71" s="1000"/>
      <c r="AH71" s="1000"/>
      <c r="AI71" s="1000"/>
      <c r="AJ71" s="1000"/>
      <c r="AK71" s="1000" t="s">
        <v>541</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244114</v>
      </c>
      <c r="R72" s="1000"/>
      <c r="S72" s="1000"/>
      <c r="T72" s="1000"/>
      <c r="U72" s="1000"/>
      <c r="V72" s="1000">
        <v>233963</v>
      </c>
      <c r="W72" s="1000"/>
      <c r="X72" s="1000"/>
      <c r="Y72" s="1000"/>
      <c r="Z72" s="1000"/>
      <c r="AA72" s="1000">
        <v>10151</v>
      </c>
      <c r="AB72" s="1000"/>
      <c r="AC72" s="1000"/>
      <c r="AD72" s="1000"/>
      <c r="AE72" s="1000"/>
      <c r="AF72" s="1000">
        <v>10151</v>
      </c>
      <c r="AG72" s="1000"/>
      <c r="AH72" s="1000"/>
      <c r="AI72" s="1000"/>
      <c r="AJ72" s="1000"/>
      <c r="AK72" s="1000" t="s">
        <v>541</v>
      </c>
      <c r="AL72" s="1000"/>
      <c r="AM72" s="1000"/>
      <c r="AN72" s="1000"/>
      <c r="AO72" s="1000"/>
      <c r="AP72" s="1000" t="s">
        <v>541</v>
      </c>
      <c r="AQ72" s="1000"/>
      <c r="AR72" s="1000"/>
      <c r="AS72" s="1000"/>
      <c r="AT72" s="1000"/>
      <c r="AU72" s="1000" t="s">
        <v>541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287</v>
      </c>
      <c r="R73" s="1000"/>
      <c r="S73" s="1000"/>
      <c r="T73" s="1000"/>
      <c r="U73" s="1000"/>
      <c r="V73" s="1000">
        <v>285</v>
      </c>
      <c r="W73" s="1000"/>
      <c r="X73" s="1000"/>
      <c r="Y73" s="1000"/>
      <c r="Z73" s="1000"/>
      <c r="AA73" s="1000">
        <v>2</v>
      </c>
      <c r="AB73" s="1000"/>
      <c r="AC73" s="1000"/>
      <c r="AD73" s="1000"/>
      <c r="AE73" s="1000"/>
      <c r="AF73" s="1000">
        <v>737</v>
      </c>
      <c r="AG73" s="1000"/>
      <c r="AH73" s="1000"/>
      <c r="AI73" s="1000"/>
      <c r="AJ73" s="1000"/>
      <c r="AK73" s="1000" t="s">
        <v>541</v>
      </c>
      <c r="AL73" s="1000"/>
      <c r="AM73" s="1000"/>
      <c r="AN73" s="1000"/>
      <c r="AO73" s="1000"/>
      <c r="AP73" s="1000" t="s">
        <v>541</v>
      </c>
      <c r="AQ73" s="1000"/>
      <c r="AR73" s="1000"/>
      <c r="AS73" s="1000"/>
      <c r="AT73" s="1000"/>
      <c r="AU73" s="1000" t="s">
        <v>541</v>
      </c>
      <c r="AV73" s="1000"/>
      <c r="AW73" s="1000"/>
      <c r="AX73" s="1000"/>
      <c r="AY73" s="1000"/>
      <c r="AZ73" s="1001" t="s">
        <v>549</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11073</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416</v>
      </c>
      <c r="CS102" s="980"/>
      <c r="CT102" s="980"/>
      <c r="CU102" s="980"/>
      <c r="CV102" s="981"/>
      <c r="CW102" s="979">
        <v>23</v>
      </c>
      <c r="CX102" s="980"/>
      <c r="CY102" s="980"/>
      <c r="CZ102" s="980"/>
      <c r="DA102" s="981"/>
      <c r="DB102" s="979">
        <v>64</v>
      </c>
      <c r="DC102" s="980"/>
      <c r="DD102" s="980"/>
      <c r="DE102" s="980"/>
      <c r="DF102" s="981"/>
      <c r="DG102" s="979">
        <v>64</v>
      </c>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3978801</v>
      </c>
      <c r="AB110" s="916"/>
      <c r="AC110" s="916"/>
      <c r="AD110" s="916"/>
      <c r="AE110" s="917"/>
      <c r="AF110" s="918">
        <v>3705427</v>
      </c>
      <c r="AG110" s="916"/>
      <c r="AH110" s="916"/>
      <c r="AI110" s="916"/>
      <c r="AJ110" s="917"/>
      <c r="AK110" s="918">
        <v>3448544</v>
      </c>
      <c r="AL110" s="916"/>
      <c r="AM110" s="916"/>
      <c r="AN110" s="916"/>
      <c r="AO110" s="917"/>
      <c r="AP110" s="919">
        <v>24.2</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34221851</v>
      </c>
      <c r="BR110" s="863"/>
      <c r="BS110" s="863"/>
      <c r="BT110" s="863"/>
      <c r="BU110" s="863"/>
      <c r="BV110" s="863">
        <v>32326768</v>
      </c>
      <c r="BW110" s="863"/>
      <c r="BX110" s="863"/>
      <c r="BY110" s="863"/>
      <c r="BZ110" s="863"/>
      <c r="CA110" s="863">
        <v>30768421</v>
      </c>
      <c r="CB110" s="863"/>
      <c r="CC110" s="863"/>
      <c r="CD110" s="863"/>
      <c r="CE110" s="863"/>
      <c r="CF110" s="887">
        <v>215.5</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13097514</v>
      </c>
      <c r="BR112" s="835"/>
      <c r="BS112" s="835"/>
      <c r="BT112" s="835"/>
      <c r="BU112" s="835"/>
      <c r="BV112" s="835">
        <v>12220875</v>
      </c>
      <c r="BW112" s="835"/>
      <c r="BX112" s="835"/>
      <c r="BY112" s="835"/>
      <c r="BZ112" s="835"/>
      <c r="CA112" s="835">
        <v>14143534</v>
      </c>
      <c r="CB112" s="835"/>
      <c r="CC112" s="835"/>
      <c r="CD112" s="835"/>
      <c r="CE112" s="835"/>
      <c r="CF112" s="896">
        <v>99</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1107803</v>
      </c>
      <c r="AB113" s="944"/>
      <c r="AC113" s="944"/>
      <c r="AD113" s="944"/>
      <c r="AE113" s="945"/>
      <c r="AF113" s="946">
        <v>1099315</v>
      </c>
      <c r="AG113" s="944"/>
      <c r="AH113" s="944"/>
      <c r="AI113" s="944"/>
      <c r="AJ113" s="945"/>
      <c r="AK113" s="946">
        <v>1001021</v>
      </c>
      <c r="AL113" s="944"/>
      <c r="AM113" s="944"/>
      <c r="AN113" s="944"/>
      <c r="AO113" s="945"/>
      <c r="AP113" s="947">
        <v>7</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5485282</v>
      </c>
      <c r="BR114" s="835"/>
      <c r="BS114" s="835"/>
      <c r="BT114" s="835"/>
      <c r="BU114" s="835"/>
      <c r="BV114" s="835">
        <v>5500871</v>
      </c>
      <c r="BW114" s="835"/>
      <c r="BX114" s="835"/>
      <c r="BY114" s="835"/>
      <c r="BZ114" s="835"/>
      <c r="CA114" s="835">
        <v>5448419</v>
      </c>
      <c r="CB114" s="835"/>
      <c r="CC114" s="835"/>
      <c r="CD114" s="835"/>
      <c r="CE114" s="835"/>
      <c r="CF114" s="896">
        <v>38.200000000000003</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369</v>
      </c>
      <c r="AB115" s="944"/>
      <c r="AC115" s="944"/>
      <c r="AD115" s="944"/>
      <c r="AE115" s="945"/>
      <c r="AF115" s="946">
        <v>330</v>
      </c>
      <c r="AG115" s="944"/>
      <c r="AH115" s="944"/>
      <c r="AI115" s="944"/>
      <c r="AJ115" s="945"/>
      <c r="AK115" s="946">
        <v>292</v>
      </c>
      <c r="AL115" s="944"/>
      <c r="AM115" s="944"/>
      <c r="AN115" s="944"/>
      <c r="AO115" s="945"/>
      <c r="AP115" s="947">
        <v>0</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18606</v>
      </c>
      <c r="BR115" s="835"/>
      <c r="BS115" s="835"/>
      <c r="BT115" s="835"/>
      <c r="BU115" s="835"/>
      <c r="BV115" s="835">
        <v>666</v>
      </c>
      <c r="BW115" s="835"/>
      <c r="BX115" s="835"/>
      <c r="BY115" s="835"/>
      <c r="BZ115" s="835"/>
      <c r="CA115" s="835">
        <v>28810</v>
      </c>
      <c r="CB115" s="835"/>
      <c r="CC115" s="835"/>
      <c r="CD115" s="835"/>
      <c r="CE115" s="835"/>
      <c r="CF115" s="896">
        <v>0.2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5086973</v>
      </c>
      <c r="AB117" s="930"/>
      <c r="AC117" s="930"/>
      <c r="AD117" s="930"/>
      <c r="AE117" s="931"/>
      <c r="AF117" s="932">
        <v>4805072</v>
      </c>
      <c r="AG117" s="930"/>
      <c r="AH117" s="930"/>
      <c r="AI117" s="930"/>
      <c r="AJ117" s="931"/>
      <c r="AK117" s="932">
        <v>4449857</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52823253</v>
      </c>
      <c r="BR119" s="866"/>
      <c r="BS119" s="866"/>
      <c r="BT119" s="866"/>
      <c r="BU119" s="866"/>
      <c r="BV119" s="866">
        <v>50049180</v>
      </c>
      <c r="BW119" s="866"/>
      <c r="BX119" s="866"/>
      <c r="BY119" s="866"/>
      <c r="BZ119" s="866"/>
      <c r="CA119" s="866">
        <v>50389184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14978863</v>
      </c>
      <c r="BR120" s="863"/>
      <c r="BS120" s="863"/>
      <c r="BT120" s="863"/>
      <c r="BU120" s="863"/>
      <c r="BV120" s="863">
        <v>14575865</v>
      </c>
      <c r="BW120" s="863"/>
      <c r="BX120" s="863"/>
      <c r="BY120" s="863"/>
      <c r="BZ120" s="863"/>
      <c r="CA120" s="863">
        <v>13754933</v>
      </c>
      <c r="CB120" s="863"/>
      <c r="CC120" s="863"/>
      <c r="CD120" s="863"/>
      <c r="CE120" s="863"/>
      <c r="CF120" s="887">
        <v>96.3</v>
      </c>
      <c r="CG120" s="888"/>
      <c r="CH120" s="888"/>
      <c r="CI120" s="888"/>
      <c r="CJ120" s="888"/>
      <c r="CK120" s="889" t="s">
        <v>441</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6346378</v>
      </c>
      <c r="DH120" s="863"/>
      <c r="DI120" s="863"/>
      <c r="DJ120" s="863"/>
      <c r="DK120" s="863"/>
      <c r="DL120" s="863">
        <v>5830734</v>
      </c>
      <c r="DM120" s="863"/>
      <c r="DN120" s="863"/>
      <c r="DO120" s="863"/>
      <c r="DP120" s="863"/>
      <c r="DQ120" s="863">
        <v>6337631</v>
      </c>
      <c r="DR120" s="863"/>
      <c r="DS120" s="863"/>
      <c r="DT120" s="863"/>
      <c r="DU120" s="863"/>
      <c r="DV120" s="864">
        <v>44.4</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3996679</v>
      </c>
      <c r="BR121" s="835"/>
      <c r="BS121" s="835"/>
      <c r="BT121" s="835"/>
      <c r="BU121" s="835"/>
      <c r="BV121" s="835">
        <v>3270985</v>
      </c>
      <c r="BW121" s="835"/>
      <c r="BX121" s="835"/>
      <c r="BY121" s="835"/>
      <c r="BZ121" s="835"/>
      <c r="CA121" s="835">
        <v>3350829</v>
      </c>
      <c r="CB121" s="835"/>
      <c r="CC121" s="835"/>
      <c r="CD121" s="835"/>
      <c r="CE121" s="835"/>
      <c r="CF121" s="896">
        <v>23.5</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3637357</v>
      </c>
      <c r="DH121" s="835"/>
      <c r="DI121" s="835"/>
      <c r="DJ121" s="835"/>
      <c r="DK121" s="835"/>
      <c r="DL121" s="835">
        <v>3528289</v>
      </c>
      <c r="DM121" s="835"/>
      <c r="DN121" s="835"/>
      <c r="DO121" s="835"/>
      <c r="DP121" s="835"/>
      <c r="DQ121" s="835">
        <v>3353564</v>
      </c>
      <c r="DR121" s="835"/>
      <c r="DS121" s="835"/>
      <c r="DT121" s="835"/>
      <c r="DU121" s="835"/>
      <c r="DV121" s="812">
        <v>23.5</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33059043</v>
      </c>
      <c r="BR122" s="866"/>
      <c r="BS122" s="866"/>
      <c r="BT122" s="866"/>
      <c r="BU122" s="866"/>
      <c r="BV122" s="866">
        <v>32654694</v>
      </c>
      <c r="BW122" s="866"/>
      <c r="BX122" s="866"/>
      <c r="BY122" s="866"/>
      <c r="BZ122" s="866"/>
      <c r="CA122" s="866">
        <v>31376187</v>
      </c>
      <c r="CB122" s="866"/>
      <c r="CC122" s="866"/>
      <c r="CD122" s="866"/>
      <c r="CE122" s="866"/>
      <c r="CF122" s="867">
        <v>219.7</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1101874</v>
      </c>
      <c r="DH122" s="835"/>
      <c r="DI122" s="835"/>
      <c r="DJ122" s="835"/>
      <c r="DK122" s="835"/>
      <c r="DL122" s="835">
        <v>1066467</v>
      </c>
      <c r="DM122" s="835"/>
      <c r="DN122" s="835"/>
      <c r="DO122" s="835"/>
      <c r="DP122" s="835"/>
      <c r="DQ122" s="835">
        <v>2760817</v>
      </c>
      <c r="DR122" s="835"/>
      <c r="DS122" s="835"/>
      <c r="DT122" s="835"/>
      <c r="DU122" s="835"/>
      <c r="DV122" s="812">
        <v>19.3</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52034585</v>
      </c>
      <c r="BR123" s="854"/>
      <c r="BS123" s="854"/>
      <c r="BT123" s="854"/>
      <c r="BU123" s="854"/>
      <c r="BV123" s="854">
        <v>50501544</v>
      </c>
      <c r="BW123" s="854"/>
      <c r="BX123" s="854"/>
      <c r="BY123" s="854"/>
      <c r="BZ123" s="854"/>
      <c r="CA123" s="854">
        <v>48481949</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v>1412483</v>
      </c>
      <c r="DH123" s="798"/>
      <c r="DI123" s="798"/>
      <c r="DJ123" s="798"/>
      <c r="DK123" s="799"/>
      <c r="DL123" s="800">
        <v>1203484</v>
      </c>
      <c r="DM123" s="798"/>
      <c r="DN123" s="798"/>
      <c r="DO123" s="798"/>
      <c r="DP123" s="799"/>
      <c r="DQ123" s="800">
        <v>1132737</v>
      </c>
      <c r="DR123" s="798"/>
      <c r="DS123" s="798"/>
      <c r="DT123" s="798"/>
      <c r="DU123" s="799"/>
      <c r="DV123" s="845">
        <v>7.9</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5.4</v>
      </c>
      <c r="BR124" s="852"/>
      <c r="BS124" s="852"/>
      <c r="BT124" s="852"/>
      <c r="BU124" s="852"/>
      <c r="BV124" s="852" t="s">
        <v>113</v>
      </c>
      <c r="BW124" s="852"/>
      <c r="BX124" s="852"/>
      <c r="BY124" s="852"/>
      <c r="BZ124" s="852"/>
      <c r="CA124" s="852">
        <v>13.3</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599422</v>
      </c>
      <c r="DH124" s="781"/>
      <c r="DI124" s="781"/>
      <c r="DJ124" s="781"/>
      <c r="DK124" s="782"/>
      <c r="DL124" s="783">
        <v>591901</v>
      </c>
      <c r="DM124" s="781"/>
      <c r="DN124" s="781"/>
      <c r="DO124" s="781"/>
      <c r="DP124" s="782"/>
      <c r="DQ124" s="783">
        <v>558785</v>
      </c>
      <c r="DR124" s="781"/>
      <c r="DS124" s="781"/>
      <c r="DT124" s="781"/>
      <c r="DU124" s="782"/>
      <c r="DV124" s="869">
        <v>3.9</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v>666</v>
      </c>
      <c r="DM126" s="835"/>
      <c r="DN126" s="835"/>
      <c r="DO126" s="835"/>
      <c r="DP126" s="835"/>
      <c r="DQ126" s="835">
        <v>28810</v>
      </c>
      <c r="DR126" s="835"/>
      <c r="DS126" s="835"/>
      <c r="DT126" s="835"/>
      <c r="DU126" s="835"/>
      <c r="DV126" s="812">
        <v>0.2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369</v>
      </c>
      <c r="AB127" s="798"/>
      <c r="AC127" s="798"/>
      <c r="AD127" s="798"/>
      <c r="AE127" s="799"/>
      <c r="AF127" s="800">
        <v>330</v>
      </c>
      <c r="AG127" s="798"/>
      <c r="AH127" s="798"/>
      <c r="AI127" s="798"/>
      <c r="AJ127" s="799"/>
      <c r="AK127" s="800">
        <v>292</v>
      </c>
      <c r="AL127" s="798"/>
      <c r="AM127" s="798"/>
      <c r="AN127" s="798"/>
      <c r="AO127" s="799"/>
      <c r="AP127" s="845">
        <v>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309833</v>
      </c>
      <c r="AB128" s="819"/>
      <c r="AC128" s="819"/>
      <c r="AD128" s="819"/>
      <c r="AE128" s="820"/>
      <c r="AF128" s="821">
        <v>233289</v>
      </c>
      <c r="AG128" s="819"/>
      <c r="AH128" s="819"/>
      <c r="AI128" s="819"/>
      <c r="AJ128" s="820"/>
      <c r="AK128" s="821">
        <v>286377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113</v>
      </c>
      <c r="BG128" s="805"/>
      <c r="BH128" s="805"/>
      <c r="BI128" s="805"/>
      <c r="BJ128" s="805"/>
      <c r="BK128" s="805"/>
      <c r="BL128" s="828"/>
      <c r="BM128" s="804">
        <v>12.61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18606</v>
      </c>
      <c r="DH128" s="809"/>
      <c r="DI128" s="809"/>
      <c r="DJ128" s="809"/>
      <c r="DK128" s="809"/>
      <c r="DL128" s="809" t="s">
        <v>461</v>
      </c>
      <c r="DM128" s="809"/>
      <c r="DN128" s="809"/>
      <c r="DO128" s="809"/>
      <c r="DP128" s="809"/>
      <c r="DQ128" s="809" t="s">
        <v>461</v>
      </c>
      <c r="DR128" s="809"/>
      <c r="DS128" s="809"/>
      <c r="DT128" s="809"/>
      <c r="DU128" s="809"/>
      <c r="DV128" s="810" t="s">
        <v>461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18067467</v>
      </c>
      <c r="AB129" s="798"/>
      <c r="AC129" s="798"/>
      <c r="AD129" s="798"/>
      <c r="AE129" s="799"/>
      <c r="AF129" s="800">
        <v>18114041</v>
      </c>
      <c r="AG129" s="798"/>
      <c r="AH129" s="798"/>
      <c r="AI129" s="798"/>
      <c r="AJ129" s="799"/>
      <c r="AK129" s="800">
        <v>17630166</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113</v>
      </c>
      <c r="BG129" s="788"/>
      <c r="BH129" s="788"/>
      <c r="BI129" s="788"/>
      <c r="BJ129" s="788"/>
      <c r="BK129" s="788"/>
      <c r="BL129" s="789"/>
      <c r="BM129" s="787">
        <v>17.61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3565508</v>
      </c>
      <c r="AB130" s="798"/>
      <c r="AC130" s="798"/>
      <c r="AD130" s="798"/>
      <c r="AE130" s="799"/>
      <c r="AF130" s="800">
        <v>3493932</v>
      </c>
      <c r="AG130" s="798"/>
      <c r="AH130" s="798"/>
      <c r="AI130" s="798"/>
      <c r="AJ130" s="799"/>
      <c r="AK130" s="800">
        <v>3350943</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7.1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14501959</v>
      </c>
      <c r="AB131" s="781"/>
      <c r="AC131" s="781"/>
      <c r="AD131" s="781"/>
      <c r="AE131" s="782"/>
      <c r="AF131" s="783">
        <v>14620109</v>
      </c>
      <c r="AG131" s="781"/>
      <c r="AH131" s="781"/>
      <c r="AI131" s="781"/>
      <c r="AJ131" s="782"/>
      <c r="AK131" s="783">
        <v>14279223</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13.3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8.3549539759999991</v>
      </c>
      <c r="AB132" s="761"/>
      <c r="AC132" s="761"/>
      <c r="AD132" s="761"/>
      <c r="AE132" s="762"/>
      <c r="AF132" s="763">
        <v>7.372386895</v>
      </c>
      <c r="AG132" s="761"/>
      <c r="AH132" s="761"/>
      <c r="AI132" s="761"/>
      <c r="AJ132" s="762"/>
      <c r="AK132" s="763">
        <v>5.6903446359999998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9.3000000000000007</v>
      </c>
      <c r="AB133" s="740"/>
      <c r="AC133" s="740"/>
      <c r="AD133" s="740"/>
      <c r="AE133" s="741"/>
      <c r="AF133" s="739">
        <v>8.4</v>
      </c>
      <c r="AG133" s="740"/>
      <c r="AH133" s="740"/>
      <c r="AI133" s="740"/>
      <c r="AJ133" s="741"/>
      <c r="AK133" s="739">
        <v>7.1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4535283</v>
      </c>
      <c r="L9" s="266">
        <v>87779</v>
      </c>
      <c r="M9" s="267">
        <v>62051</v>
      </c>
      <c r="N9" s="268">
        <v>41.5</v>
      </c>
    </row>
    <row r="10" spans="1:16">
      <c r="A10" s="250"/>
      <c r="B10" s="246"/>
      <c r="C10" s="246"/>
      <c r="D10" s="246"/>
      <c r="E10" s="246"/>
      <c r="F10" s="246"/>
      <c r="G10" s="1166" t="s">
        <v>480</v>
      </c>
      <c r="H10" s="1167"/>
      <c r="I10" s="1167"/>
      <c r="J10" s="1168"/>
      <c r="K10" s="269">
        <v>266709</v>
      </c>
      <c r="L10" s="270">
        <v>5162</v>
      </c>
      <c r="M10" s="271">
        <v>5713</v>
      </c>
      <c r="N10" s="272">
        <v>-9.6</v>
      </c>
    </row>
    <row r="11" spans="1:16" ht="13.5" customHeight="1">
      <c r="A11" s="250"/>
      <c r="B11" s="246"/>
      <c r="C11" s="246"/>
      <c r="D11" s="246"/>
      <c r="E11" s="246"/>
      <c r="F11" s="246"/>
      <c r="G11" s="1166" t="s">
        <v>481</v>
      </c>
      <c r="H11" s="1167"/>
      <c r="I11" s="1167"/>
      <c r="J11" s="1168"/>
      <c r="K11" s="269">
        <v>1161</v>
      </c>
      <c r="L11" s="270">
        <v>22</v>
      </c>
      <c r="M11" s="271">
        <v>5796</v>
      </c>
      <c r="N11" s="272">
        <v>-99.6</v>
      </c>
    </row>
    <row r="12" spans="1:16" ht="13.5" customHeight="1">
      <c r="A12" s="250"/>
      <c r="B12" s="246"/>
      <c r="C12" s="246"/>
      <c r="D12" s="246"/>
      <c r="E12" s="246"/>
      <c r="F12" s="246"/>
      <c r="G12" s="1166" t="s">
        <v>482</v>
      </c>
      <c r="H12" s="1167"/>
      <c r="I12" s="1167"/>
      <c r="J12" s="1168"/>
      <c r="K12" s="269">
        <v>73451</v>
      </c>
      <c r="L12" s="270">
        <v>1422</v>
      </c>
      <c r="M12" s="271">
        <v>1167</v>
      </c>
      <c r="N12" s="272">
        <v>21.9</v>
      </c>
    </row>
    <row r="13" spans="1:16" ht="13.5" customHeight="1">
      <c r="A13" s="250"/>
      <c r="B13" s="246"/>
      <c r="C13" s="246"/>
      <c r="D13" s="246"/>
      <c r="E13" s="246"/>
      <c r="F13" s="246"/>
      <c r="G13" s="1166" t="s">
        <v>483</v>
      </c>
      <c r="H13" s="1167"/>
      <c r="I13" s="1167"/>
      <c r="J13" s="1168"/>
      <c r="K13" s="269" t="s">
        <v>484</v>
      </c>
      <c r="L13" s="270" t="s">
        <v>484</v>
      </c>
      <c r="M13" s="271">
        <v>0</v>
      </c>
      <c r="N13" s="272" t="s">
        <v>484</v>
      </c>
    </row>
    <row r="14" spans="1:16" ht="13.5" customHeight="1">
      <c r="A14" s="250"/>
      <c r="B14" s="246"/>
      <c r="C14" s="246"/>
      <c r="D14" s="246"/>
      <c r="E14" s="246"/>
      <c r="F14" s="246"/>
      <c r="G14" s="1166" t="s">
        <v>485</v>
      </c>
      <c r="H14" s="1167"/>
      <c r="I14" s="1167"/>
      <c r="J14" s="1168"/>
      <c r="K14" s="269">
        <v>164553</v>
      </c>
      <c r="L14" s="270">
        <v>3185</v>
      </c>
      <c r="M14" s="271">
        <v>2337</v>
      </c>
      <c r="N14" s="272">
        <v>36.299999999999997</v>
      </c>
    </row>
    <row r="15" spans="1:16" ht="13.5" customHeight="1">
      <c r="A15" s="250"/>
      <c r="B15" s="246"/>
      <c r="C15" s="246"/>
      <c r="D15" s="246"/>
      <c r="E15" s="246"/>
      <c r="F15" s="246"/>
      <c r="G15" s="1166" t="s">
        <v>486</v>
      </c>
      <c r="H15" s="1167"/>
      <c r="I15" s="1167"/>
      <c r="J15" s="1168"/>
      <c r="K15" s="269">
        <v>72732</v>
      </c>
      <c r="L15" s="270">
        <v>1408</v>
      </c>
      <c r="M15" s="271">
        <v>1594</v>
      </c>
      <c r="N15" s="272">
        <v>-11.7</v>
      </c>
    </row>
    <row r="16" spans="1:16">
      <c r="A16" s="250"/>
      <c r="B16" s="246"/>
      <c r="C16" s="246"/>
      <c r="D16" s="246"/>
      <c r="E16" s="246"/>
      <c r="F16" s="246"/>
      <c r="G16" s="1169" t="s">
        <v>487</v>
      </c>
      <c r="H16" s="1170"/>
      <c r="I16" s="1170"/>
      <c r="J16" s="1171"/>
      <c r="K16" s="270">
        <v>-344699</v>
      </c>
      <c r="L16" s="270">
        <v>-6672</v>
      </c>
      <c r="M16" s="271">
        <v>-5993</v>
      </c>
      <c r="N16" s="272">
        <v>11.3</v>
      </c>
    </row>
    <row r="17" spans="1:16">
      <c r="A17" s="250"/>
      <c r="B17" s="246"/>
      <c r="C17" s="246"/>
      <c r="D17" s="246"/>
      <c r="E17" s="246"/>
      <c r="F17" s="246"/>
      <c r="G17" s="1169" t="s">
        <v>170</v>
      </c>
      <c r="H17" s="1170"/>
      <c r="I17" s="1170"/>
      <c r="J17" s="1171"/>
      <c r="K17" s="270">
        <v>4769190</v>
      </c>
      <c r="L17" s="270">
        <v>92306</v>
      </c>
      <c r="M17" s="271">
        <v>72665</v>
      </c>
      <c r="N17" s="272">
        <v>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10.28</v>
      </c>
      <c r="L21" s="283">
        <v>7.22</v>
      </c>
      <c r="M21" s="284">
        <v>3.06</v>
      </c>
      <c r="N21" s="251"/>
      <c r="O21" s="285"/>
      <c r="P21" s="281"/>
    </row>
    <row r="22" spans="1:16" s="286" customFormat="1">
      <c r="A22" s="281"/>
      <c r="B22" s="251"/>
      <c r="C22" s="251"/>
      <c r="D22" s="251"/>
      <c r="E22" s="251"/>
      <c r="F22" s="251"/>
      <c r="G22" s="1163" t="s">
        <v>493</v>
      </c>
      <c r="H22" s="1164"/>
      <c r="I22" s="1164"/>
      <c r="J22" s="1165"/>
      <c r="K22" s="287">
        <v>97.5</v>
      </c>
      <c r="L22" s="288">
        <v>98.4</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3448544</v>
      </c>
      <c r="L32" s="296">
        <v>66746</v>
      </c>
      <c r="M32" s="297">
        <v>39687</v>
      </c>
      <c r="N32" s="298">
        <v>68.2</v>
      </c>
    </row>
    <row r="33" spans="1:16" ht="13.5" customHeight="1">
      <c r="A33" s="250"/>
      <c r="B33" s="246"/>
      <c r="C33" s="246"/>
      <c r="D33" s="246"/>
      <c r="E33" s="246"/>
      <c r="F33" s="246"/>
      <c r="G33" s="1154" t="s">
        <v>498</v>
      </c>
      <c r="H33" s="1155"/>
      <c r="I33" s="1155"/>
      <c r="J33" s="1156"/>
      <c r="K33" s="296" t="s">
        <v>484</v>
      </c>
      <c r="L33" s="296" t="s">
        <v>484</v>
      </c>
      <c r="M33" s="297" t="s">
        <v>484</v>
      </c>
      <c r="N33" s="298" t="s">
        <v>484</v>
      </c>
    </row>
    <row r="34" spans="1:16" ht="27" customHeight="1">
      <c r="A34" s="250"/>
      <c r="B34" s="246"/>
      <c r="C34" s="246"/>
      <c r="D34" s="246"/>
      <c r="E34" s="246"/>
      <c r="F34" s="246"/>
      <c r="G34" s="1154" t="s">
        <v>499</v>
      </c>
      <c r="H34" s="1155"/>
      <c r="I34" s="1155"/>
      <c r="J34" s="1156"/>
      <c r="K34" s="296" t="s">
        <v>484</v>
      </c>
      <c r="L34" s="296" t="s">
        <v>484</v>
      </c>
      <c r="M34" s="297">
        <v>56</v>
      </c>
      <c r="N34" s="298" t="s">
        <v>484</v>
      </c>
    </row>
    <row r="35" spans="1:16" ht="27" customHeight="1">
      <c r="A35" s="250"/>
      <c r="B35" s="246"/>
      <c r="C35" s="246"/>
      <c r="D35" s="246"/>
      <c r="E35" s="246"/>
      <c r="F35" s="246"/>
      <c r="G35" s="1154" t="s">
        <v>500</v>
      </c>
      <c r="H35" s="1155"/>
      <c r="I35" s="1155"/>
      <c r="J35" s="1156"/>
      <c r="K35" s="296">
        <v>1001021</v>
      </c>
      <c r="L35" s="296">
        <v>19374</v>
      </c>
      <c r="M35" s="297">
        <v>13696</v>
      </c>
      <c r="N35" s="298">
        <v>41.5</v>
      </c>
    </row>
    <row r="36" spans="1:16" ht="27" customHeight="1">
      <c r="A36" s="250"/>
      <c r="B36" s="246"/>
      <c r="C36" s="246"/>
      <c r="D36" s="246"/>
      <c r="E36" s="246"/>
      <c r="F36" s="246"/>
      <c r="G36" s="1154" t="s">
        <v>501</v>
      </c>
      <c r="H36" s="1155"/>
      <c r="I36" s="1155"/>
      <c r="J36" s="1156"/>
      <c r="K36" s="296" t="s">
        <v>484</v>
      </c>
      <c r="L36" s="296" t="s">
        <v>484</v>
      </c>
      <c r="M36" s="297">
        <v>1733</v>
      </c>
      <c r="N36" s="298" t="s">
        <v>484</v>
      </c>
    </row>
    <row r="37" spans="1:16" ht="13.5" customHeight="1">
      <c r="A37" s="250"/>
      <c r="B37" s="246"/>
      <c r="C37" s="246"/>
      <c r="D37" s="246"/>
      <c r="E37" s="246"/>
      <c r="F37" s="246"/>
      <c r="G37" s="1154" t="s">
        <v>502</v>
      </c>
      <c r="H37" s="1155"/>
      <c r="I37" s="1155"/>
      <c r="J37" s="1156"/>
      <c r="K37" s="296">
        <v>292</v>
      </c>
      <c r="L37" s="296">
        <v>6</v>
      </c>
      <c r="M37" s="297">
        <v>790</v>
      </c>
      <c r="N37" s="298">
        <v>-99.2</v>
      </c>
    </row>
    <row r="38" spans="1:16" ht="27" customHeight="1">
      <c r="A38" s="250"/>
      <c r="B38" s="246"/>
      <c r="C38" s="246"/>
      <c r="D38" s="246"/>
      <c r="E38" s="246"/>
      <c r="F38" s="246"/>
      <c r="G38" s="1157" t="s">
        <v>503</v>
      </c>
      <c r="H38" s="1158"/>
      <c r="I38" s="1158"/>
      <c r="J38" s="1159"/>
      <c r="K38" s="299" t="s">
        <v>484</v>
      </c>
      <c r="L38" s="299" t="s">
        <v>484</v>
      </c>
      <c r="M38" s="300">
        <v>1</v>
      </c>
      <c r="N38" s="301" t="s">
        <v>484</v>
      </c>
      <c r="O38" s="295"/>
    </row>
    <row r="39" spans="1:16">
      <c r="A39" s="250"/>
      <c r="B39" s="246"/>
      <c r="C39" s="246"/>
      <c r="D39" s="246"/>
      <c r="E39" s="246"/>
      <c r="F39" s="246"/>
      <c r="G39" s="1157" t="s">
        <v>504</v>
      </c>
      <c r="H39" s="1158"/>
      <c r="I39" s="1158"/>
      <c r="J39" s="1159"/>
      <c r="K39" s="302">
        <v>-286377</v>
      </c>
      <c r="L39" s="302">
        <v>-5543</v>
      </c>
      <c r="M39" s="303">
        <v>-5521</v>
      </c>
      <c r="N39" s="304">
        <v>0.4</v>
      </c>
      <c r="O39" s="295"/>
    </row>
    <row r="40" spans="1:16" ht="27" customHeight="1">
      <c r="A40" s="250"/>
      <c r="B40" s="246"/>
      <c r="C40" s="246"/>
      <c r="D40" s="246"/>
      <c r="E40" s="246"/>
      <c r="F40" s="246"/>
      <c r="G40" s="1154" t="s">
        <v>505</v>
      </c>
      <c r="H40" s="1155"/>
      <c r="I40" s="1155"/>
      <c r="J40" s="1156"/>
      <c r="K40" s="302">
        <v>-3350943</v>
      </c>
      <c r="L40" s="302">
        <v>-64857</v>
      </c>
      <c r="M40" s="303">
        <v>-35785</v>
      </c>
      <c r="N40" s="304">
        <v>81.2</v>
      </c>
      <c r="O40" s="295"/>
    </row>
    <row r="41" spans="1:16">
      <c r="A41" s="250"/>
      <c r="B41" s="246"/>
      <c r="C41" s="246"/>
      <c r="D41" s="246"/>
      <c r="E41" s="246"/>
      <c r="F41" s="246"/>
      <c r="G41" s="1160" t="s">
        <v>281</v>
      </c>
      <c r="H41" s="1161"/>
      <c r="I41" s="1161"/>
      <c r="J41" s="1162"/>
      <c r="K41" s="296">
        <v>812537</v>
      </c>
      <c r="L41" s="302">
        <v>15726</v>
      </c>
      <c r="M41" s="303">
        <v>14658</v>
      </c>
      <c r="N41" s="304">
        <v>7.3</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4118414</v>
      </c>
      <c r="J51" s="322">
        <v>76212</v>
      </c>
      <c r="K51" s="323">
        <v>-17.600000000000001</v>
      </c>
      <c r="L51" s="324">
        <v>50880</v>
      </c>
      <c r="M51" s="325">
        <v>7</v>
      </c>
      <c r="N51" s="326">
        <v>-24.6</v>
      </c>
    </row>
    <row r="52" spans="1:14">
      <c r="A52" s="250"/>
      <c r="B52" s="246"/>
      <c r="C52" s="246"/>
      <c r="D52" s="246"/>
      <c r="E52" s="246"/>
      <c r="F52" s="246"/>
      <c r="G52" s="327"/>
      <c r="H52" s="328" t="s">
        <v>516</v>
      </c>
      <c r="I52" s="329">
        <v>2475165</v>
      </c>
      <c r="J52" s="330">
        <v>45803</v>
      </c>
      <c r="K52" s="331">
        <v>-5.4</v>
      </c>
      <c r="L52" s="332">
        <v>26879</v>
      </c>
      <c r="M52" s="333">
        <v>2.4</v>
      </c>
      <c r="N52" s="334">
        <v>-7.8</v>
      </c>
    </row>
    <row r="53" spans="1:14">
      <c r="A53" s="250"/>
      <c r="B53" s="246"/>
      <c r="C53" s="246"/>
      <c r="D53" s="246"/>
      <c r="E53" s="246"/>
      <c r="F53" s="246"/>
      <c r="G53" s="312" t="s">
        <v>517</v>
      </c>
      <c r="H53" s="313"/>
      <c r="I53" s="321">
        <v>4187485</v>
      </c>
      <c r="J53" s="322">
        <v>78071</v>
      </c>
      <c r="K53" s="323">
        <v>2.4</v>
      </c>
      <c r="L53" s="324">
        <v>63956</v>
      </c>
      <c r="M53" s="325">
        <v>25.7</v>
      </c>
      <c r="N53" s="326">
        <v>-23.3</v>
      </c>
    </row>
    <row r="54" spans="1:14">
      <c r="A54" s="250"/>
      <c r="B54" s="246"/>
      <c r="C54" s="246"/>
      <c r="D54" s="246"/>
      <c r="E54" s="246"/>
      <c r="F54" s="246"/>
      <c r="G54" s="327"/>
      <c r="H54" s="328" t="s">
        <v>516</v>
      </c>
      <c r="I54" s="329">
        <v>2574261</v>
      </c>
      <c r="J54" s="330">
        <v>47994</v>
      </c>
      <c r="K54" s="331">
        <v>4.8</v>
      </c>
      <c r="L54" s="332">
        <v>29239</v>
      </c>
      <c r="M54" s="333">
        <v>8.8000000000000007</v>
      </c>
      <c r="N54" s="334">
        <v>-4</v>
      </c>
    </row>
    <row r="55" spans="1:14">
      <c r="A55" s="250"/>
      <c r="B55" s="246"/>
      <c r="C55" s="246"/>
      <c r="D55" s="246"/>
      <c r="E55" s="246"/>
      <c r="F55" s="246"/>
      <c r="G55" s="312" t="s">
        <v>518</v>
      </c>
      <c r="H55" s="313"/>
      <c r="I55" s="321">
        <v>4395748</v>
      </c>
      <c r="J55" s="322">
        <v>82857</v>
      </c>
      <c r="K55" s="323">
        <v>6.1</v>
      </c>
      <c r="L55" s="324">
        <v>66255</v>
      </c>
      <c r="M55" s="325">
        <v>3.6</v>
      </c>
      <c r="N55" s="326">
        <v>2.5</v>
      </c>
    </row>
    <row r="56" spans="1:14">
      <c r="A56" s="250"/>
      <c r="B56" s="246"/>
      <c r="C56" s="246"/>
      <c r="D56" s="246"/>
      <c r="E56" s="246"/>
      <c r="F56" s="246"/>
      <c r="G56" s="327"/>
      <c r="H56" s="328" t="s">
        <v>516</v>
      </c>
      <c r="I56" s="329">
        <v>3169660</v>
      </c>
      <c r="J56" s="330">
        <v>59746</v>
      </c>
      <c r="K56" s="331">
        <v>24.5</v>
      </c>
      <c r="L56" s="332">
        <v>31822</v>
      </c>
      <c r="M56" s="333">
        <v>8.8000000000000007</v>
      </c>
      <c r="N56" s="334">
        <v>15.7</v>
      </c>
    </row>
    <row r="57" spans="1:14">
      <c r="A57" s="250"/>
      <c r="B57" s="246"/>
      <c r="C57" s="246"/>
      <c r="D57" s="246"/>
      <c r="E57" s="246"/>
      <c r="F57" s="246"/>
      <c r="G57" s="312" t="s">
        <v>519</v>
      </c>
      <c r="H57" s="313"/>
      <c r="I57" s="321">
        <v>2592256</v>
      </c>
      <c r="J57" s="322">
        <v>49528</v>
      </c>
      <c r="K57" s="323">
        <v>-40.200000000000003</v>
      </c>
      <c r="L57" s="324">
        <v>54227</v>
      </c>
      <c r="M57" s="325">
        <v>-18.2</v>
      </c>
      <c r="N57" s="326">
        <v>-22</v>
      </c>
    </row>
    <row r="58" spans="1:14">
      <c r="A58" s="250"/>
      <c r="B58" s="246"/>
      <c r="C58" s="246"/>
      <c r="D58" s="246"/>
      <c r="E58" s="246"/>
      <c r="F58" s="246"/>
      <c r="G58" s="327"/>
      <c r="H58" s="328" t="s">
        <v>516</v>
      </c>
      <c r="I58" s="329">
        <v>1533951</v>
      </c>
      <c r="J58" s="330">
        <v>29308</v>
      </c>
      <c r="K58" s="331">
        <v>-50.9</v>
      </c>
      <c r="L58" s="332">
        <v>29694</v>
      </c>
      <c r="M58" s="333">
        <v>-6.7</v>
      </c>
      <c r="N58" s="334">
        <v>-44.2</v>
      </c>
    </row>
    <row r="59" spans="1:14">
      <c r="A59" s="250"/>
      <c r="B59" s="246"/>
      <c r="C59" s="246"/>
      <c r="D59" s="246"/>
      <c r="E59" s="246"/>
      <c r="F59" s="246"/>
      <c r="G59" s="312" t="s">
        <v>520</v>
      </c>
      <c r="H59" s="313"/>
      <c r="I59" s="321">
        <v>2550641</v>
      </c>
      <c r="J59" s="322">
        <v>49367</v>
      </c>
      <c r="K59" s="323">
        <v>-0.3</v>
      </c>
      <c r="L59" s="324">
        <v>57295</v>
      </c>
      <c r="M59" s="325">
        <v>5.7</v>
      </c>
      <c r="N59" s="326">
        <v>-6</v>
      </c>
    </row>
    <row r="60" spans="1:14">
      <c r="A60" s="250"/>
      <c r="B60" s="246"/>
      <c r="C60" s="246"/>
      <c r="D60" s="246"/>
      <c r="E60" s="246"/>
      <c r="F60" s="246"/>
      <c r="G60" s="327"/>
      <c r="H60" s="328" t="s">
        <v>516</v>
      </c>
      <c r="I60" s="335">
        <v>1518724</v>
      </c>
      <c r="J60" s="330">
        <v>29394</v>
      </c>
      <c r="K60" s="331">
        <v>0.3</v>
      </c>
      <c r="L60" s="332">
        <v>32771</v>
      </c>
      <c r="M60" s="333">
        <v>10.4</v>
      </c>
      <c r="N60" s="334">
        <v>-10.1</v>
      </c>
    </row>
    <row r="61" spans="1:14">
      <c r="A61" s="250"/>
      <c r="B61" s="246"/>
      <c r="C61" s="246"/>
      <c r="D61" s="246"/>
      <c r="E61" s="246"/>
      <c r="F61" s="246"/>
      <c r="G61" s="312" t="s">
        <v>521</v>
      </c>
      <c r="H61" s="336"/>
      <c r="I61" s="337">
        <v>3568909</v>
      </c>
      <c r="J61" s="338">
        <v>67207</v>
      </c>
      <c r="K61" s="339">
        <v>-9.9</v>
      </c>
      <c r="L61" s="340">
        <v>58523</v>
      </c>
      <c r="M61" s="341">
        <v>4.8</v>
      </c>
      <c r="N61" s="326">
        <v>-14.7</v>
      </c>
    </row>
    <row r="62" spans="1:14">
      <c r="A62" s="250"/>
      <c r="B62" s="246"/>
      <c r="C62" s="246"/>
      <c r="D62" s="246"/>
      <c r="E62" s="246"/>
      <c r="F62" s="246"/>
      <c r="G62" s="327"/>
      <c r="H62" s="328" t="s">
        <v>516</v>
      </c>
      <c r="I62" s="329">
        <v>2254352</v>
      </c>
      <c r="J62" s="330">
        <v>42449</v>
      </c>
      <c r="K62" s="331">
        <v>-5.3</v>
      </c>
      <c r="L62" s="332">
        <v>30081</v>
      </c>
      <c r="M62" s="333">
        <v>4.7</v>
      </c>
      <c r="N62" s="334">
        <v>-10</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15.46</v>
      </c>
      <c r="G47" s="12">
        <v>15.05</v>
      </c>
      <c r="H47" s="12">
        <v>15.24</v>
      </c>
      <c r="I47" s="12">
        <v>15.22</v>
      </c>
      <c r="J47" s="13">
        <v>15.65</v>
      </c>
    </row>
    <row r="48" spans="2:10" ht="57.75" customHeight="1">
      <c r="B48" s="14"/>
      <c r="C48" s="1174" t="s">
        <v>4</v>
      </c>
      <c r="D48" s="1174"/>
      <c r="E48" s="1175"/>
      <c r="F48" s="15">
        <v>7.4</v>
      </c>
      <c r="G48" s="16">
        <v>8.6999999999999993</v>
      </c>
      <c r="H48" s="16">
        <v>6.42</v>
      </c>
      <c r="I48" s="16">
        <v>7.95</v>
      </c>
      <c r="J48" s="17">
        <v>7.45</v>
      </c>
    </row>
    <row r="49" spans="2:10" ht="57.75" customHeight="1" thickBot="1">
      <c r="B49" s="18"/>
      <c r="C49" s="1176" t="s">
        <v>5</v>
      </c>
      <c r="D49" s="1176"/>
      <c r="E49" s="1177"/>
      <c r="F49" s="19" t="s">
        <v>528</v>
      </c>
      <c r="G49" s="20">
        <v>5.8</v>
      </c>
      <c r="H49" s="20">
        <v>3.79</v>
      </c>
      <c r="I49" s="20">
        <v>6.17</v>
      </c>
      <c r="J49" s="21">
        <v>6.57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v>8.14</v>
      </c>
      <c r="G34" s="33">
        <v>9.43</v>
      </c>
      <c r="H34" s="33">
        <v>11.17</v>
      </c>
      <c r="I34" s="33">
        <v>12.31</v>
      </c>
      <c r="J34" s="34">
        <v>13.93</v>
      </c>
      <c r="K34" s="22"/>
      <c r="L34" s="22"/>
      <c r="M34" s="22"/>
      <c r="N34" s="22"/>
      <c r="O34" s="22"/>
      <c r="P34" s="22"/>
    </row>
    <row r="35" spans="1:16" ht="39" customHeight="1">
      <c r="A35" s="22"/>
      <c r="B35" s="35"/>
      <c r="C35" s="1178" t="s">
        <v>530</v>
      </c>
      <c r="D35" s="1179"/>
      <c r="E35" s="1180"/>
      <c r="F35" s="36">
        <v>9.36</v>
      </c>
      <c r="G35" s="37">
        <v>10.36</v>
      </c>
      <c r="H35" s="37">
        <v>11.26</v>
      </c>
      <c r="I35" s="37">
        <v>12.03</v>
      </c>
      <c r="J35" s="38">
        <v>12.93</v>
      </c>
      <c r="K35" s="22"/>
      <c r="L35" s="22"/>
      <c r="M35" s="22"/>
      <c r="N35" s="22"/>
      <c r="O35" s="22"/>
      <c r="P35" s="22"/>
    </row>
    <row r="36" spans="1:16" ht="39" customHeight="1">
      <c r="A36" s="22"/>
      <c r="B36" s="35"/>
      <c r="C36" s="1178" t="s">
        <v>531</v>
      </c>
      <c r="D36" s="1179"/>
      <c r="E36" s="1180"/>
      <c r="F36" s="36">
        <v>7.39</v>
      </c>
      <c r="G36" s="37">
        <v>8.6999999999999993</v>
      </c>
      <c r="H36" s="37">
        <v>6.41</v>
      </c>
      <c r="I36" s="37">
        <v>7.95</v>
      </c>
      <c r="J36" s="38">
        <v>7.44</v>
      </c>
      <c r="K36" s="22"/>
      <c r="L36" s="22"/>
      <c r="M36" s="22"/>
      <c r="N36" s="22"/>
      <c r="O36" s="22"/>
      <c r="P36" s="22"/>
    </row>
    <row r="37" spans="1:16" ht="39" customHeight="1">
      <c r="A37" s="22"/>
      <c r="B37" s="35"/>
      <c r="C37" s="1178" t="s">
        <v>532</v>
      </c>
      <c r="D37" s="1179"/>
      <c r="E37" s="1180"/>
      <c r="F37" s="36">
        <v>1.47</v>
      </c>
      <c r="G37" s="37">
        <v>1.69</v>
      </c>
      <c r="H37" s="37">
        <v>2.15</v>
      </c>
      <c r="I37" s="37">
        <v>2.89</v>
      </c>
      <c r="J37" s="38">
        <v>3.3</v>
      </c>
      <c r="K37" s="22"/>
      <c r="L37" s="22"/>
      <c r="M37" s="22"/>
      <c r="N37" s="22"/>
      <c r="O37" s="22"/>
      <c r="P37" s="22"/>
    </row>
    <row r="38" spans="1:16" ht="39" customHeight="1">
      <c r="A38" s="22"/>
      <c r="B38" s="35"/>
      <c r="C38" s="1178" t="s">
        <v>533</v>
      </c>
      <c r="D38" s="1179"/>
      <c r="E38" s="1180"/>
      <c r="F38" s="36">
        <v>0.87</v>
      </c>
      <c r="G38" s="37">
        <v>1.45</v>
      </c>
      <c r="H38" s="37">
        <v>1.45</v>
      </c>
      <c r="I38" s="37">
        <v>1.26</v>
      </c>
      <c r="J38" s="38">
        <v>1.5</v>
      </c>
      <c r="K38" s="22"/>
      <c r="L38" s="22"/>
      <c r="M38" s="22"/>
      <c r="N38" s="22"/>
      <c r="O38" s="22"/>
      <c r="P38" s="22"/>
    </row>
    <row r="39" spans="1:16" ht="39" customHeight="1">
      <c r="A39" s="22"/>
      <c r="B39" s="35"/>
      <c r="C39" s="1178" t="s">
        <v>534</v>
      </c>
      <c r="D39" s="1179"/>
      <c r="E39" s="1180"/>
      <c r="F39" s="36">
        <v>0.64</v>
      </c>
      <c r="G39" s="37">
        <v>0.6</v>
      </c>
      <c r="H39" s="37">
        <v>0.68</v>
      </c>
      <c r="I39" s="37">
        <v>0.69</v>
      </c>
      <c r="J39" s="38">
        <v>1.29</v>
      </c>
      <c r="K39" s="22"/>
      <c r="L39" s="22"/>
      <c r="M39" s="22"/>
      <c r="N39" s="22"/>
      <c r="O39" s="22"/>
      <c r="P39" s="22"/>
    </row>
    <row r="40" spans="1:16" ht="39" customHeight="1">
      <c r="A40" s="22"/>
      <c r="B40" s="35"/>
      <c r="C40" s="1178" t="s">
        <v>535</v>
      </c>
      <c r="D40" s="1179"/>
      <c r="E40" s="1180"/>
      <c r="F40" s="36">
        <v>1.54</v>
      </c>
      <c r="G40" s="37">
        <v>1.46</v>
      </c>
      <c r="H40" s="37">
        <v>1.38</v>
      </c>
      <c r="I40" s="37">
        <v>1.18</v>
      </c>
      <c r="J40" s="38">
        <v>0.98</v>
      </c>
      <c r="K40" s="22"/>
      <c r="L40" s="22"/>
      <c r="M40" s="22"/>
      <c r="N40" s="22"/>
      <c r="O40" s="22"/>
      <c r="P40" s="22"/>
    </row>
    <row r="41" spans="1:16" ht="39" customHeight="1">
      <c r="A41" s="22"/>
      <c r="B41" s="35"/>
      <c r="C41" s="1178" t="s">
        <v>536</v>
      </c>
      <c r="D41" s="1179"/>
      <c r="E41" s="1180"/>
      <c r="F41" s="36">
        <v>0</v>
      </c>
      <c r="G41" s="37">
        <v>0.01</v>
      </c>
      <c r="H41" s="37">
        <v>0.04</v>
      </c>
      <c r="I41" s="37">
        <v>0.04</v>
      </c>
      <c r="J41" s="38">
        <v>0.31</v>
      </c>
      <c r="K41" s="22"/>
      <c r="L41" s="22"/>
      <c r="M41" s="22"/>
      <c r="N41" s="22"/>
      <c r="O41" s="22"/>
      <c r="P41" s="22"/>
    </row>
    <row r="42" spans="1:16" ht="39" customHeight="1">
      <c r="A42" s="22"/>
      <c r="B42" s="39"/>
      <c r="C42" s="1178" t="s">
        <v>537</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538</v>
      </c>
      <c r="D43" s="1182"/>
      <c r="E43" s="1183"/>
      <c r="F43" s="41">
        <v>0.39</v>
      </c>
      <c r="G43" s="42">
        <v>0.47</v>
      </c>
      <c r="H43" s="42">
        <v>0.38</v>
      </c>
      <c r="I43" s="42">
        <v>0.28999999999999998</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4125</v>
      </c>
      <c r="L45" s="60">
        <v>4152</v>
      </c>
      <c r="M45" s="60">
        <v>3979</v>
      </c>
      <c r="N45" s="60">
        <v>3705</v>
      </c>
      <c r="O45" s="61">
        <v>3449</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1076</v>
      </c>
      <c r="L48" s="64">
        <v>1028</v>
      </c>
      <c r="M48" s="64">
        <v>1108</v>
      </c>
      <c r="N48" s="64">
        <v>1099</v>
      </c>
      <c r="O48" s="65">
        <v>1001</v>
      </c>
      <c r="P48" s="48"/>
      <c r="Q48" s="48"/>
      <c r="R48" s="48"/>
      <c r="S48" s="48"/>
      <c r="T48" s="48"/>
      <c r="U48" s="48"/>
    </row>
    <row r="49" spans="1:21" ht="30.75" customHeight="1">
      <c r="A49" s="48"/>
      <c r="B49" s="1196"/>
      <c r="C49" s="1197"/>
      <c r="D49" s="62"/>
      <c r="E49" s="1188" t="s">
        <v>16</v>
      </c>
      <c r="F49" s="1188"/>
      <c r="G49" s="1188"/>
      <c r="H49" s="1188"/>
      <c r="I49" s="1188"/>
      <c r="J49" s="1189"/>
      <c r="K49" s="63" t="s">
        <v>484</v>
      </c>
      <c r="L49" s="64" t="s">
        <v>484</v>
      </c>
      <c r="M49" s="64" t="s">
        <v>484</v>
      </c>
      <c r="N49" s="64" t="s">
        <v>484</v>
      </c>
      <c r="O49" s="65" t="s">
        <v>484</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3691</v>
      </c>
      <c r="L52" s="64">
        <v>3769</v>
      </c>
      <c r="M52" s="64">
        <v>3876</v>
      </c>
      <c r="N52" s="64">
        <v>3727</v>
      </c>
      <c r="O52" s="65">
        <v>3637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1510</v>
      </c>
      <c r="L53" s="69">
        <v>1411</v>
      </c>
      <c r="M53" s="69">
        <v>1211</v>
      </c>
      <c r="N53" s="69">
        <v>1077</v>
      </c>
      <c r="O53" s="70">
        <v>813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36870</v>
      </c>
      <c r="J41" s="83">
        <v>35489</v>
      </c>
      <c r="K41" s="83">
        <v>34222</v>
      </c>
      <c r="L41" s="83">
        <v>32327</v>
      </c>
      <c r="M41" s="84">
        <v>30768</v>
      </c>
    </row>
    <row r="42" spans="2:13" ht="27.75" customHeight="1">
      <c r="B42" s="1204"/>
      <c r="C42" s="1205"/>
      <c r="D42" s="85"/>
      <c r="E42" s="1208" t="s">
        <v>26</v>
      </c>
      <c r="F42" s="1208"/>
      <c r="G42" s="1208"/>
      <c r="H42" s="1209"/>
      <c r="I42" s="86" t="s">
        <v>484</v>
      </c>
      <c r="J42" s="87" t="s">
        <v>484</v>
      </c>
      <c r="K42" s="87" t="s">
        <v>484</v>
      </c>
      <c r="L42" s="87" t="s">
        <v>484</v>
      </c>
      <c r="M42" s="88" t="s">
        <v>484</v>
      </c>
    </row>
    <row r="43" spans="2:13" ht="27.75" customHeight="1">
      <c r="B43" s="1204"/>
      <c r="C43" s="1205"/>
      <c r="D43" s="85"/>
      <c r="E43" s="1208" t="s">
        <v>27</v>
      </c>
      <c r="F43" s="1208"/>
      <c r="G43" s="1208"/>
      <c r="H43" s="1209"/>
      <c r="I43" s="86">
        <v>13798</v>
      </c>
      <c r="J43" s="87">
        <v>13294</v>
      </c>
      <c r="K43" s="87">
        <v>13098</v>
      </c>
      <c r="L43" s="87">
        <v>12221</v>
      </c>
      <c r="M43" s="88">
        <v>14144</v>
      </c>
    </row>
    <row r="44" spans="2:13" ht="27.75" customHeight="1">
      <c r="B44" s="1204"/>
      <c r="C44" s="1205"/>
      <c r="D44" s="85"/>
      <c r="E44" s="1208" t="s">
        <v>28</v>
      </c>
      <c r="F44" s="1208"/>
      <c r="G44" s="1208"/>
      <c r="H44" s="1209"/>
      <c r="I44" s="86" t="s">
        <v>484</v>
      </c>
      <c r="J44" s="87" t="s">
        <v>484</v>
      </c>
      <c r="K44" s="87" t="s">
        <v>484</v>
      </c>
      <c r="L44" s="87" t="s">
        <v>484</v>
      </c>
      <c r="M44" s="88" t="s">
        <v>484</v>
      </c>
    </row>
    <row r="45" spans="2:13" ht="27.75" customHeight="1">
      <c r="B45" s="1204"/>
      <c r="C45" s="1205"/>
      <c r="D45" s="85"/>
      <c r="E45" s="1208" t="s">
        <v>29</v>
      </c>
      <c r="F45" s="1208"/>
      <c r="G45" s="1208"/>
      <c r="H45" s="1209"/>
      <c r="I45" s="86">
        <v>5810</v>
      </c>
      <c r="J45" s="87">
        <v>5639</v>
      </c>
      <c r="K45" s="87">
        <v>5485</v>
      </c>
      <c r="L45" s="87">
        <v>5501</v>
      </c>
      <c r="M45" s="88">
        <v>5448</v>
      </c>
    </row>
    <row r="46" spans="2:13" ht="27.75" customHeight="1">
      <c r="B46" s="1204"/>
      <c r="C46" s="1205"/>
      <c r="D46" s="89"/>
      <c r="E46" s="1208" t="s">
        <v>30</v>
      </c>
      <c r="F46" s="1208"/>
      <c r="G46" s="1208"/>
      <c r="H46" s="1209"/>
      <c r="I46" s="86">
        <v>420</v>
      </c>
      <c r="J46" s="87">
        <v>17</v>
      </c>
      <c r="K46" s="87">
        <v>19</v>
      </c>
      <c r="L46" s="87">
        <v>1</v>
      </c>
      <c r="M46" s="88">
        <v>29</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12975</v>
      </c>
      <c r="J50" s="87">
        <v>13785</v>
      </c>
      <c r="K50" s="87">
        <v>14979</v>
      </c>
      <c r="L50" s="87">
        <v>14576</v>
      </c>
      <c r="M50" s="88">
        <v>13755</v>
      </c>
    </row>
    <row r="51" spans="2:13" ht="27.75" customHeight="1">
      <c r="B51" s="1204"/>
      <c r="C51" s="1205"/>
      <c r="D51" s="85"/>
      <c r="E51" s="1208" t="s">
        <v>36</v>
      </c>
      <c r="F51" s="1208"/>
      <c r="G51" s="1208"/>
      <c r="H51" s="1209"/>
      <c r="I51" s="86">
        <v>4358</v>
      </c>
      <c r="J51" s="87">
        <v>4131</v>
      </c>
      <c r="K51" s="87">
        <v>3997</v>
      </c>
      <c r="L51" s="87">
        <v>3271</v>
      </c>
      <c r="M51" s="88">
        <v>3351</v>
      </c>
    </row>
    <row r="52" spans="2:13" ht="27.75" customHeight="1">
      <c r="B52" s="1206"/>
      <c r="C52" s="1207"/>
      <c r="D52" s="85"/>
      <c r="E52" s="1208" t="s">
        <v>37</v>
      </c>
      <c r="F52" s="1208"/>
      <c r="G52" s="1208"/>
      <c r="H52" s="1209"/>
      <c r="I52" s="86">
        <v>34211</v>
      </c>
      <c r="J52" s="87">
        <v>33891</v>
      </c>
      <c r="K52" s="87">
        <v>33059</v>
      </c>
      <c r="L52" s="87">
        <v>32655</v>
      </c>
      <c r="M52" s="88">
        <v>31376</v>
      </c>
    </row>
    <row r="53" spans="2:13" ht="27.75" customHeight="1" thickBot="1">
      <c r="B53" s="1210" t="s">
        <v>21</v>
      </c>
      <c r="C53" s="1211"/>
      <c r="D53" s="92"/>
      <c r="E53" s="1212" t="s">
        <v>38</v>
      </c>
      <c r="F53" s="1212"/>
      <c r="G53" s="1212"/>
      <c r="H53" s="1213"/>
      <c r="I53" s="93">
        <v>5354</v>
      </c>
      <c r="J53" s="94">
        <v>2631</v>
      </c>
      <c r="K53" s="94">
        <v>789</v>
      </c>
      <c r="L53" s="94">
        <v>-452</v>
      </c>
      <c r="M53" s="95">
        <v>1907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G43" sqref="G43:O47"/>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ht="13.5">
      <c r="B42" s="250"/>
      <c r="C42" s="246"/>
      <c r="D42" s="246"/>
      <c r="E42" s="246"/>
      <c r="F42" s="246"/>
      <c r="G42" s="353" t="s">
        <v>563</v>
      </c>
      <c r="I42" s="354"/>
      <c r="J42" s="354"/>
      <c r="K42" s="354"/>
      <c r="L42" s="246"/>
      <c r="M42" s="246"/>
      <c r="N42" s="246"/>
      <c r="O42" s="246"/>
    </row>
    <row r="43" spans="2:17" ht="13.5">
      <c r="B43" s="250"/>
      <c r="C43" s="246"/>
      <c r="D43" s="246"/>
      <c r="E43" s="246"/>
      <c r="F43" s="246"/>
      <c r="G43" s="1221"/>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564</v>
      </c>
    </row>
    <row r="50" spans="1:17" ht="13.5">
      <c r="B50" s="250"/>
      <c r="C50" s="246"/>
      <c r="D50" s="246"/>
      <c r="E50" s="246"/>
      <c r="F50" s="246"/>
      <c r="G50" s="1230"/>
      <c r="H50" s="1231"/>
      <c r="I50" s="1231"/>
      <c r="J50" s="1232"/>
      <c r="K50" s="356" t="s">
        <v>523</v>
      </c>
      <c r="L50" s="356" t="s">
        <v>524</v>
      </c>
      <c r="M50" s="356" t="s">
        <v>525</v>
      </c>
      <c r="N50" s="356" t="s">
        <v>526</v>
      </c>
      <c r="O50" s="356" t="s">
        <v>527</v>
      </c>
    </row>
    <row r="51" spans="1:17" ht="13.5">
      <c r="B51" s="250"/>
      <c r="C51" s="246"/>
      <c r="D51" s="246"/>
      <c r="E51" s="246"/>
      <c r="F51" s="246"/>
      <c r="G51" s="1233" t="s">
        <v>565</v>
      </c>
      <c r="H51" s="1234"/>
      <c r="I51" s="1239" t="s">
        <v>566</v>
      </c>
      <c r="J51" s="1239"/>
      <c r="K51" s="1241"/>
      <c r="L51" s="1241"/>
      <c r="M51" s="1241"/>
      <c r="N51" s="1241"/>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567</v>
      </c>
      <c r="J53" s="1243"/>
      <c r="K53" s="1250"/>
      <c r="L53" s="1250"/>
      <c r="M53" s="1250"/>
      <c r="N53" s="1250"/>
      <c r="O53" s="1250"/>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568</v>
      </c>
      <c r="H55" s="1245"/>
      <c r="I55" s="1243" t="s">
        <v>566</v>
      </c>
      <c r="J55" s="1243"/>
      <c r="K55" s="1241"/>
      <c r="L55" s="1241"/>
      <c r="M55" s="1241"/>
      <c r="N55" s="1241"/>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2" t="s">
        <v>567</v>
      </c>
      <c r="J57" s="1252"/>
      <c r="K57" s="1250"/>
      <c r="L57" s="1250"/>
      <c r="M57" s="1250"/>
      <c r="N57" s="1250"/>
      <c r="O57" s="1250"/>
      <c r="P57" s="359"/>
      <c r="Q57" s="358"/>
    </row>
    <row r="58" spans="1:17" s="357" customFormat="1" ht="13.5">
      <c r="A58" s="245"/>
      <c r="B58" s="358"/>
      <c r="C58" s="354"/>
      <c r="D58" s="354"/>
      <c r="E58" s="354"/>
      <c r="F58" s="354"/>
      <c r="G58" s="1248"/>
      <c r="H58" s="1249"/>
      <c r="I58" s="1252"/>
      <c r="J58" s="1252"/>
      <c r="K58" s="1251"/>
      <c r="L58" s="1251"/>
      <c r="M58" s="1251"/>
      <c r="N58" s="1251"/>
      <c r="O58" s="1251"/>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ht="13.5">
      <c r="B64" s="250"/>
      <c r="C64" s="246"/>
      <c r="D64" s="246"/>
      <c r="E64" s="246"/>
      <c r="F64" s="246"/>
      <c r="G64" s="353" t="s">
        <v>563</v>
      </c>
      <c r="I64" s="354"/>
      <c r="J64" s="354"/>
      <c r="K64" s="354"/>
      <c r="L64" s="246"/>
      <c r="M64" s="246"/>
      <c r="N64" s="246"/>
      <c r="O64" s="246"/>
    </row>
    <row r="65" spans="2:30" ht="13.5">
      <c r="B65" s="250"/>
      <c r="C65" s="246"/>
      <c r="D65" s="246"/>
      <c r="E65" s="246"/>
      <c r="F65" s="246"/>
      <c r="G65" s="1221" t="s">
        <v>572</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570</v>
      </c>
      <c r="I71" s="370"/>
      <c r="J71" s="366"/>
      <c r="K71" s="366"/>
      <c r="L71" s="367"/>
      <c r="M71" s="366"/>
      <c r="N71" s="367"/>
      <c r="O71" s="368"/>
    </row>
    <row r="72" spans="2:30" ht="13.5">
      <c r="B72" s="250"/>
      <c r="C72" s="246"/>
      <c r="D72" s="246"/>
      <c r="E72" s="246"/>
      <c r="F72" s="246"/>
      <c r="G72" s="1230"/>
      <c r="H72" s="1231"/>
      <c r="I72" s="1231"/>
      <c r="J72" s="1232"/>
      <c r="K72" s="356" t="s">
        <v>523</v>
      </c>
      <c r="L72" s="356" t="s">
        <v>524</v>
      </c>
      <c r="M72" s="356" t="s">
        <v>525</v>
      </c>
      <c r="N72" s="356" t="s">
        <v>526</v>
      </c>
      <c r="O72" s="356" t="s">
        <v>527</v>
      </c>
    </row>
    <row r="73" spans="2:30" ht="13.5">
      <c r="B73" s="250"/>
      <c r="C73" s="246"/>
      <c r="D73" s="246"/>
      <c r="E73" s="246"/>
      <c r="F73" s="246"/>
      <c r="G73" s="1233" t="s">
        <v>565</v>
      </c>
      <c r="H73" s="1234"/>
      <c r="I73" s="1239" t="s">
        <v>566</v>
      </c>
      <c r="J73" s="1239"/>
      <c r="K73" s="1253">
        <v>36.299999999999997</v>
      </c>
      <c r="L73" s="1253">
        <v>17.8</v>
      </c>
      <c r="M73" s="1242">
        <v>5.4</v>
      </c>
      <c r="N73" s="1242"/>
      <c r="O73" s="1242">
        <v>13.3</v>
      </c>
      <c r="S73" s="245">
        <v>9.9</v>
      </c>
    </row>
    <row r="74" spans="2:30" ht="13.5">
      <c r="B74" s="250"/>
      <c r="C74" s="246"/>
      <c r="D74" s="246"/>
      <c r="E74" s="246"/>
      <c r="F74" s="246"/>
      <c r="G74" s="1235"/>
      <c r="H74" s="1236"/>
      <c r="I74" s="1240"/>
      <c r="J74" s="1240"/>
      <c r="K74" s="1253"/>
      <c r="L74" s="1253"/>
      <c r="M74" s="1242"/>
      <c r="N74" s="1242"/>
      <c r="O74" s="1242"/>
    </row>
    <row r="75" spans="2:30" ht="13.5">
      <c r="B75" s="250"/>
      <c r="C75" s="246"/>
      <c r="D75" s="246"/>
      <c r="E75" s="246"/>
      <c r="F75" s="246"/>
      <c r="G75" s="1235"/>
      <c r="H75" s="1236"/>
      <c r="I75" s="1243" t="s">
        <v>571</v>
      </c>
      <c r="J75" s="1243"/>
      <c r="K75" s="1254">
        <v>11</v>
      </c>
      <c r="L75" s="1254">
        <v>10.1</v>
      </c>
      <c r="M75" s="1254">
        <v>9.3000000000000007</v>
      </c>
      <c r="N75" s="1254">
        <v>8.4</v>
      </c>
      <c r="O75" s="1254">
        <v>7.1</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568</v>
      </c>
      <c r="H77" s="1245"/>
      <c r="I77" s="1243" t="s">
        <v>566</v>
      </c>
      <c r="J77" s="1243"/>
      <c r="K77" s="1253">
        <v>58.2</v>
      </c>
      <c r="L77" s="1253">
        <v>50.3</v>
      </c>
      <c r="M77" s="1242">
        <v>45.9</v>
      </c>
      <c r="N77" s="1242">
        <v>37.299999999999997</v>
      </c>
      <c r="O77" s="1242">
        <v>33.1</v>
      </c>
      <c r="R77" s="245">
        <v>12.3</v>
      </c>
      <c r="T77" s="245">
        <v>11.1</v>
      </c>
    </row>
    <row r="78" spans="2:30" ht="13.5">
      <c r="B78" s="250"/>
      <c r="C78" s="246"/>
      <c r="D78" s="246"/>
      <c r="E78" s="246"/>
      <c r="F78" s="246"/>
      <c r="G78" s="1246"/>
      <c r="H78" s="1247"/>
      <c r="I78" s="1243"/>
      <c r="J78" s="1243"/>
      <c r="K78" s="1253"/>
      <c r="L78" s="1253"/>
      <c r="M78" s="1242"/>
      <c r="N78" s="1242"/>
      <c r="O78" s="1242"/>
    </row>
    <row r="79" spans="2:30" ht="13.5">
      <c r="B79" s="250"/>
      <c r="C79" s="246"/>
      <c r="D79" s="246"/>
      <c r="E79" s="246"/>
      <c r="F79" s="246"/>
      <c r="G79" s="1246"/>
      <c r="H79" s="1247"/>
      <c r="I79" s="1255" t="s">
        <v>571</v>
      </c>
      <c r="J79" s="1252"/>
      <c r="K79" s="1256">
        <v>10.3</v>
      </c>
      <c r="L79" s="1256">
        <v>9.6</v>
      </c>
      <c r="M79" s="1256">
        <v>8.8000000000000007</v>
      </c>
      <c r="N79" s="1256">
        <v>7.8</v>
      </c>
      <c r="O79" s="1256">
        <v>7.5</v>
      </c>
      <c r="V79" s="245">
        <v>53.5</v>
      </c>
      <c r="X79" s="245">
        <v>48.2</v>
      </c>
      <c r="Z79" s="245">
        <v>34.200000000000003</v>
      </c>
      <c r="AB79" s="245">
        <v>30.3</v>
      </c>
      <c r="AD79" s="245">
        <v>28.9</v>
      </c>
    </row>
    <row r="80" spans="2:30" ht="13.5">
      <c r="B80" s="250"/>
      <c r="C80" s="246"/>
      <c r="D80" s="246"/>
      <c r="E80" s="246"/>
      <c r="F80" s="246"/>
      <c r="G80" s="1248"/>
      <c r="H80" s="1249"/>
      <c r="I80" s="1252"/>
      <c r="J80" s="1252"/>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76212</v>
      </c>
      <c r="E3" s="118"/>
      <c r="F3" s="119">
        <v>50880</v>
      </c>
      <c r="G3" s="120"/>
      <c r="H3" s="121"/>
    </row>
    <row r="4" spans="1:8">
      <c r="A4" s="122"/>
      <c r="B4" s="123"/>
      <c r="C4" s="124"/>
      <c r="D4" s="125">
        <v>45803</v>
      </c>
      <c r="E4" s="126"/>
      <c r="F4" s="127">
        <v>26879</v>
      </c>
      <c r="G4" s="128"/>
      <c r="H4" s="129"/>
    </row>
    <row r="5" spans="1:8">
      <c r="A5" s="110" t="s">
        <v>517</v>
      </c>
      <c r="B5" s="115"/>
      <c r="C5" s="116"/>
      <c r="D5" s="117">
        <v>78071</v>
      </c>
      <c r="E5" s="118"/>
      <c r="F5" s="119">
        <v>63956</v>
      </c>
      <c r="G5" s="120"/>
      <c r="H5" s="121"/>
    </row>
    <row r="6" spans="1:8">
      <c r="A6" s="122"/>
      <c r="B6" s="123"/>
      <c r="C6" s="124"/>
      <c r="D6" s="125">
        <v>47994</v>
      </c>
      <c r="E6" s="126"/>
      <c r="F6" s="127">
        <v>29239</v>
      </c>
      <c r="G6" s="128"/>
      <c r="H6" s="129"/>
    </row>
    <row r="7" spans="1:8">
      <c r="A7" s="110" t="s">
        <v>518</v>
      </c>
      <c r="B7" s="115"/>
      <c r="C7" s="116"/>
      <c r="D7" s="117">
        <v>82857</v>
      </c>
      <c r="E7" s="118"/>
      <c r="F7" s="119">
        <v>66255</v>
      </c>
      <c r="G7" s="120"/>
      <c r="H7" s="121"/>
    </row>
    <row r="8" spans="1:8">
      <c r="A8" s="122"/>
      <c r="B8" s="123"/>
      <c r="C8" s="124"/>
      <c r="D8" s="125">
        <v>59746</v>
      </c>
      <c r="E8" s="126"/>
      <c r="F8" s="127">
        <v>31822</v>
      </c>
      <c r="G8" s="128"/>
      <c r="H8" s="129"/>
    </row>
    <row r="9" spans="1:8">
      <c r="A9" s="110" t="s">
        <v>519</v>
      </c>
      <c r="B9" s="115"/>
      <c r="C9" s="116"/>
      <c r="D9" s="117">
        <v>49528</v>
      </c>
      <c r="E9" s="118"/>
      <c r="F9" s="119">
        <v>54227</v>
      </c>
      <c r="G9" s="120"/>
      <c r="H9" s="121"/>
    </row>
    <row r="10" spans="1:8">
      <c r="A10" s="122"/>
      <c r="B10" s="123"/>
      <c r="C10" s="124"/>
      <c r="D10" s="125">
        <v>29308</v>
      </c>
      <c r="E10" s="126"/>
      <c r="F10" s="127">
        <v>29694</v>
      </c>
      <c r="G10" s="128"/>
      <c r="H10" s="129"/>
    </row>
    <row r="11" spans="1:8">
      <c r="A11" s="110" t="s">
        <v>520</v>
      </c>
      <c r="B11" s="115"/>
      <c r="C11" s="116"/>
      <c r="D11" s="117">
        <v>49367</v>
      </c>
      <c r="E11" s="118"/>
      <c r="F11" s="119">
        <v>57295</v>
      </c>
      <c r="G11" s="120"/>
      <c r="H11" s="121"/>
    </row>
    <row r="12" spans="1:8">
      <c r="A12" s="122"/>
      <c r="B12" s="123"/>
      <c r="C12" s="130"/>
      <c r="D12" s="125">
        <v>29394</v>
      </c>
      <c r="E12" s="126"/>
      <c r="F12" s="127">
        <v>32771</v>
      </c>
      <c r="G12" s="128"/>
      <c r="H12" s="129"/>
    </row>
    <row r="13" spans="1:8">
      <c r="A13" s="110"/>
      <c r="B13" s="115"/>
      <c r="C13" s="131"/>
      <c r="D13" s="132">
        <v>67207</v>
      </c>
      <c r="E13" s="133"/>
      <c r="F13" s="134">
        <v>58523</v>
      </c>
      <c r="G13" s="135"/>
      <c r="H13" s="121"/>
    </row>
    <row r="14" spans="1:8">
      <c r="A14" s="122"/>
      <c r="B14" s="123"/>
      <c r="C14" s="124"/>
      <c r="D14" s="125">
        <v>42449</v>
      </c>
      <c r="E14" s="126"/>
      <c r="F14" s="127">
        <v>30081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7.4</v>
      </c>
      <c r="C19" s="136">
        <f>ROUND(VALUE(SUBSTITUTE(実質収支比率等に係る経年分析!G$48,"▲","-")),2)</f>
        <v>8.6999999999999993</v>
      </c>
      <c r="D19" s="136">
        <f>ROUND(VALUE(SUBSTITUTE(実質収支比率等に係る経年分析!H$48,"▲","-")),2)</f>
        <v>6.42</v>
      </c>
      <c r="E19" s="136">
        <f>ROUND(VALUE(SUBSTITUTE(実質収支比率等に係る経年分析!I$48,"▲","-")),2)</f>
        <v>7.95</v>
      </c>
      <c r="F19" s="136">
        <f>ROUND(VALUE(SUBSTITUTE(実質収支比率等に係る経年分析!J$48,"▲","-")),2)</f>
        <v>7.45</v>
      </c>
    </row>
    <row r="20" spans="1:11">
      <c r="A20" s="136" t="s">
        <v>43</v>
      </c>
      <c r="B20" s="136">
        <f>ROUND(VALUE(SUBSTITUTE(実質収支比率等に係る経年分析!F$47,"▲","-")),2)</f>
        <v>15.46</v>
      </c>
      <c r="C20" s="136">
        <f>ROUND(VALUE(SUBSTITUTE(実質収支比率等に係る経年分析!G$47,"▲","-")),2)</f>
        <v>15.05</v>
      </c>
      <c r="D20" s="136">
        <f>ROUND(VALUE(SUBSTITUTE(実質収支比率等に係る経年分析!H$47,"▲","-")),2)</f>
        <v>15.24</v>
      </c>
      <c r="E20" s="136">
        <f>ROUND(VALUE(SUBSTITUTE(実質収支比率等に係る経年分析!I$47,"▲","-")),2)</f>
        <v>15.22</v>
      </c>
      <c r="F20" s="136">
        <f>ROUND(VALUE(SUBSTITUTE(実質収支比率等に係る経年分析!J$47,"▲","-")),2)</f>
        <v>15.65</v>
      </c>
    </row>
    <row r="21" spans="1:11">
      <c r="A21" s="136" t="s">
        <v>44</v>
      </c>
      <c r="B21" s="136">
        <f>IF(ISNUMBER(VALUE(SUBSTITUTE(実質収支比率等に係る経年分析!F$49,"▲","-"))),ROUND(VALUE(SUBSTITUTE(実質収支比率等に係る経年分析!F$49,"▲","-")),2),NA())</f>
        <v>-0.28999999999999998</v>
      </c>
      <c r="C21" s="136">
        <f>IF(ISNUMBER(VALUE(SUBSTITUTE(実質収支比率等に係る経年分析!G$49,"▲","-"))),ROUND(VALUE(SUBSTITUTE(実質収支比率等に係る経年分析!G$49,"▲","-")),2),NA())</f>
        <v>5.8</v>
      </c>
      <c r="D21" s="136">
        <f>IF(ISNUMBER(VALUE(SUBSTITUTE(実質収支比率等に係る経年分析!H$49,"▲","-"))),ROUND(VALUE(SUBSTITUTE(実質収支比率等に係る経年分析!H$49,"▲","-")),2),NA())</f>
        <v>3.79</v>
      </c>
      <c r="E21" s="136">
        <f>IF(ISNUMBER(VALUE(SUBSTITUTE(実質収支比率等に係る経年分析!I$49,"▲","-"))),ROUND(VALUE(SUBSTITUTE(実質収支比率等に係る経年分析!I$49,"▲","-")),2),NA())</f>
        <v>6.17</v>
      </c>
      <c r="F21" s="136">
        <f>IF(ISNUMBER(VALUE(SUBSTITUTE(実質収支比率等に係る経年分析!J$49,"▲","-"))),ROUND(VALUE(SUBSTITUTE(実質収支比率等に係る経年分析!J$49,"▲","-")),2),NA())</f>
        <v>6.57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0.28999999999999998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0.31</v>
      </c>
    </row>
    <row r="30" spans="1:11">
      <c r="A30" s="137" t="str">
        <f>IF(連結実質赤字比率に係る赤字・黒字の構成分析!C$40="",NA(),連結実質赤字比率に係る赤字・黒字の構成分析!C$40)</f>
        <v>介護老人保健施設事業会計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1.54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1.46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1.18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0.98</v>
      </c>
    </row>
    <row r="31" spans="1:11">
      <c r="A31" s="137" t="str">
        <f>IF(連結実質赤字比率に係る赤字・黒字の構成分析!C$39="",NA(),連結実質赤字比率に係る赤字・黒字の構成分析!C$39)</f>
        <v>介護保険特別会計（事業勘定）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1.29</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v>
      </c>
    </row>
    <row r="33" spans="1:16">
      <c r="A33" s="137" t="str">
        <f>IF(連結実質赤字比率に係る赤字・黒字の構成分析!C$37="",NA(),連結実質赤字比率に係る赤字・黒字の構成分析!C$37)</f>
        <v>国民健康保険診療所事業会計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3.3</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8.6999999999999993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7.44</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10.36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12.93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13.93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3691</v>
      </c>
      <c r="E42" s="138"/>
      <c r="F42" s="138"/>
      <c r="G42" s="138">
        <f>'実質公債費比率（分子）の構造'!L$52</f>
        <v>3769</v>
      </c>
      <c r="H42" s="138"/>
      <c r="I42" s="138"/>
      <c r="J42" s="138">
        <f>'実質公債費比率（分子）の構造'!M$52</f>
        <v>3876</v>
      </c>
      <c r="K42" s="138"/>
      <c r="L42" s="138"/>
      <c r="M42" s="138">
        <f>'実質公債費比率（分子）の構造'!N$52</f>
        <v>3727</v>
      </c>
      <c r="N42" s="138"/>
      <c r="O42" s="138"/>
      <c r="P42" s="138">
        <f>'実質公債費比率（分子）の構造'!O$52</f>
        <v>3637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1076</v>
      </c>
      <c r="C46" s="138"/>
      <c r="D46" s="138"/>
      <c r="E46" s="138">
        <f>'実質公債費比率（分子）の構造'!L$48</f>
        <v>1028</v>
      </c>
      <c r="F46" s="138"/>
      <c r="G46" s="138"/>
      <c r="H46" s="138">
        <f>'実質公債費比率（分子）の構造'!M$48</f>
        <v>1108</v>
      </c>
      <c r="I46" s="138"/>
      <c r="J46" s="138"/>
      <c r="K46" s="138">
        <f>'実質公債費比率（分子）の構造'!N$48</f>
        <v>1099</v>
      </c>
      <c r="L46" s="138"/>
      <c r="M46" s="138"/>
      <c r="N46" s="138">
        <f>'実質公債費比率（分子）の構造'!O$48</f>
        <v>1001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4125</v>
      </c>
      <c r="C49" s="138"/>
      <c r="D49" s="138"/>
      <c r="E49" s="138">
        <f>'実質公債費比率（分子）の構造'!L$45</f>
        <v>4152</v>
      </c>
      <c r="F49" s="138"/>
      <c r="G49" s="138"/>
      <c r="H49" s="138">
        <f>'実質公債費比率（分子）の構造'!M$45</f>
        <v>3979</v>
      </c>
      <c r="I49" s="138"/>
      <c r="J49" s="138"/>
      <c r="K49" s="138">
        <f>'実質公債費比率（分子）の構造'!N$45</f>
        <v>3705</v>
      </c>
      <c r="L49" s="138"/>
      <c r="M49" s="138"/>
      <c r="N49" s="138">
        <f>'実質公債費比率（分子）の構造'!O$45</f>
        <v>3449</v>
      </c>
      <c r="O49" s="138"/>
      <c r="P49" s="138"/>
    </row>
    <row r="50" spans="1:16">
      <c r="A50" s="138" t="s">
        <v>59</v>
      </c>
      <c r="B50" s="138" t="e">
        <f>NA()</f>
        <v>#N/A</v>
      </c>
      <c r="C50" s="138">
        <f>IF(ISNUMBER('実質公債費比率（分子）の構造'!K$53),'実質公債費比率（分子）の構造'!K$53,NA())</f>
        <v>1510</v>
      </c>
      <c r="D50" s="138" t="e">
        <f>NA()</f>
        <v>#N/A</v>
      </c>
      <c r="E50" s="138" t="e">
        <f>NA()</f>
        <v>#N/A</v>
      </c>
      <c r="F50" s="138">
        <f>IF(ISNUMBER('実質公債費比率（分子）の構造'!L$53),'実質公債費比率（分子）の構造'!L$53,NA())</f>
        <v>1411</v>
      </c>
      <c r="G50" s="138" t="e">
        <f>NA()</f>
        <v>#N/A</v>
      </c>
      <c r="H50" s="138" t="e">
        <f>NA()</f>
        <v>#N/A</v>
      </c>
      <c r="I50" s="138">
        <f>IF(ISNUMBER('実質公債費比率（分子）の構造'!M$53),'実質公債費比率（分子）の構造'!M$53,NA())</f>
        <v>1211</v>
      </c>
      <c r="J50" s="138" t="e">
        <f>NA()</f>
        <v>#N/A</v>
      </c>
      <c r="K50" s="138" t="e">
        <f>NA()</f>
        <v>#N/A</v>
      </c>
      <c r="L50" s="138">
        <f>IF(ISNUMBER('実質公債費比率（分子）の構造'!N$53),'実質公債費比率（分子）の構造'!N$53,NA())</f>
        <v>1077</v>
      </c>
      <c r="M50" s="138" t="e">
        <f>NA()</f>
        <v>#N/A</v>
      </c>
      <c r="N50" s="138" t="e">
        <f>NA()</f>
        <v>#N/A</v>
      </c>
      <c r="O50" s="138">
        <f>IF(ISNUMBER('実質公債費比率（分子）の構造'!O$53),'実質公債費比率（分子）の構造'!O$53,NA())</f>
        <v>813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34211</v>
      </c>
      <c r="E56" s="137"/>
      <c r="F56" s="137"/>
      <c r="G56" s="137">
        <f>'将来負担比率（分子）の構造'!J$52</f>
        <v>33891</v>
      </c>
      <c r="H56" s="137"/>
      <c r="I56" s="137"/>
      <c r="J56" s="137">
        <f>'将来負担比率（分子）の構造'!K$52</f>
        <v>33059</v>
      </c>
      <c r="K56" s="137"/>
      <c r="L56" s="137"/>
      <c r="M56" s="137">
        <f>'将来負担比率（分子）の構造'!L$52</f>
        <v>32655</v>
      </c>
      <c r="N56" s="137"/>
      <c r="O56" s="137"/>
      <c r="P56" s="137">
        <f>'将来負担比率（分子）の構造'!M$52</f>
        <v>31376</v>
      </c>
    </row>
    <row r="57" spans="1:16">
      <c r="A57" s="137" t="s">
        <v>36</v>
      </c>
      <c r="B57" s="137"/>
      <c r="C57" s="137"/>
      <c r="D57" s="137">
        <f>'将来負担比率（分子）の構造'!I$51</f>
        <v>4358</v>
      </c>
      <c r="E57" s="137"/>
      <c r="F57" s="137"/>
      <c r="G57" s="137">
        <f>'将来負担比率（分子）の構造'!J$51</f>
        <v>4131</v>
      </c>
      <c r="H57" s="137"/>
      <c r="I57" s="137"/>
      <c r="J57" s="137">
        <f>'将来負担比率（分子）の構造'!K$51</f>
        <v>3997</v>
      </c>
      <c r="K57" s="137"/>
      <c r="L57" s="137"/>
      <c r="M57" s="137">
        <f>'将来負担比率（分子）の構造'!L$51</f>
        <v>3271</v>
      </c>
      <c r="N57" s="137"/>
      <c r="O57" s="137"/>
      <c r="P57" s="137">
        <f>'将来負担比率（分子）の構造'!M$51</f>
        <v>3351</v>
      </c>
    </row>
    <row r="58" spans="1:16">
      <c r="A58" s="137" t="s">
        <v>35</v>
      </c>
      <c r="B58" s="137"/>
      <c r="C58" s="137"/>
      <c r="D58" s="137">
        <f>'将来負担比率（分子）の構造'!I$50</f>
        <v>12975</v>
      </c>
      <c r="E58" s="137"/>
      <c r="F58" s="137"/>
      <c r="G58" s="137">
        <f>'将来負担比率（分子）の構造'!J$50</f>
        <v>13785</v>
      </c>
      <c r="H58" s="137"/>
      <c r="I58" s="137"/>
      <c r="J58" s="137">
        <f>'将来負担比率（分子）の構造'!K$50</f>
        <v>14979</v>
      </c>
      <c r="K58" s="137"/>
      <c r="L58" s="137"/>
      <c r="M58" s="137">
        <f>'将来負担比率（分子）の構造'!L$50</f>
        <v>14576</v>
      </c>
      <c r="N58" s="137"/>
      <c r="O58" s="137"/>
      <c r="P58" s="137">
        <f>'将来負担比率（分子）の構造'!M$50</f>
        <v>13755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420</v>
      </c>
      <c r="C61" s="137"/>
      <c r="D61" s="137"/>
      <c r="E61" s="137">
        <f>'将来負担比率（分子）の構造'!J$46</f>
        <v>17</v>
      </c>
      <c r="F61" s="137"/>
      <c r="G61" s="137"/>
      <c r="H61" s="137">
        <f>'将来負担比率（分子）の構造'!K$46</f>
        <v>19</v>
      </c>
      <c r="I61" s="137"/>
      <c r="J61" s="137"/>
      <c r="K61" s="137">
        <f>'将来負担比率（分子）の構造'!L$46</f>
        <v>1</v>
      </c>
      <c r="L61" s="137"/>
      <c r="M61" s="137"/>
      <c r="N61" s="137">
        <f>'将来負担比率（分子）の構造'!M$46</f>
        <v>29</v>
      </c>
      <c r="O61" s="137"/>
      <c r="P61" s="137"/>
    </row>
    <row r="62" spans="1:16">
      <c r="A62" s="137" t="s">
        <v>29</v>
      </c>
      <c r="B62" s="137">
        <f>'将来負担比率（分子）の構造'!I$45</f>
        <v>5810</v>
      </c>
      <c r="C62" s="137"/>
      <c r="D62" s="137"/>
      <c r="E62" s="137">
        <f>'将来負担比率（分子）の構造'!J$45</f>
        <v>5639</v>
      </c>
      <c r="F62" s="137"/>
      <c r="G62" s="137"/>
      <c r="H62" s="137">
        <f>'将来負担比率（分子）の構造'!K$45</f>
        <v>5485</v>
      </c>
      <c r="I62" s="137"/>
      <c r="J62" s="137"/>
      <c r="K62" s="137">
        <f>'将来負担比率（分子）の構造'!L$45</f>
        <v>5501</v>
      </c>
      <c r="L62" s="137"/>
      <c r="M62" s="137"/>
      <c r="N62" s="137">
        <f>'将来負担比率（分子）の構造'!M$45</f>
        <v>5448</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13798</v>
      </c>
      <c r="C64" s="137"/>
      <c r="D64" s="137"/>
      <c r="E64" s="137">
        <f>'将来負担比率（分子）の構造'!J$43</f>
        <v>13294</v>
      </c>
      <c r="F64" s="137"/>
      <c r="G64" s="137"/>
      <c r="H64" s="137">
        <f>'将来負担比率（分子）の構造'!K$43</f>
        <v>13098</v>
      </c>
      <c r="I64" s="137"/>
      <c r="J64" s="137"/>
      <c r="K64" s="137">
        <f>'将来負担比率（分子）の構造'!L$43</f>
        <v>12221</v>
      </c>
      <c r="L64" s="137"/>
      <c r="M64" s="137"/>
      <c r="N64" s="137">
        <f>'将来負担比率（分子）の構造'!M$43</f>
        <v>14144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36870</v>
      </c>
      <c r="C66" s="137"/>
      <c r="D66" s="137"/>
      <c r="E66" s="137">
        <f>'将来負担比率（分子）の構造'!J$41</f>
        <v>35489</v>
      </c>
      <c r="F66" s="137"/>
      <c r="G66" s="137"/>
      <c r="H66" s="137">
        <f>'将来負担比率（分子）の構造'!K$41</f>
        <v>34222</v>
      </c>
      <c r="I66" s="137"/>
      <c r="J66" s="137"/>
      <c r="K66" s="137">
        <f>'将来負担比率（分子）の構造'!L$41</f>
        <v>32327</v>
      </c>
      <c r="L66" s="137"/>
      <c r="M66" s="137"/>
      <c r="N66" s="137">
        <f>'将来負担比率（分子）の構造'!M$41</f>
        <v>30768</v>
      </c>
      <c r="O66" s="137"/>
      <c r="P66" s="137"/>
    </row>
    <row r="67" spans="1:16">
      <c r="A67" s="137" t="s">
        <v>63</v>
      </c>
      <c r="B67" s="137" t="e">
        <f>NA()</f>
        <v>#N/A</v>
      </c>
      <c r="C67" s="137">
        <f>IF(ISNUMBER('将来負担比率（分子）の構造'!I$53), IF('将来負担比率（分子）の構造'!I$53 &lt; 0, 0, '将来負担比率（分子）の構造'!I$53), NA())</f>
        <v>5354</v>
      </c>
      <c r="D67" s="137" t="e">
        <f>NA()</f>
        <v>#N/A</v>
      </c>
      <c r="E67" s="137" t="e">
        <f>NA()</f>
        <v>#N/A</v>
      </c>
      <c r="F67" s="137">
        <f>IF(ISNUMBER('将来負担比率（分子）の構造'!J$53), IF('将来負担比率（分子）の構造'!J$53 &lt; 0, 0, '将来負担比率（分子）の構造'!J$53), NA())</f>
        <v>2631</v>
      </c>
      <c r="G67" s="137" t="e">
        <f>NA()</f>
        <v>#N/A</v>
      </c>
      <c r="H67" s="137" t="e">
        <f>NA()</f>
        <v>#N/A</v>
      </c>
      <c r="I67" s="137">
        <f>IF(ISNUMBER('将来負担比率（分子）の構造'!K$53), IF('将来負担比率（分子）の構造'!K$53 &lt; 0, 0, '将来負担比率（分子）の構造'!K$53), NA())</f>
        <v>789</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1907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2018-03-05T01:34:24Z</cp:lastPrinted>
  <dcterms:created xsi:type="dcterms:W3CDTF">2018-01-24T05:04:23Z</dcterms:created>
  <dcterms:modified xsi:type="dcterms:W3CDTF">2018-11-27T01:17:17Z</dcterms:modified>
  <cp:category/>
</cp:coreProperties>
</file>