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O38" i="9"/>
  <c r="AM38" i="9"/>
  <c r="U38" i="9"/>
  <c r="CO37" i="9"/>
  <c r="AM37" i="9"/>
  <c r="U37"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s="1"/>
  <c r="C39" i="9" s="1"/>
  <c r="U34" i="9" l="1"/>
  <c r="U35" i="9" s="1"/>
  <c r="U36" i="9" s="1"/>
  <c r="AM34" i="9"/>
  <c r="BE34" i="9" l="1"/>
  <c r="BE35" i="9" l="1"/>
  <c r="BE36" i="9" l="1"/>
  <c r="BE37" i="9" s="1"/>
  <c r="BE38" i="9" s="1"/>
  <c r="BE39" i="9" s="1"/>
  <c r="BE40" i="9" s="1"/>
  <c r="BE41" i="9" s="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<sst xmlns="http://schemas.openxmlformats.org/spreadsheetml/2006/main" count="1081" uniqueCount="569">
  <si>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</si>
  <si>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</si>
  <si>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</si>
  <si>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</si>
  <si>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</si>
  <si>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</si>
  <si>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</si>
  <si>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</si>
  <si>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</si>
  <si>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</si>
  <si>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</si>
  <si>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</si>
  <si>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</si>
  <si>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</si>
  <si>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</si>
  <si>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</si>
  <si>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</si>
  <si>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</si>
  <si>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</si>
  <si>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</si>
  <si>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</si>
  <si>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</si>
  <si>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</si>
  <si>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</si>
  <si>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</si>
  <si>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</si>
  <si>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</si>
  <si>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</si>
  <si>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</si>
  <si>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</si>
  <si>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</si>
  <si>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</si>
  <si>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</si>
  <si>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</si>
  <si>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</si>
  <si>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</si>
  <si>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</si>
  <si>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</si>
  <si>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</si>
  <si>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</si>
  <si>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</si>
  <si>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</si>
  <si>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</si>
  <si>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</si>
  <si>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</si>
  <si>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</si>
  <si>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</si>
  <si>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</si>
  <si>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</si>
  <si>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</si>
  <si>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</si>
  <si>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</si>
  <si>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</si>
  <si>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</si>
  <si>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</si>
  <si>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</si>
  <si>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</si>
  <si>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</si>
  <si>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</si>
  <si>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</si>
  <si>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</si>
  <si>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</si>
  <si>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</si>
  <si>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</si>
  <si>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</si>
  <si>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</si>
  <si>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</si>
  <si>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</si>
  <si>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</si>
  <si>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</si>
  <si>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</si>
  <si>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</si>
  <si>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</si>
  <si>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</si>
  <si>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</si>
  <si>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</si>
  <si>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</si>
  <si>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</si>
  <si>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</si>
  <si>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</si>
  <si>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</si>
  <si>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</si>
  <si>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</si>
  <si>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</si>
  <si>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</si>
  <si>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</si>
  <si>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</si>
  <si>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</si>
  <si>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</si>
  <si>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</si>
  <si>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</si>
  <si>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</si>
  <si>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</si>
  <si>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</si>
  <si>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</si>
  <si>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</si>
  <si>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</si>
  <si>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</si>
  <si>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</si>
  <si>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</si>
  <si>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</si>
  <si>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</si>
  <si>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</si>
  <si>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</si>
  <si>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</si>
  <si>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</si>
  <si>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</si>
  <si>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</si>
  <si>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</si>
  <si>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</si>
  <si>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</si>
  <si>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</si>
  <si>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</si>
  <si>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</si>
  <si>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</si>
  <si>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</si>
  <si>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</si>
  <si>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</si>
  <si>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</si>
  <si>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</si>
  <si>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</si>
  <si>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</si>
  <si>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</si>
  <si>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</si>
  <si>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</si>
  <si>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</si>
  <si>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</si>
  <si>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</si>
  <si>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</si>
  <si>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</si>
  <si>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</si>
  <si>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</si>
  <si>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</si>
  <si>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</si>
  <si>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</si>
  <si>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</si>
  <si>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</si>
  <si>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</si>
  <si>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</si>
  <si>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</si>
  <si>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</si>
  <si>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</si>
  <si>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</si>
  <si>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</si>
  <si>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</si>
  <si>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</si>
  <si>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</si>
  <si>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</si>
  <si>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</si>
  <si>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</si>
  <si>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</si>
  <si>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</si>
  <si>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</si>
  <si>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</si>
  <si>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</si>
  <si>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</si>
  <si>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</si>
  <si>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</si>
  <si>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</si>
  <si>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</si>
  <si>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</si>
  <si>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</si>
  <si>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</si>
  <si>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</si>
  <si>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</si>
  <si>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</si>
  <si>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</si>
  <si>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</si>
  <si>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</si>
  <si>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</si>
  <si>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</si>
  <si>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</si>
  <si>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</si>
  <si>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</si>
  <si>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</si>
  <si>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</si>
  <si>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</si>
  <si>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</si>
  <si>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</si>
  <si>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</si>
  <si>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</si>
  <si>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</si>
  <si>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</si>
  <si>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</si>
  <si>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</si>
  <si>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</si>
  <si>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</si>
  <si>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</si>
  <si>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</si>
  <si>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</si>
  <si>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</si>
  <si>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</si>
  <si>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</si>
  <si>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</si>
  <si>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</si>
  <si>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</si>
  <si>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岐阜県揖斐川町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</si>
  <si>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</si>
  <si>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</si>
  <si>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</si>
  <si>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</si>
  <si>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</si>
  <si>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</si>
  <si>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</si>
  <si>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</si>
  <si>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</si>
  <si>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</si>
  <si>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</si>
  <si>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</si>
  <si>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</si>
  <si>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</si>
  <si>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</si>
  <si>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</si>
  <si>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</si>
  <si>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</si>
  <si>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</si>
  <si>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</si>
  <si>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</si>
  <si>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</si>
  <si>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</si>
  <si>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</si>
  <si>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</si>
  <si>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</si>
  <si>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</si>
  <si>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</si>
  <si>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</si>
  <si>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</si>
  <si>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</si>
  <si>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</si>
  <si>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</si>
  <si>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</si>
  <si>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</si>
  <si>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</si>
  <si>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</si>
  <si>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</si>
  <si>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</si>
  <si>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</si>
  <si>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</si>
  <si>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</si>
  <si>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</si>
  <si>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</si>
  <si>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</si>
  <si>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</si>
  <si>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</si>
  <si>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</si>
  <si>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</si>
  <si>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</si>
  <si>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</si>
  <si>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</si>
  <si>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</si>
  <si>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</si>
  <si>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</si>
  <si>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</si>
  <si>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</si>
  <si>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</si>
  <si>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</si>
  <si>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</si>
  <si>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</si>
  <si>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</si>
  <si>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</si>
  <si>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</si>
  <si>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</si>
  <si>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</si>
  <si>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</si>
  <si>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</si>
  <si>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</si>
  <si>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</si>
  <si>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</si>
  <si>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</si>
  <si>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</si>
  <si>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</si>
  <si>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</si>
  <si>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</si>
  <si>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</si>
  <si>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</si>
  <si>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</si>
  <si>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</si>
  <si>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</si>
  <si>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</si>
  <si>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</si>
  <si>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</si>
  <si>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</si>
  <si>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</si>
  <si>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</si>
  <si>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</si>
  <si>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</si>
  <si>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</si>
  <si>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</si>
  <si>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</si>
  <si>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</si>
  <si>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</si>
  <si>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</si>
  <si>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</si>
  <si>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</si>
  <si>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</si>
  <si>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</si>
  <si>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</si>
  <si>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</si>
  <si>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</si>
  <si>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</si>
  <si>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</si>
  <si>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</si>
  <si>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</si>
  <si>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</si>
  <si>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</si>
  <si>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</si>
  <si>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</si>
  <si>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</si>
  <si>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</si>
  <si>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</si>
  <si>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</si>
  <si>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</si>
  <si>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</si>
  <si>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</si>
  <si>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</si>
  <si>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</si>
  <si>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</si>
  <si>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</si>
  <si>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</si>
  <si>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</si>
  <si>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</si>
  <si>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</si>
  <si>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</si>
  <si>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</si>
  <si>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</si>
  <si>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</si>
  <si>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</si>
  <si>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</si>
  <si>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</si>
  <si>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</si>
  <si>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</si>
  <si>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</si>
  <si>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</si>
  <si>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</si>
  <si>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</si>
  <si>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</si>
  <si>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</si>
  <si>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</si>
  <si>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</si>
  <si>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</si>
  <si>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</si>
  <si>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</si>
  <si>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</si>
  <si>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</si>
  <si>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</si>
  <si>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</si>
  <si>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岐阜県揖斐川町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</si>
  <si>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</si>
  <si>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</si>
  <si>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</si>
  <si>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</si>
  <si>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</si>
  <si>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</si>
  <si>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</si>
  <si>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</si>
  <si>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</si>
  <si>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</si>
  <si>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</si>
  <si>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</si>
  <si>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</si>
  <si>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</si>
  <si>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</si>
  <si>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</si>
  <si>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</si>
  <si>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</si>
  <si>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</si>
  <si>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</si>
  <si>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谷汲中央診療所特別会計</t>
    <phoneticPr fontId="5"/>
  </si>
  <si>
    <t>町営住宅事業特別会計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</si>
  <si>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</si>
  <si>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</si>
  <si>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</si>
  <si>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</si>
  <si>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</si>
  <si>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</si>
  <si>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</si>
  <si>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</si>
  <si>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</si>
  <si>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</si>
  <si>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</si>
  <si>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</si>
  <si>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</si>
  <si>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</si>
  <si>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</si>
  <si>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</si>
  <si>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</si>
  <si>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</si>
  <si>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</si>
  <si>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</si>
  <si>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</si>
  <si>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</si>
  <si>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</si>
  <si>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</si>
  <si>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</si>
  <si>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</si>
  <si>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</si>
  <si>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</si>
  <si>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</si>
  <si>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</si>
  <si>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</si>
  <si>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</si>
  <si>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</si>
  <si>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</si>
  <si>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</si>
  <si>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</si>
  <si>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</si>
  <si>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</si>
  <si>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</si>
  <si>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</si>
  <si>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</si>
  <si>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</si>
  <si>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</si>
  <si>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</si>
  <si>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</si>
  <si>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</si>
  <si>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</si>
  <si>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</si>
  <si>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</si>
  <si>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</si>
  <si>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</si>
  <si>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</si>
  <si>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</si>
  <si>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</si>
  <si>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</si>
  <si>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</si>
  <si>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</si>
  <si>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</si>
  <si>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</si>
  <si>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</si>
  <si>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</si>
  <si>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</si>
  <si>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</si>
  <si>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</si>
  <si>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</si>
  <si>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</si>
  <si>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</si>
  <si>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</si>
  <si>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</si>
  <si>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</si>
  <si>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</si>
  <si>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</si>
  <si>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</si>
  <si>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</si>
  <si>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</si>
  <si>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</si>
  <si>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</si>
  <si>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</si>
  <si>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</si>
  <si>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</si>
  <si>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</si>
  <si>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</si>
  <si>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</si>
  <si>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</si>
  <si>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</si>
  <si>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</si>
  <si>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</si>
  <si>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</si>
  <si>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</si>
  <si>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</si>
  <si>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</si>
  <si>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</si>
  <si>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</si>
  <si>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</si>
  <si>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</si>
  <si>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</si>
  <si>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</si>
  <si>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</si>
  <si>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</si>
  <si>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</si>
  <si>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</si>
  <si>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</si>
  <si>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</si>
  <si>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</si>
  <si>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</si>
  <si>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</si>
  <si>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</si>
  <si>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</si>
  <si>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</si>
  <si>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</si>
  <si>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</si>
  <si>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</si>
  <si>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</si>
  <si>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</si>
  <si>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</si>
  <si>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</si>
  <si>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</si>
  <si>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</si>
  <si>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</si>
  <si>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</si>
  <si>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</si>
  <si>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</si>
  <si>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</si>
  <si>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</si>
  <si>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</si>
  <si>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</si>
  <si>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</si>
  <si>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</si>
  <si>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</si>
  <si>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</si>
  <si>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</si>
  <si>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</si>
  <si>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</si>
  <si>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</si>
  <si>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</si>
  <si>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</si>
  <si>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</si>
  <si>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</si>
  <si>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</si>
  <si>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</si>
  <si>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</si>
  <si>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</si>
  <si>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</si>
  <si>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</si>
  <si>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</si>
  <si>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</si>
  <si>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</si>
  <si>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</si>
  <si>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</si>
  <si>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</si>
  <si>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</si>
  <si>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</si>
  <si>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</si>
  <si>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</si>
  <si>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</si>
  <si>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</si>
  <si>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</si>
  <si>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</si>
  <si>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</si>
  <si>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</si>
  <si>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</si>
  <si>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</si>
  <si>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上水道事業会計</t>
  </si>
  <si>
    <t>一般会計</t>
  </si>
  <si>
    <t>国民健康保険特別会計</t>
  </si>
  <si>
    <t>農業集落排水事業特別会計</t>
  </si>
  <si>
    <t>国民健康保険直診勘定特別会計</t>
  </si>
  <si>
    <t>公共下水道事業特別会計</t>
  </si>
  <si>
    <t>地域情報特別会計</t>
  </si>
  <si>
    <t>市場簡易水道特別会計</t>
  </si>
  <si>
    <t>その他会計（赤字）</t>
  </si>
  <si>
    <t>その他会計（黒字）</t>
  </si>
  <si>
    <t>大垣衛生施設組合（一般会計）</t>
    <rPh sb="0" eb="2">
      <t>オオガキ</t>
    </rPh>
    <rPh sb="2" eb="4">
      <t>エイセイ</t>
    </rPh>
    <rPh sb="4" eb="6">
      <t>シセツ</t>
    </rPh>
    <rPh sb="6" eb="8">
      <t>クミアイ</t>
    </rPh>
    <rPh sb="9" eb="11">
      <t>イッパン</t>
    </rPh>
    <rPh sb="11" eb="13">
      <t>カイケイ</t>
    </rPh>
    <phoneticPr fontId="24"/>
  </si>
  <si>
    <t>揖斐川水防事務組合（一般会計）</t>
    <rPh sb="0" eb="3">
      <t>イビガワ</t>
    </rPh>
    <rPh sb="3" eb="5">
      <t>スイボウ</t>
    </rPh>
    <rPh sb="5" eb="7">
      <t>ジム</t>
    </rPh>
    <rPh sb="7" eb="9">
      <t>クミアイ</t>
    </rPh>
    <phoneticPr fontId="24"/>
  </si>
  <si>
    <t>揖斐郡養基小学校養基保育所組合（一般会計）</t>
    <rPh sb="0" eb="3">
      <t>イビグン</t>
    </rPh>
    <rPh sb="3" eb="4">
      <t>マモル</t>
    </rPh>
    <rPh sb="4" eb="5">
      <t>モト</t>
    </rPh>
    <rPh sb="5" eb="8">
      <t>ショウガッコウ</t>
    </rPh>
    <rPh sb="8" eb="9">
      <t>マモル</t>
    </rPh>
    <rPh sb="9" eb="10">
      <t>モト</t>
    </rPh>
    <rPh sb="10" eb="12">
      <t>ホイク</t>
    </rPh>
    <rPh sb="12" eb="13">
      <t>ジョ</t>
    </rPh>
    <rPh sb="13" eb="15">
      <t>クミアイ</t>
    </rPh>
    <phoneticPr fontId="24"/>
  </si>
  <si>
    <t>岐阜県市町村会館組合（一般会計）</t>
    <rPh sb="0" eb="3">
      <t>ギフケン</t>
    </rPh>
    <rPh sb="3" eb="6">
      <t>シチョウソン</t>
    </rPh>
    <rPh sb="6" eb="8">
      <t>カイカン</t>
    </rPh>
    <rPh sb="8" eb="10">
      <t>クミアイ</t>
    </rPh>
    <phoneticPr fontId="24"/>
  </si>
  <si>
    <t>樫原谷林野組合（一般会計）</t>
    <rPh sb="0" eb="2">
      <t>カシハラ</t>
    </rPh>
    <rPh sb="2" eb="3">
      <t>タニ</t>
    </rPh>
    <rPh sb="3" eb="5">
      <t>リンヤ</t>
    </rPh>
    <rPh sb="5" eb="7">
      <t>クミアイ</t>
    </rPh>
    <phoneticPr fontId="24"/>
  </si>
  <si>
    <t>足打谷林野組合（一般会計）</t>
    <rPh sb="0" eb="1">
      <t>アシ</t>
    </rPh>
    <rPh sb="1" eb="2">
      <t>ウ</t>
    </rPh>
    <rPh sb="2" eb="3">
      <t>タニ</t>
    </rPh>
    <rPh sb="3" eb="5">
      <t>リンヤ</t>
    </rPh>
    <rPh sb="5" eb="7">
      <t>クミアイ</t>
    </rPh>
    <phoneticPr fontId="24"/>
  </si>
  <si>
    <t>岐阜県市町村職員退職手当組合（一般会計）</t>
    <rPh sb="0" eb="3">
      <t>ギフケン</t>
    </rPh>
    <rPh sb="3" eb="6">
      <t>シチョウソン</t>
    </rPh>
    <rPh sb="6" eb="8">
      <t>ショクイン</t>
    </rPh>
    <rPh sb="8" eb="10">
      <t>タイショク</t>
    </rPh>
    <rPh sb="10" eb="12">
      <t>テアテ</t>
    </rPh>
    <rPh sb="12" eb="14">
      <t>クミアイ</t>
    </rPh>
    <phoneticPr fontId="24"/>
  </si>
  <si>
    <t>揖斐郡消防組合（一般会計）</t>
    <rPh sb="0" eb="3">
      <t>イビグン</t>
    </rPh>
    <rPh sb="3" eb="5">
      <t>ショウボウ</t>
    </rPh>
    <rPh sb="5" eb="7">
      <t>クミアイ</t>
    </rPh>
    <phoneticPr fontId="24"/>
  </si>
  <si>
    <t>西濃環境整備組合（一般会計）</t>
    <rPh sb="0" eb="2">
      <t>セイノウ</t>
    </rPh>
    <rPh sb="2" eb="4">
      <t>カンキョウ</t>
    </rPh>
    <rPh sb="4" eb="6">
      <t>セイビ</t>
    </rPh>
    <rPh sb="6" eb="8">
      <t>クミアイ</t>
    </rPh>
    <phoneticPr fontId="24"/>
  </si>
  <si>
    <t>揖斐広域連合（一般会計）</t>
    <rPh sb="0" eb="2">
      <t>イビ</t>
    </rPh>
    <rPh sb="2" eb="4">
      <t>コウイキ</t>
    </rPh>
    <rPh sb="4" eb="6">
      <t>レンゴウ</t>
    </rPh>
    <rPh sb="7" eb="9">
      <t>イッパン</t>
    </rPh>
    <rPh sb="9" eb="11">
      <t>カイケイ</t>
    </rPh>
    <phoneticPr fontId="24"/>
  </si>
  <si>
    <t>揖斐広域連合（介護保険事業会計）</t>
    <rPh sb="0" eb="2">
      <t>イビ</t>
    </rPh>
    <rPh sb="2" eb="4">
      <t>コウイキ</t>
    </rPh>
    <rPh sb="4" eb="6">
      <t>レンゴウ</t>
    </rPh>
    <rPh sb="7" eb="9">
      <t>カイゴ</t>
    </rPh>
    <rPh sb="9" eb="11">
      <t>ホケン</t>
    </rPh>
    <rPh sb="11" eb="13">
      <t>ジギョウ</t>
    </rPh>
    <rPh sb="13" eb="15">
      <t>カイケイ</t>
    </rPh>
    <phoneticPr fontId="24"/>
  </si>
  <si>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4"/>
  </si>
  <si>
    <t>岐阜県後期高齢者医療広域連合（後期高齢者医療事業会計）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4"/>
  </si>
  <si>
    <t>○</t>
    <phoneticPr fontId="2"/>
  </si>
  <si>
    <t>揖斐川町土地開発公社</t>
    <rPh sb="0" eb="4">
      <t>イビガワチョウ</t>
    </rPh>
    <rPh sb="4" eb="6">
      <t>トチ</t>
    </rPh>
    <rPh sb="6" eb="8">
      <t>カイハツ</t>
    </rPh>
    <rPh sb="8" eb="10">
      <t>コウシャ</t>
    </rPh>
    <phoneticPr fontId="24"/>
  </si>
  <si>
    <t>サンシャイン春日</t>
    <rPh sb="6" eb="8">
      <t>カスガ</t>
    </rPh>
    <phoneticPr fontId="24"/>
  </si>
  <si>
    <t>いびがわ</t>
  </si>
  <si>
    <t>-</t>
    <phoneticPr fontId="2"/>
  </si>
  <si>
    <t>-</t>
    <phoneticPr fontId="2"/>
  </si>
  <si>
    <t>-</t>
    <phoneticPr fontId="2"/>
  </si>
  <si>
    <t>揖斐広域連合（老人福祉施設特別会計）</t>
    <rPh sb="0" eb="2">
      <t>イビ</t>
    </rPh>
    <rPh sb="2" eb="4">
      <t>コウイキ</t>
    </rPh>
    <rPh sb="4" eb="6">
      <t>レンゴウ</t>
    </rPh>
    <rPh sb="7" eb="9">
      <t>ロウジン</t>
    </rPh>
    <rPh sb="9" eb="11">
      <t>フクシ</t>
    </rPh>
    <rPh sb="11" eb="13">
      <t>シセツ</t>
    </rPh>
    <rPh sb="13" eb="15">
      <t>トクベツ</t>
    </rPh>
    <rPh sb="15" eb="17">
      <t>カイケイ</t>
    </rPh>
    <phoneticPr fontId="24"/>
  </si>
  <si>
    <t>-</t>
    <phoneticPr fontId="2"/>
  </si>
  <si>
    <t>-</t>
    <phoneticPr fontId="2"/>
  </si>
  <si>
    <t>基金から14百万繰入</t>
    <phoneticPr fontId="2"/>
  </si>
  <si>
    <t>基金から1,660百万繰入</t>
    <phoneticPr fontId="2"/>
  </si>
  <si>
    <t>基金から10百万繰入</t>
    <phoneticPr fontId="2"/>
  </si>
  <si>
    <t>基金から160百万繰入</t>
    <phoneticPr fontId="2"/>
  </si>
  <si>
    <t>基金から1,464百万繰入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</si>
</sst>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172515</c:v>
                </c:pt>
                <c:pt idx="1">
                  <c:v>139134</c:v>
                </c:pt>
                <c:pt idx="2">
                  <c:v>180972</c:v>
                </c:pt>
                <c:pt idx="3">
                  <c:v>88568</c:v>
                </c:pt>
                <c:pt idx="4">
                  <c:v>159123</c:v>
                </c:pt>
              </c:numCache>
            </c:numRef>
          </c:val>
          <c:smooth val="0"/>
        </c:ser>
        <c:dLbls>
          <c:showLegendKey val="0"/>
          <c:showVal val="0"/>
          <c:showCatName val="0"/>
          <c:showSerName val="0"/>
          <c:showPercent val="0"/>
          <c:showBubbleSize val="0"/>
        </c:dLbls>
        <c:marker val="1"/>
        <c:smooth val="0"/>
        <c:axId val="95315456"/>
        <c:axId val="95317376"/>
      </c:lineChart>
      <c:catAx>
        <c:axId val="95315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17376"/>
        <c:crosses val="autoZero"/>
        <c:auto val="1"/>
        <c:lblAlgn val="ctr"/>
        <c:lblOffset val="100"/>
        <c:tickLblSkip val="1"/>
        <c:tickMarkSkip val="1"/>
        <c:noMultiLvlLbl val="0"/>
      </c:catAx>
      <c:valAx>
        <c:axId val="953173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1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4.76</c:v>
                </c:pt>
                <c:pt idx="1">
                  <c:v>5.47</c:v>
                </c:pt>
                <c:pt idx="2">
                  <c:v>3.68</c:v>
                </c:pt>
                <c:pt idx="3">
                  <c:v>5.26</c:v>
                </c:pt>
                <c:pt idx="4">
                  <c:v>4.57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15.89</c:v>
                </c:pt>
                <c:pt idx="1">
                  <c:v>20.399999999999999</c:v>
                </c:pt>
                <c:pt idx="2">
                  <c:v>20.7</c:v>
                </c:pt>
                <c:pt idx="3">
                  <c:v>22.57</c:v>
                </c:pt>
                <c:pt idx="4">
                  <c:v>23.13</c:v>
                </c:pt>
              </c:numCache>
            </c:numRef>
          </c:val>
        </c:ser>
        <c:dLbls>
          <c:showLegendKey val="0"/>
          <c:showVal val="0"/>
          <c:showCatName val="0"/>
          <c:showSerName val="0"/>
          <c:showPercent val="0"/>
          <c:showBubbleSize val="0"/>
        </c:dLbls>
        <c:gapWidth val="250"/>
        <c:overlap val="100"/>
        <c:axId val="95795456"/>
        <c:axId val="9579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2.91</c:v>
                </c:pt>
                <c:pt idx="1">
                  <c:v>5.14</c:v>
                </c:pt>
                <c:pt idx="2">
                  <c:v>0.83</c:v>
                </c:pt>
                <c:pt idx="3">
                  <c:v>7.7</c:v>
                </c:pt>
                <c:pt idx="4">
                  <c:v>2.02</c:v>
                </c:pt>
              </c:numCache>
            </c:numRef>
          </c:val>
          <c:smooth val="0"/>
        </c:ser>
        <c:dLbls>
          <c:showLegendKey val="0"/>
          <c:showVal val="0"/>
          <c:showCatName val="0"/>
          <c:showSerName val="0"/>
          <c:showPercent val="0"/>
          <c:showBubbleSize val="0"/>
        </c:dLbls>
        <c:marker val="1"/>
        <c:smooth val="0"/>
        <c:axId val="95795456"/>
        <c:axId val="95797632"/>
      </c:lineChart>
      <c:catAx>
        <c:axId val="957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97632"/>
        <c:crosses val="autoZero"/>
        <c:auto val="1"/>
        <c:lblAlgn val="ctr"/>
        <c:lblOffset val="100"/>
        <c:tickLblSkip val="1"/>
        <c:tickMarkSkip val="1"/>
        <c:noMultiLvlLbl val="0"/>
      </c:catAx>
      <c:valAx>
        <c:axId val="9579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9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0.34</c:v>
                </c:pt>
                <c:pt idx="2">
                  <c:v>#N/A</c:v>
                </c:pt>
                <c:pt idx="3">
                  <c:v>0.3</c:v>
                </c:pt>
                <c:pt idx="4">
                  <c:v>#N/A</c:v>
                </c:pt>
                <c:pt idx="5">
                  <c:v>0.17</c:v>
                </c:pt>
                <c:pt idx="6">
                  <c:v>#N/A</c:v>
                </c:pt>
                <c:pt idx="7">
                  <c:v>0.16</c:v>
                </c:pt>
                <c:pt idx="8">
                  <c:v>#N/A</c:v>
                </c:pt>
                <c:pt idx="9">
                  <c:v>0.24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市場簡易水道特別会計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0.01</c:v>
                </c:pt>
                <c:pt idx="8">
                  <c:v>#N/A</c:v>
                </c:pt>
                <c:pt idx="9">
                  <c:v>0.03</c:v>
                </c:pt>
              </c:numCache>
            </c:numRef>
          </c:val>
        </c:ser>
        <c:ser>
          <c:idx val="3"/>
          <c:order val="3"/>
          <c:tx>
            <c:strRef>
              <c:f>データシート!$A$30</c:f>
              <c:strCache>
                <c:ptCount val="1"/>
                <c:pt idx="0">
                  <c:v>地域情報特別会計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0.02</c:v>
                </c:pt>
                <c:pt idx="4">
                  <c:v>#N/A</c:v>
                </c:pt>
                <c:pt idx="5">
                  <c:v>0.02</c:v>
                </c:pt>
                <c:pt idx="6">
                  <c:v>#N/A</c:v>
                </c:pt>
                <c:pt idx="7">
                  <c:v>0.01</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c:v>
                </c:pt>
                <c:pt idx="8">
                  <c:v>#N/A</c:v>
                </c:pt>
                <c:pt idx="9">
                  <c:v>0.1</c:v>
                </c:pt>
              </c:numCache>
            </c:numRef>
          </c:val>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0.05</c:v>
                </c:pt>
                <c:pt idx="4">
                  <c:v>#N/A</c:v>
                </c:pt>
                <c:pt idx="5">
                  <c:v>0.1</c:v>
                </c:pt>
                <c:pt idx="6">
                  <c:v>#N/A</c:v>
                </c:pt>
                <c:pt idx="7">
                  <c:v>0.09</c:v>
                </c:pt>
                <c:pt idx="8">
                  <c:v>#N/A</c:v>
                </c:pt>
                <c:pt idx="9">
                  <c:v>0.11</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0.06</c:v>
                </c:pt>
                <c:pt idx="4">
                  <c:v>#N/A</c:v>
                </c:pt>
                <c:pt idx="5">
                  <c:v>0.04</c:v>
                </c:pt>
                <c:pt idx="6">
                  <c:v>#N/A</c:v>
                </c:pt>
                <c:pt idx="7">
                  <c:v>0</c:v>
                </c:pt>
                <c:pt idx="8">
                  <c:v>#N/A</c:v>
                </c:pt>
                <c:pt idx="9">
                  <c:v>0.27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0.54</c:v>
                </c:pt>
                <c:pt idx="2">
                  <c:v>#N/A</c:v>
                </c:pt>
                <c:pt idx="3">
                  <c:v>0.34</c:v>
                </c:pt>
                <c:pt idx="4">
                  <c:v>#N/A</c:v>
                </c:pt>
                <c:pt idx="5">
                  <c:v>1</c:v>
                </c:pt>
                <c:pt idx="6">
                  <c:v>#N/A</c:v>
                </c:pt>
                <c:pt idx="7">
                  <c:v>0.53</c:v>
                </c:pt>
                <c:pt idx="8">
                  <c:v>#N/A</c:v>
                </c:pt>
                <c:pt idx="9">
                  <c:v>0.51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4.5199999999999996</c:v>
                </c:pt>
                <c:pt idx="2">
                  <c:v>#N/A</c:v>
                </c:pt>
                <c:pt idx="3">
                  <c:v>5.26</c:v>
                </c:pt>
                <c:pt idx="4">
                  <c:v>#N/A</c:v>
                </c:pt>
                <c:pt idx="5">
                  <c:v>3.62</c:v>
                </c:pt>
                <c:pt idx="6">
                  <c:v>#N/A</c:v>
                </c:pt>
                <c:pt idx="7">
                  <c:v>5.23</c:v>
                </c:pt>
                <c:pt idx="8">
                  <c:v>#N/A</c:v>
                </c:pt>
                <c:pt idx="9">
                  <c:v>4.45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5.04</c:v>
                </c:pt>
                <c:pt idx="2">
                  <c:v>#N/A</c:v>
                </c:pt>
                <c:pt idx="3">
                  <c:v>5.8</c:v>
                </c:pt>
                <c:pt idx="4">
                  <c:v>#N/A</c:v>
                </c:pt>
                <c:pt idx="5">
                  <c:v>5.09</c:v>
                </c:pt>
                <c:pt idx="6">
                  <c:v>#N/A</c:v>
                </c:pt>
                <c:pt idx="7">
                  <c:v>4.72</c:v>
                </c:pt>
                <c:pt idx="8">
                  <c:v>#N/A</c:v>
                </c:pt>
                <c:pt idx="9">
                  <c:v>4.82</c:v>
                </c:pt>
              </c:numCache>
            </c:numRef>
          </c:val>
        </c:ser>
        <c:dLbls>
          <c:showLegendKey val="0"/>
          <c:showVal val="0"/>
          <c:showCatName val="0"/>
          <c:showSerName val="0"/>
          <c:showPercent val="0"/>
          <c:showBubbleSize val="0"/>
        </c:dLbls>
        <c:gapWidth val="150"/>
        <c:overlap val="100"/>
        <c:axId val="96125312"/>
        <c:axId val="96126848"/>
      </c:barChart>
      <c:catAx>
        <c:axId val="961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26848"/>
        <c:crosses val="autoZero"/>
        <c:auto val="1"/>
        <c:lblAlgn val="ctr"/>
        <c:lblOffset val="100"/>
        <c:tickLblSkip val="1"/>
        <c:tickMarkSkip val="1"/>
        <c:noMultiLvlLbl val="0"/>
      </c:catAx>
      <c:valAx>
        <c:axId val="961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2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1791</c:v>
                </c:pt>
                <c:pt idx="5">
                  <c:v>1883</c:v>
                </c:pt>
                <c:pt idx="8">
                  <c:v>1954</c:v>
                </c:pt>
                <c:pt idx="11">
                  <c:v>2084</c:v>
                </c:pt>
                <c:pt idx="14">
                  <c:v>2251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140</c:v>
                </c:pt>
                <c:pt idx="3">
                  <c:v>136</c:v>
                </c:pt>
                <c:pt idx="6">
                  <c:v>131</c:v>
                </c:pt>
                <c:pt idx="9">
                  <c:v>134</c:v>
                </c:pt>
                <c:pt idx="12">
                  <c:v>128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324</c:v>
                </c:pt>
                <c:pt idx="3">
                  <c:v>488</c:v>
                </c:pt>
                <c:pt idx="6">
                  <c:v>557</c:v>
                </c:pt>
                <c:pt idx="9">
                  <c:v>636</c:v>
                </c:pt>
                <c:pt idx="12">
                  <c:v>585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1982</c:v>
                </c:pt>
                <c:pt idx="3">
                  <c:v>1935</c:v>
                </c:pt>
                <c:pt idx="6">
                  <c:v>1897</c:v>
                </c:pt>
                <c:pt idx="9">
                  <c:v>1986</c:v>
                </c:pt>
                <c:pt idx="12">
                  <c:v>1979</c:v>
                </c:pt>
              </c:numCache>
            </c:numRef>
          </c:val>
        </c:ser>
        <c:dLbls>
          <c:showLegendKey val="0"/>
          <c:showVal val="0"/>
          <c:showCatName val="0"/>
          <c:showSerName val="0"/>
          <c:showPercent val="0"/>
          <c:showBubbleSize val="0"/>
        </c:dLbls>
        <c:gapWidth val="100"/>
        <c:overlap val="100"/>
        <c:axId val="96255360"/>
        <c:axId val="96269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655</c:v>
                </c:pt>
                <c:pt idx="2">
                  <c:v>#N/A</c:v>
                </c:pt>
                <c:pt idx="3">
                  <c:v>#N/A</c:v>
                </c:pt>
                <c:pt idx="4">
                  <c:v>676</c:v>
                </c:pt>
                <c:pt idx="5">
                  <c:v>#N/A</c:v>
                </c:pt>
                <c:pt idx="6">
                  <c:v>#N/A</c:v>
                </c:pt>
                <c:pt idx="7">
                  <c:v>631</c:v>
                </c:pt>
                <c:pt idx="8">
                  <c:v>#N/A</c:v>
                </c:pt>
                <c:pt idx="9">
                  <c:v>#N/A</c:v>
                </c:pt>
                <c:pt idx="10">
                  <c:v>672</c:v>
                </c:pt>
                <c:pt idx="11">
                  <c:v>#N/A</c:v>
                </c:pt>
                <c:pt idx="12">
                  <c:v>#N/A</c:v>
                </c:pt>
                <c:pt idx="13">
                  <c:v>441</c:v>
                </c:pt>
                <c:pt idx="14">
                  <c:v>#N/A</c:v>
                </c:pt>
              </c:numCache>
            </c:numRef>
          </c:val>
          <c:smooth val="0"/>
        </c:ser>
        <c:dLbls>
          <c:showLegendKey val="0"/>
          <c:showVal val="0"/>
          <c:showCatName val="0"/>
          <c:showSerName val="0"/>
          <c:showPercent val="0"/>
          <c:showBubbleSize val="0"/>
        </c:dLbls>
        <c:marker val="1"/>
        <c:smooth val="0"/>
        <c:axId val="96255360"/>
        <c:axId val="96269824"/>
      </c:lineChart>
      <c:catAx>
        <c:axId val="962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69824"/>
        <c:crosses val="autoZero"/>
        <c:auto val="1"/>
        <c:lblAlgn val="ctr"/>
        <c:lblOffset val="100"/>
        <c:tickLblSkip val="1"/>
        <c:tickMarkSkip val="1"/>
        <c:noMultiLvlLbl val="0"/>
      </c:catAx>
      <c:valAx>
        <c:axId val="9626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18275</c:v>
                </c:pt>
                <c:pt idx="5">
                  <c:v>18970</c:v>
                </c:pt>
                <c:pt idx="8">
                  <c:v>18992</c:v>
                </c:pt>
                <c:pt idx="11">
                  <c:v>19272</c:v>
                </c:pt>
                <c:pt idx="14">
                  <c:v>20144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451</c:v>
                </c:pt>
                <c:pt idx="5">
                  <c:v>478</c:v>
                </c:pt>
                <c:pt idx="8">
                  <c:v>443</c:v>
                </c:pt>
                <c:pt idx="11">
                  <c:v>418</c:v>
                </c:pt>
                <c:pt idx="14">
                  <c:v>381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5650</c:v>
                </c:pt>
                <c:pt idx="5">
                  <c:v>5884</c:v>
                </c:pt>
                <c:pt idx="8">
                  <c:v>10130</c:v>
                </c:pt>
                <c:pt idx="11">
                  <c:v>9849</c:v>
                </c:pt>
                <c:pt idx="14">
                  <c:v>9958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315</c:v>
                </c:pt>
                <c:pt idx="3">
                  <c:v>319</c:v>
                </c:pt>
                <c:pt idx="6">
                  <c:v>312</c:v>
                </c:pt>
                <c:pt idx="9">
                  <c:v>313</c:v>
                </c:pt>
                <c:pt idx="12">
                  <c:v>314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1648</c:v>
                </c:pt>
                <c:pt idx="3">
                  <c:v>1700</c:v>
                </c:pt>
                <c:pt idx="6">
                  <c:v>1833</c:v>
                </c:pt>
                <c:pt idx="9">
                  <c:v>1900</c:v>
                </c:pt>
                <c:pt idx="12">
                  <c:v>1870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871</c:v>
                </c:pt>
                <c:pt idx="3">
                  <c:v>758</c:v>
                </c:pt>
                <c:pt idx="6">
                  <c:v>951</c:v>
                </c:pt>
                <c:pt idx="9">
                  <c:v>771</c:v>
                </c:pt>
                <c:pt idx="12">
                  <c:v>736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5243</c:v>
                </c:pt>
                <c:pt idx="3">
                  <c:v>5924</c:v>
                </c:pt>
                <c:pt idx="6">
                  <c:v>6547</c:v>
                </c:pt>
                <c:pt idx="9">
                  <c:v>7313</c:v>
                </c:pt>
                <c:pt idx="12">
                  <c:v>7369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17043</c:v>
                </c:pt>
                <c:pt idx="3">
                  <c:v>16995</c:v>
                </c:pt>
                <c:pt idx="6">
                  <c:v>18251</c:v>
                </c:pt>
                <c:pt idx="9">
                  <c:v>17380</c:v>
                </c:pt>
                <c:pt idx="12">
                  <c:v>17362</c:v>
                </c:pt>
              </c:numCache>
            </c:numRef>
          </c:val>
        </c:ser>
        <c:dLbls>
          <c:showLegendKey val="0"/>
          <c:showVal val="0"/>
          <c:showCatName val="0"/>
          <c:showSerName val="0"/>
          <c:showPercent val="0"/>
          <c:showBubbleSize val="0"/>
        </c:dLbls>
        <c:gapWidth val="100"/>
        <c:overlap val="100"/>
        <c:axId val="96459776"/>
        <c:axId val="9646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744</c:v>
                </c:pt>
                <c:pt idx="2">
                  <c:v>#N/A</c:v>
                </c:pt>
                <c:pt idx="3">
                  <c:v>#N/A</c:v>
                </c:pt>
                <c:pt idx="4">
                  <c:v>364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459776"/>
        <c:axId val="96466048"/>
      </c:lineChart>
      <c:catAx>
        <c:axId val="9645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66048"/>
        <c:crosses val="autoZero"/>
        <c:auto val="1"/>
        <c:lblAlgn val="ctr"/>
        <c:lblOffset val="100"/>
        <c:tickLblSkip val="1"/>
        <c:tickMarkSkip val="1"/>
        <c:noMultiLvlLbl val="0"/>
      </c:catAx>
      <c:valAx>
        <c:axId val="9646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22,869
22,731
803.44
17,194,811
16,598,139
488,992
10,699,715
17,362,486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latin typeface="+mn-lt"/>
              <a:ea typeface="+mn-ea"/>
              <a:cs typeface="+mn-cs"/>
            </a:rPr>
            <a:t>人口の減少や全国平均を上回る高齢化率（平成2</a:t>
          </a:r>
          <a:r>
            <a:rPr lang="en-US" altLang="ja-JP" sz="1050" b="0" i="0" baseline="0">
              <a:solidFill>
                <a:schemeClr val="dk1"/>
              </a:solidFill>
              <a:latin typeface="+mn-lt"/>
              <a:ea typeface="+mn-ea"/>
              <a:cs typeface="+mn-cs"/>
            </a:rPr>
            <a:t>6</a:t>
          </a:r>
          <a:r>
            <a:rPr lang="ja-JP" altLang="ja-JP" sz="1050" b="0" i="0" baseline="0">
              <a:solidFill>
                <a:schemeClr val="dk1"/>
              </a:solidFill>
              <a:latin typeface="+mn-lt"/>
              <a:ea typeface="+mn-ea"/>
              <a:cs typeface="+mn-cs"/>
            </a:rPr>
            <a:t>年度末</a:t>
          </a:r>
          <a:r>
            <a:rPr lang="en-US" altLang="ja-JP" sz="1050" b="0" i="0" baseline="0">
              <a:solidFill>
                <a:schemeClr val="dk1"/>
              </a:solidFill>
              <a:latin typeface="+mn-lt"/>
              <a:ea typeface="+mn-ea"/>
              <a:cs typeface="+mn-cs"/>
            </a:rPr>
            <a:t>34.3</a:t>
          </a:r>
          <a:r>
            <a:rPr lang="ja-JP" altLang="ja-JP" sz="1050" b="0" i="0" baseline="0">
              <a:solidFill>
                <a:schemeClr val="dk1"/>
              </a:solidFill>
              <a:latin typeface="+mn-lt"/>
              <a:ea typeface="+mn-ea"/>
              <a:cs typeface="+mn-cs"/>
            </a:rPr>
            <a:t>％）に加え、町内に中心となる産業や大規模な事業所が少ないこと等により財政基盤が弱く、類似団体平均値をかなり下回っている（△</a:t>
          </a:r>
          <a:r>
            <a:rPr lang="en-US" altLang="ja-JP" sz="1050" b="0" i="0" baseline="0">
              <a:solidFill>
                <a:schemeClr val="dk1"/>
              </a:solidFill>
              <a:latin typeface="+mn-lt"/>
              <a:ea typeface="+mn-ea"/>
              <a:cs typeface="+mn-cs"/>
            </a:rPr>
            <a:t>0.24</a:t>
          </a:r>
          <a:r>
            <a:rPr lang="ja-JP" altLang="ja-JP" sz="1050" b="0" i="0" baseline="0">
              <a:solidFill>
                <a:schemeClr val="dk1"/>
              </a:solidFill>
              <a:latin typeface="+mn-lt"/>
              <a:ea typeface="+mn-ea"/>
              <a:cs typeface="+mn-cs"/>
            </a:rPr>
            <a:t>）。そのため、企業誘致や定住促進対策を積極的に進め、法人税・住民税等の増収を図っている。一方、歳出面は、合併により職員数が類似団体と比べ大幅増となった人件費のほか、公共施設に係る維持管理経費の影響で歳出総額に占める割合が高い物件費の削減が課題である。</a:t>
          </a:r>
          <a:r>
            <a:rPr lang="ja-JP" altLang="en-US" sz="1050" b="0" i="0" baseline="0">
              <a:solidFill>
                <a:schemeClr val="dk1"/>
              </a:solidFill>
              <a:latin typeface="+mn-lt"/>
              <a:ea typeface="+mn-ea"/>
              <a:cs typeface="+mn-cs"/>
            </a:rPr>
            <a:t>平成</a:t>
          </a:r>
          <a:r>
            <a:rPr lang="en-US" altLang="ja-JP" sz="1050" b="0" i="0" baseline="0">
              <a:solidFill>
                <a:schemeClr val="dk1"/>
              </a:solidFill>
              <a:latin typeface="+mn-lt"/>
              <a:ea typeface="+mn-ea"/>
              <a:cs typeface="+mn-cs"/>
            </a:rPr>
            <a:t>27</a:t>
          </a:r>
          <a:r>
            <a:rPr lang="ja-JP" altLang="en-US" sz="1050" b="0" i="0" baseline="0">
              <a:solidFill>
                <a:schemeClr val="dk1"/>
              </a:solidFill>
              <a:latin typeface="+mn-lt"/>
              <a:ea typeface="+mn-ea"/>
              <a:cs typeface="+mn-cs"/>
            </a:rPr>
            <a:t>年度末に策定された</a:t>
          </a:r>
          <a:r>
            <a:rPr lang="ja-JP" altLang="ja-JP" sz="1050" b="0" i="0" baseline="0">
              <a:solidFill>
                <a:schemeClr val="dk1"/>
              </a:solidFill>
              <a:latin typeface="+mn-lt"/>
              <a:ea typeface="+mn-ea"/>
              <a:cs typeface="+mn-cs"/>
            </a:rPr>
            <a:t>「公共施設等総合管理計画」による類似施設の統廃合や採算性の低い施設の廃止など、徹底した行政改革・事務事業の見直しを進め経常経費の縮減に努める。人件費については、定員適正化に基づく削減計画により削減を図っているが、今後も引き続き退職不補充などにより職員数の削減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44</xdr:row>
      <xdr:rowOff>124883</xdr:rowOff>
    </xdr:to>
    <xdr:cxnSp macro="">
      <xdr:nvCxnSpPr>
        <xdr:cNvPr id="70" name="直線コネクタ 69"/>
        <xdr:cNvCxnSpPr/>
      </xdr:nvCxnSpPr>
      <xdr:spPr>
        <a:xfrm>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98072</xdr:rowOff>
    </xdr:from>
    <xdr:to>
      <xdr:col>4</xdr:col>
      <xdr:colOff>482600</xdr:colOff>
      <xdr:row>44</xdr:row>
      <xdr:rowOff>111478</xdr:rowOff>
    </xdr:to>
    <xdr:cxnSp macro="">
      <xdr:nvCxnSpPr>
        <xdr:cNvPr id="73" name="直線コネクタ 72"/>
        <xdr:cNvCxnSpPr/>
      </xdr:nvCxnSpPr>
      <xdr:spPr>
        <a:xfrm>
          <a:off x="2336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71261</xdr:rowOff>
    </xdr:from>
    <xdr:to>
      <xdr:col>3</xdr:col>
      <xdr:colOff>279400</xdr:colOff>
      <xdr:row>44</xdr:row>
      <xdr:rowOff>98072</xdr:rowOff>
    </xdr:to>
    <xdr:cxnSp macro="">
      <xdr:nvCxnSpPr>
        <xdr:cNvPr id="76" name="直線コネクタ 75"/>
        <xdr:cNvCxnSpPr/>
      </xdr:nvCxnSpPr>
      <xdr:spPr>
        <a:xfrm>
          <a:off x="1447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0" name="テキスト ボックス 79"/>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90" name="円/楕円 89"/>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91" name="テキスト ボックス 90"/>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47272</xdr:rowOff>
    </xdr:from>
    <xdr:to>
      <xdr:col>3</xdr:col>
      <xdr:colOff>330200</xdr:colOff>
      <xdr:row>44</xdr:row>
      <xdr:rowOff>148872</xdr:rowOff>
    </xdr:to>
    <xdr:sp macro="" textlink="">
      <xdr:nvSpPr>
        <xdr:cNvPr id="92" name="円/楕円 91"/>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133649</xdr:rowOff>
    </xdr:from>
    <xdr:ext cx="762000" cy="259045"/>
    <xdr:sp macro="" textlink="">
      <xdr:nvSpPr>
        <xdr:cNvPr id="93" name="テキスト ボックス 92"/>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4" name="円/楕円 93"/>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5" name="テキスト ボックス 94"/>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人件費及び物件費は類似団体平均値を上回っているが、経常収支比率は類似団体平均値を</a:t>
          </a:r>
          <a:r>
            <a:rPr kumimoji="1" lang="en-US" altLang="ja-JP" sz="1100">
              <a:solidFill>
                <a:schemeClr val="dk1"/>
              </a:solidFill>
              <a:latin typeface="+mn-lt"/>
              <a:ea typeface="+mn-ea"/>
              <a:cs typeface="+mn-cs"/>
            </a:rPr>
            <a:t>11.7%</a:t>
          </a:r>
          <a:r>
            <a:rPr kumimoji="1" lang="ja-JP" altLang="ja-JP" sz="1100">
              <a:solidFill>
                <a:schemeClr val="dk1"/>
              </a:solidFill>
              <a:latin typeface="+mn-lt"/>
              <a:ea typeface="+mn-ea"/>
              <a:cs typeface="+mn-cs"/>
            </a:rPr>
            <a:t>下回っている（主に地方交付税等の経常一般財源</a:t>
          </a:r>
          <a:r>
            <a:rPr kumimoji="1" lang="ja-JP" altLang="en-US" sz="1100">
              <a:solidFill>
                <a:schemeClr val="dk1"/>
              </a:solidFill>
              <a:latin typeface="+mn-lt"/>
              <a:ea typeface="+mn-ea"/>
              <a:cs typeface="+mn-cs"/>
            </a:rPr>
            <a:t>により</a:t>
          </a:r>
          <a:r>
            <a:rPr kumimoji="1" lang="ja-JP" altLang="ja-JP" sz="1100">
              <a:solidFill>
                <a:schemeClr val="dk1"/>
              </a:solidFill>
              <a:latin typeface="+mn-lt"/>
              <a:ea typeface="+mn-ea"/>
              <a:cs typeface="+mn-cs"/>
            </a:rPr>
            <a:t>経常収支比率が減少したもの）。物件費の多くを占める公共施設の維持管理経費については、「公共施設等総合管理計画」による類似施設の統廃合や採算性の低い施設の廃止など、徹底した行政改革・事務事業の見直しを進め経常経費の縮減に努める。</a:t>
          </a:r>
          <a:endParaRPr lang="ja-JP" altLang="ja-JP" sz="1400"/>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143764</xdr:rowOff>
    </xdr:from>
    <xdr:to>
      <xdr:col>7</xdr:col>
      <xdr:colOff>152400</xdr:colOff>
      <xdr:row>60</xdr:row>
      <xdr:rowOff>107442</xdr:rowOff>
    </xdr:to>
    <xdr:cxnSp macro="">
      <xdr:nvCxnSpPr>
        <xdr:cNvPr id="128" name="直線コネクタ 127"/>
        <xdr:cNvCxnSpPr/>
      </xdr:nvCxnSpPr>
      <xdr:spPr>
        <a:xfrm>
          <a:off x="4114800" y="1025931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105156</xdr:rowOff>
    </xdr:from>
    <xdr:to>
      <xdr:col>6</xdr:col>
      <xdr:colOff>0</xdr:colOff>
      <xdr:row>59</xdr:row>
      <xdr:rowOff>143764</xdr:rowOff>
    </xdr:to>
    <xdr:cxnSp macro="">
      <xdr:nvCxnSpPr>
        <xdr:cNvPr id="131" name="直線コネクタ 130"/>
        <xdr:cNvCxnSpPr/>
      </xdr:nvCxnSpPr>
      <xdr:spPr>
        <a:xfrm>
          <a:off x="3225800" y="102207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105156</xdr:rowOff>
    </xdr:from>
    <xdr:to>
      <xdr:col>4</xdr:col>
      <xdr:colOff>482600</xdr:colOff>
      <xdr:row>61</xdr:row>
      <xdr:rowOff>3556</xdr:rowOff>
    </xdr:to>
    <xdr:cxnSp macro="">
      <xdr:nvCxnSpPr>
        <xdr:cNvPr id="134" name="直線コネクタ 133"/>
        <xdr:cNvCxnSpPr/>
      </xdr:nvCxnSpPr>
      <xdr:spPr>
        <a:xfrm flipV="1">
          <a:off x="2336800" y="102207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3556</xdr:rowOff>
    </xdr:from>
    <xdr:to>
      <xdr:col>3</xdr:col>
      <xdr:colOff>279400</xdr:colOff>
      <xdr:row>61</xdr:row>
      <xdr:rowOff>32512</xdr:rowOff>
    </xdr:to>
    <xdr:cxnSp macro="">
      <xdr:nvCxnSpPr>
        <xdr:cNvPr id="137" name="直線コネクタ 136"/>
        <xdr:cNvCxnSpPr/>
      </xdr:nvCxnSpPr>
      <xdr:spPr>
        <a:xfrm flipV="1">
          <a:off x="1447800" y="104620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56642</xdr:rowOff>
    </xdr:from>
    <xdr:to>
      <xdr:col>7</xdr:col>
      <xdr:colOff>203200</xdr:colOff>
      <xdr:row>60</xdr:row>
      <xdr:rowOff>158242</xdr:rowOff>
    </xdr:to>
    <xdr:sp macro="" textlink="">
      <xdr:nvSpPr>
        <xdr:cNvPr id="147" name="円/楕円 146"/>
        <xdr:cNvSpPr/>
      </xdr:nvSpPr>
      <xdr:spPr>
        <a:xfrm>
          <a:off x="4902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73169</xdr:rowOff>
    </xdr:from>
    <xdr:ext cx="762000" cy="259045"/>
    <xdr:sp macro="" textlink="">
      <xdr:nvSpPr>
        <xdr:cNvPr id="148" name="財政構造の弾力性該当値テキスト"/>
        <xdr:cNvSpPr txBox="1"/>
      </xdr:nvSpPr>
      <xdr:spPr>
        <a:xfrm>
          <a:off x="5041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92964</xdr:rowOff>
    </xdr:from>
    <xdr:to>
      <xdr:col>6</xdr:col>
      <xdr:colOff>50800</xdr:colOff>
      <xdr:row>60</xdr:row>
      <xdr:rowOff>23114</xdr:rowOff>
    </xdr:to>
    <xdr:sp macro="" textlink="">
      <xdr:nvSpPr>
        <xdr:cNvPr id="149" name="円/楕円 148"/>
        <xdr:cNvSpPr/>
      </xdr:nvSpPr>
      <xdr:spPr>
        <a:xfrm>
          <a:off x="4064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33291</xdr:rowOff>
    </xdr:from>
    <xdr:ext cx="736600" cy="259045"/>
    <xdr:sp macro="" textlink="">
      <xdr:nvSpPr>
        <xdr:cNvPr id="150" name="テキスト ボックス 149"/>
        <xdr:cNvSpPr txBox="1"/>
      </xdr:nvSpPr>
      <xdr:spPr>
        <a:xfrm>
          <a:off x="3733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54356</xdr:rowOff>
    </xdr:from>
    <xdr:to>
      <xdr:col>4</xdr:col>
      <xdr:colOff>533400</xdr:colOff>
      <xdr:row>59</xdr:row>
      <xdr:rowOff>155956</xdr:rowOff>
    </xdr:to>
    <xdr:sp macro="" textlink="">
      <xdr:nvSpPr>
        <xdr:cNvPr id="151" name="円/楕円 150"/>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166133</xdr:rowOff>
    </xdr:from>
    <xdr:ext cx="762000" cy="259045"/>
    <xdr:sp macro="" textlink="">
      <xdr:nvSpPr>
        <xdr:cNvPr id="152" name="テキスト ボックス 151"/>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124206</xdr:rowOff>
    </xdr:from>
    <xdr:to>
      <xdr:col>3</xdr:col>
      <xdr:colOff>330200</xdr:colOff>
      <xdr:row>61</xdr:row>
      <xdr:rowOff>54356</xdr:rowOff>
    </xdr:to>
    <xdr:sp macro="" textlink="">
      <xdr:nvSpPr>
        <xdr:cNvPr id="153" name="円/楕円 152"/>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64533</xdr:rowOff>
    </xdr:from>
    <xdr:ext cx="762000" cy="259045"/>
    <xdr:sp macro="" textlink="">
      <xdr:nvSpPr>
        <xdr:cNvPr id="154" name="テキスト ボックス 153"/>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5" name="円/楕円 154"/>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6" name="テキスト ボックス 155"/>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[212,857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類似団体平均値に比べて大幅に上回っている。人件費は人員削減効果が出ているものの、物件費は依然として高く、維持補修費は老朽化した施設の臨時的な補修費や現状に見合った修繕等に左右され</a:t>
          </a:r>
          <a:r>
            <a:rPr kumimoji="1" lang="ja-JP" altLang="en-US" sz="1100">
              <a:solidFill>
                <a:schemeClr val="dk1"/>
              </a:solidFill>
              <a:latin typeface="+mn-lt"/>
              <a:ea typeface="+mn-ea"/>
              <a:cs typeface="+mn-cs"/>
            </a:rPr>
            <a:t>ている。</a:t>
          </a:r>
          <a:r>
            <a:rPr kumimoji="1" lang="ja-JP" altLang="ja-JP" sz="1100">
              <a:solidFill>
                <a:schemeClr val="dk1"/>
              </a:solidFill>
              <a:latin typeface="+mn-lt"/>
              <a:ea typeface="+mn-ea"/>
              <a:cs typeface="+mn-cs"/>
            </a:rPr>
            <a:t>更なる職員数の削減が限界に近づいているなか、公共施設の統廃合等を早急に進め、人件費・物件費及び維持補修費の抑制に努める。</a:t>
          </a:r>
          <a:endParaRPr lang="ja-JP" altLang="ja-JP" sz="1400"/>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30877</xdr:rowOff>
    </xdr:from>
    <xdr:to>
      <xdr:col>7</xdr:col>
      <xdr:colOff>152400</xdr:colOff>
      <xdr:row>88</xdr:row>
      <xdr:rowOff>22980</xdr:rowOff>
    </xdr:to>
    <xdr:cxnSp macro="">
      <xdr:nvCxnSpPr>
        <xdr:cNvPr id="191" name="直線コネクタ 190"/>
        <xdr:cNvCxnSpPr/>
      </xdr:nvCxnSpPr>
      <xdr:spPr>
        <a:xfrm>
          <a:off x="4114800" y="14947027"/>
          <a:ext cx="838200" cy="1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30877</xdr:rowOff>
    </xdr:from>
    <xdr:to>
      <xdr:col>6</xdr:col>
      <xdr:colOff>0</xdr:colOff>
      <xdr:row>87</xdr:row>
      <xdr:rowOff>69597</xdr:rowOff>
    </xdr:to>
    <xdr:cxnSp macro="">
      <xdr:nvCxnSpPr>
        <xdr:cNvPr id="194" name="直線コネクタ 193"/>
        <xdr:cNvCxnSpPr/>
      </xdr:nvCxnSpPr>
      <xdr:spPr>
        <a:xfrm flipV="1">
          <a:off x="3225800" y="14947027"/>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52618</xdr:rowOff>
    </xdr:from>
    <xdr:to>
      <xdr:col>4</xdr:col>
      <xdr:colOff>482600</xdr:colOff>
      <xdr:row>87</xdr:row>
      <xdr:rowOff>69597</xdr:rowOff>
    </xdr:to>
    <xdr:cxnSp macro="">
      <xdr:nvCxnSpPr>
        <xdr:cNvPr id="197" name="直線コネクタ 196"/>
        <xdr:cNvCxnSpPr/>
      </xdr:nvCxnSpPr>
      <xdr:spPr>
        <a:xfrm>
          <a:off x="2336800" y="14968768"/>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37964</xdr:rowOff>
    </xdr:from>
    <xdr:to>
      <xdr:col>3</xdr:col>
      <xdr:colOff>279400</xdr:colOff>
      <xdr:row>87</xdr:row>
      <xdr:rowOff>52618</xdr:rowOff>
    </xdr:to>
    <xdr:cxnSp macro="">
      <xdr:nvCxnSpPr>
        <xdr:cNvPr id="200" name="直線コネクタ 199"/>
        <xdr:cNvCxnSpPr/>
      </xdr:nvCxnSpPr>
      <xdr:spPr>
        <a:xfrm>
          <a:off x="1447800" y="14954114"/>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17206</xdr:rowOff>
    </xdr:from>
    <xdr:ext cx="762000" cy="259045"/>
    <xdr:sp macro="" textlink="">
      <xdr:nvSpPr>
        <xdr:cNvPr id="204" name="テキスト ボックス 203"/>
        <xdr:cNvSpPr txBox="1"/>
      </xdr:nvSpPr>
      <xdr:spPr>
        <a:xfrm>
          <a:off x="1066800" y="140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143630</xdr:rowOff>
    </xdr:from>
    <xdr:to>
      <xdr:col>7</xdr:col>
      <xdr:colOff>203200</xdr:colOff>
      <xdr:row>88</xdr:row>
      <xdr:rowOff>73780</xdr:rowOff>
    </xdr:to>
    <xdr:sp macro="" textlink="">
      <xdr:nvSpPr>
        <xdr:cNvPr id="210" name="円/楕円 209"/>
        <xdr:cNvSpPr/>
      </xdr:nvSpPr>
      <xdr:spPr>
        <a:xfrm>
          <a:off x="4902200" y="15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115707</xdr:rowOff>
    </xdr:from>
    <xdr:ext cx="762000" cy="259045"/>
    <xdr:sp macro="" textlink="">
      <xdr:nvSpPr>
        <xdr:cNvPr id="211" name="人件費・物件費等の状況該当値テキスト"/>
        <xdr:cNvSpPr txBox="1"/>
      </xdr:nvSpPr>
      <xdr:spPr>
        <a:xfrm>
          <a:off x="5041900" y="150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212,857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151527</xdr:rowOff>
    </xdr:from>
    <xdr:to>
      <xdr:col>6</xdr:col>
      <xdr:colOff>50800</xdr:colOff>
      <xdr:row>87</xdr:row>
      <xdr:rowOff>81677</xdr:rowOff>
    </xdr:to>
    <xdr:sp macro="" textlink="">
      <xdr:nvSpPr>
        <xdr:cNvPr id="212" name="円/楕円 211"/>
        <xdr:cNvSpPr/>
      </xdr:nvSpPr>
      <xdr:spPr>
        <a:xfrm>
          <a:off x="4064000" y="148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66454</xdr:rowOff>
    </xdr:from>
    <xdr:ext cx="736600" cy="259045"/>
    <xdr:sp macro="" textlink="">
      <xdr:nvSpPr>
        <xdr:cNvPr id="213" name="テキスト ボックス 212"/>
        <xdr:cNvSpPr txBox="1"/>
      </xdr:nvSpPr>
      <xdr:spPr>
        <a:xfrm>
          <a:off x="3733800" y="1498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192,523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18797</xdr:rowOff>
    </xdr:from>
    <xdr:to>
      <xdr:col>4</xdr:col>
      <xdr:colOff>533400</xdr:colOff>
      <xdr:row>87</xdr:row>
      <xdr:rowOff>120397</xdr:rowOff>
    </xdr:to>
    <xdr:sp macro="" textlink="">
      <xdr:nvSpPr>
        <xdr:cNvPr id="214" name="円/楕円 213"/>
        <xdr:cNvSpPr/>
      </xdr:nvSpPr>
      <xdr:spPr>
        <a:xfrm>
          <a:off x="3175000" y="149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105174</xdr:rowOff>
    </xdr:from>
    <xdr:ext cx="762000" cy="259045"/>
    <xdr:sp macro="" textlink="">
      <xdr:nvSpPr>
        <xdr:cNvPr id="215" name="テキスト ボックス 214"/>
        <xdr:cNvSpPr txBox="1"/>
      </xdr:nvSpPr>
      <xdr:spPr>
        <a:xfrm>
          <a:off x="2844800" y="150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197,337</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1818</xdr:rowOff>
    </xdr:from>
    <xdr:to>
      <xdr:col>3</xdr:col>
      <xdr:colOff>330200</xdr:colOff>
      <xdr:row>87</xdr:row>
      <xdr:rowOff>103418</xdr:rowOff>
    </xdr:to>
    <xdr:sp macro="" textlink="">
      <xdr:nvSpPr>
        <xdr:cNvPr id="216" name="円/楕円 215"/>
        <xdr:cNvSpPr/>
      </xdr:nvSpPr>
      <xdr:spPr>
        <a:xfrm>
          <a:off x="2286000" y="149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88195</xdr:rowOff>
    </xdr:from>
    <xdr:ext cx="762000" cy="259045"/>
    <xdr:sp macro="" textlink="">
      <xdr:nvSpPr>
        <xdr:cNvPr id="217" name="テキスト ボックス 216"/>
        <xdr:cNvSpPr txBox="1"/>
      </xdr:nvSpPr>
      <xdr:spPr>
        <a:xfrm>
          <a:off x="1955800" y="1500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195,226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158614</xdr:rowOff>
    </xdr:from>
    <xdr:to>
      <xdr:col>2</xdr:col>
      <xdr:colOff>127000</xdr:colOff>
      <xdr:row>87</xdr:row>
      <xdr:rowOff>88764</xdr:rowOff>
    </xdr:to>
    <xdr:sp macro="" textlink="">
      <xdr:nvSpPr>
        <xdr:cNvPr id="218" name="円/楕円 217"/>
        <xdr:cNvSpPr/>
      </xdr:nvSpPr>
      <xdr:spPr>
        <a:xfrm>
          <a:off x="1397000" y="149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73541</xdr:rowOff>
    </xdr:from>
    <xdr:ext cx="762000" cy="259045"/>
    <xdr:sp macro="" textlink="">
      <xdr:nvSpPr>
        <xdr:cNvPr id="219" name="テキスト ボックス 218"/>
        <xdr:cNvSpPr txBox="1"/>
      </xdr:nvSpPr>
      <xdr:spPr>
        <a:xfrm>
          <a:off x="1066800" y="1498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類似団体の中で低い水準にあり、類似団体平均値を</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下回っている。</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年度の</a:t>
          </a:r>
          <a:r>
            <a:rPr kumimoji="1" lang="ja-JP" altLang="ja-JP" sz="1100">
              <a:solidFill>
                <a:schemeClr val="dk1"/>
              </a:solidFill>
              <a:latin typeface="+mn-lt"/>
              <a:ea typeface="+mn-ea"/>
              <a:cs typeface="+mn-cs"/>
            </a:rPr>
            <a:t>国家公務員人件費削減措置の影響により指数自体は高くなったが、類似団体も同様の結果となっており、依然として低い水準となっている。これは、従来からの給与体系水準の低さや男女の昇任基準格差が要因であると考えられる。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年度から新たな昇給制度（勤務評定）により適正な給与の改正を図っており、また、地域の民間企業との給与格差についても適正に反映させたい。</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81</xdr:row>
      <xdr:rowOff>62593</xdr:rowOff>
    </xdr:to>
    <xdr:cxnSp macro="">
      <xdr:nvCxnSpPr>
        <xdr:cNvPr id="255" name="直線コネクタ 254"/>
        <xdr:cNvCxnSpPr/>
      </xdr:nvCxnSpPr>
      <xdr:spPr>
        <a:xfrm>
          <a:off x="16179800" y="139385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86</xdr:row>
      <xdr:rowOff>55638</xdr:rowOff>
    </xdr:to>
    <xdr:cxnSp macro="">
      <xdr:nvCxnSpPr>
        <xdr:cNvPr id="258" name="直線コネクタ 257"/>
        <xdr:cNvCxnSpPr/>
      </xdr:nvCxnSpPr>
      <xdr:spPr>
        <a:xfrm flipV="1">
          <a:off x="15290800" y="1393855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89202</xdr:rowOff>
    </xdr:from>
    <xdr:to>
      <xdr:col>22</xdr:col>
      <xdr:colOff>203200</xdr:colOff>
      <xdr:row>86</xdr:row>
      <xdr:rowOff>55638</xdr:rowOff>
    </xdr:to>
    <xdr:cxnSp macro="">
      <xdr:nvCxnSpPr>
        <xdr:cNvPr id="261" name="直線コネクタ 260"/>
        <xdr:cNvCxnSpPr/>
      </xdr:nvCxnSpPr>
      <xdr:spPr>
        <a:xfrm>
          <a:off x="14401800" y="146624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73177</xdr:rowOff>
    </xdr:from>
    <xdr:to>
      <xdr:col>21</xdr:col>
      <xdr:colOff>0</xdr:colOff>
      <xdr:row>85</xdr:row>
      <xdr:rowOff>89202</xdr:rowOff>
    </xdr:to>
    <xdr:cxnSp macro="">
      <xdr:nvCxnSpPr>
        <xdr:cNvPr id="264" name="直線コネクタ 263"/>
        <xdr:cNvCxnSpPr/>
      </xdr:nvCxnSpPr>
      <xdr:spPr>
        <a:xfrm>
          <a:off x="13512800" y="13789177"/>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68" name="テキスト ボックス 267"/>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74" name="円/楕円 273"/>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28320</xdr:rowOff>
    </xdr:from>
    <xdr:ext cx="762000" cy="259045"/>
    <xdr:sp macro="" textlink="">
      <xdr:nvSpPr>
        <xdr:cNvPr id="275" name="給与水準   （国との比較）該当値テキスト"/>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76" name="円/楕円 275"/>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77" name="テキスト ボックス 276"/>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4838</xdr:rowOff>
    </xdr:from>
    <xdr:to>
      <xdr:col>22</xdr:col>
      <xdr:colOff>254000</xdr:colOff>
      <xdr:row>86</xdr:row>
      <xdr:rowOff>106438</xdr:rowOff>
    </xdr:to>
    <xdr:sp macro="" textlink="">
      <xdr:nvSpPr>
        <xdr:cNvPr id="278" name="円/楕円 277"/>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116615</xdr:rowOff>
    </xdr:from>
    <xdr:ext cx="762000" cy="259045"/>
    <xdr:sp macro="" textlink="">
      <xdr:nvSpPr>
        <xdr:cNvPr id="279" name="テキスト ボックス 278"/>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38402</xdr:rowOff>
    </xdr:from>
    <xdr:to>
      <xdr:col>21</xdr:col>
      <xdr:colOff>50800</xdr:colOff>
      <xdr:row>85</xdr:row>
      <xdr:rowOff>140002</xdr:rowOff>
    </xdr:to>
    <xdr:sp macro="" textlink="">
      <xdr:nvSpPr>
        <xdr:cNvPr id="280" name="円/楕円 279"/>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150179</xdr:rowOff>
    </xdr:from>
    <xdr:ext cx="762000" cy="259045"/>
    <xdr:sp macro="" textlink="">
      <xdr:nvSpPr>
        <xdr:cNvPr id="281" name="テキスト ボックス 280"/>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22377</xdr:rowOff>
    </xdr:from>
    <xdr:to>
      <xdr:col>19</xdr:col>
      <xdr:colOff>533400</xdr:colOff>
      <xdr:row>80</xdr:row>
      <xdr:rowOff>123977</xdr:rowOff>
    </xdr:to>
    <xdr:sp macro="" textlink="">
      <xdr:nvSpPr>
        <xdr:cNvPr id="282" name="円/楕円 281"/>
        <xdr:cNvSpPr/>
      </xdr:nvSpPr>
      <xdr:spPr>
        <a:xfrm>
          <a:off x="13462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134154</xdr:rowOff>
    </xdr:from>
    <xdr:ext cx="762000" cy="259045"/>
    <xdr:sp macro="" textlink="">
      <xdr:nvSpPr>
        <xdr:cNvPr id="283" name="テキスト ボックス 282"/>
        <xdr:cNvSpPr txBox="1"/>
      </xdr:nvSpPr>
      <xdr:spPr>
        <a:xfrm>
          <a:off x="13131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類似団体平均値に比べて</a:t>
          </a:r>
          <a:r>
            <a:rPr kumimoji="1" lang="en-US" altLang="ja-JP" sz="1100">
              <a:solidFill>
                <a:sysClr val="windowText" lastClr="000000"/>
              </a:solidFill>
              <a:latin typeface="+mn-lt"/>
              <a:ea typeface="+mn-ea"/>
              <a:cs typeface="+mn-cs"/>
            </a:rPr>
            <a:t>5.9</a:t>
          </a:r>
          <a:r>
            <a:rPr kumimoji="1" lang="ja-JP" altLang="ja-JP" sz="1100">
              <a:solidFill>
                <a:sysClr val="windowText" lastClr="000000"/>
              </a:solidFill>
              <a:latin typeface="+mn-lt"/>
              <a:ea typeface="+mn-ea"/>
              <a:cs typeface="+mn-cs"/>
            </a:rPr>
            <a:t>人上回っている。これは、合併により職員数が類似団体に比べて著しく多くなったことが要因である。平成</a:t>
          </a:r>
          <a:r>
            <a:rPr kumimoji="1" lang="en-US" altLang="ja-JP" sz="1100">
              <a:solidFill>
                <a:sysClr val="windowText" lastClr="000000"/>
              </a:solidFill>
              <a:latin typeface="+mn-lt"/>
              <a:ea typeface="+mn-ea"/>
              <a:cs typeface="+mn-cs"/>
            </a:rPr>
            <a:t>17</a:t>
          </a:r>
          <a:r>
            <a:rPr kumimoji="1" lang="ja-JP" altLang="ja-JP" sz="1100">
              <a:solidFill>
                <a:sysClr val="windowText" lastClr="000000"/>
              </a:solidFill>
              <a:latin typeface="+mn-lt"/>
              <a:ea typeface="+mn-ea"/>
              <a:cs typeface="+mn-cs"/>
            </a:rPr>
            <a:t>年度に</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定員適正化計画</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を策定し、平成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年までの</a:t>
          </a:r>
          <a:r>
            <a:rPr kumimoji="1" lang="en-US" altLang="ja-JP" sz="1100">
              <a:solidFill>
                <a:sysClr val="windowText" lastClr="000000"/>
              </a:solidFill>
              <a:latin typeface="+mn-lt"/>
              <a:ea typeface="+mn-ea"/>
              <a:cs typeface="+mn-cs"/>
            </a:rPr>
            <a:t>10</a:t>
          </a:r>
          <a:r>
            <a:rPr kumimoji="1" lang="ja-JP" altLang="ja-JP" sz="1100">
              <a:solidFill>
                <a:sysClr val="windowText" lastClr="000000"/>
              </a:solidFill>
              <a:latin typeface="+mn-lt"/>
              <a:ea typeface="+mn-ea"/>
              <a:cs typeface="+mn-cs"/>
            </a:rPr>
            <a:t>年間で</a:t>
          </a:r>
          <a:r>
            <a:rPr kumimoji="1" lang="en-US" altLang="ja-JP" sz="1100">
              <a:solidFill>
                <a:sysClr val="windowText" lastClr="000000"/>
              </a:solidFill>
              <a:latin typeface="+mn-lt"/>
              <a:ea typeface="+mn-ea"/>
              <a:cs typeface="+mn-cs"/>
            </a:rPr>
            <a:t>100</a:t>
          </a:r>
          <a:r>
            <a:rPr kumimoji="1" lang="ja-JP" altLang="ja-JP" sz="1100">
              <a:solidFill>
                <a:sysClr val="windowText" lastClr="000000"/>
              </a:solidFill>
              <a:latin typeface="+mn-lt"/>
              <a:ea typeface="+mn-ea"/>
              <a:cs typeface="+mn-cs"/>
            </a:rPr>
            <a:t>人（</a:t>
          </a:r>
          <a:r>
            <a:rPr kumimoji="1" lang="en-US" altLang="ja-JP" sz="1100">
              <a:solidFill>
                <a:sysClr val="windowText" lastClr="000000"/>
              </a:solidFill>
              <a:latin typeface="+mn-lt"/>
              <a:ea typeface="+mn-ea"/>
              <a:cs typeface="+mn-cs"/>
            </a:rPr>
            <a:t>24</a:t>
          </a:r>
          <a:r>
            <a:rPr kumimoji="1" lang="ja-JP" altLang="ja-JP" sz="1100">
              <a:solidFill>
                <a:sysClr val="windowText" lastClr="000000"/>
              </a:solidFill>
              <a:latin typeface="+mn-lt"/>
              <a:ea typeface="+mn-ea"/>
              <a:cs typeface="+mn-cs"/>
            </a:rPr>
            <a:t>％）の純減目標を設定している。平成</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年</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月</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日現在の職員数（普通会計ベース）は</a:t>
          </a:r>
          <a:r>
            <a:rPr kumimoji="1" lang="en-US" altLang="ja-JP" sz="1100">
              <a:solidFill>
                <a:sysClr val="windowText" lastClr="000000"/>
              </a:solidFill>
              <a:latin typeface="+mn-lt"/>
              <a:ea typeface="+mn-ea"/>
              <a:cs typeface="+mn-cs"/>
            </a:rPr>
            <a:t>289</a:t>
          </a:r>
          <a:r>
            <a:rPr kumimoji="1" lang="ja-JP" altLang="ja-JP" sz="1100">
              <a:solidFill>
                <a:sysClr val="windowText" lastClr="000000"/>
              </a:solidFill>
              <a:latin typeface="+mn-lt"/>
              <a:ea typeface="+mn-ea"/>
              <a:cs typeface="+mn-cs"/>
            </a:rPr>
            <a:t>人であり、合併当初（平成</a:t>
          </a:r>
          <a:r>
            <a:rPr kumimoji="1" lang="en-US" altLang="ja-JP" sz="1100">
              <a:solidFill>
                <a:sysClr val="windowText" lastClr="000000"/>
              </a:solidFill>
              <a:latin typeface="+mn-lt"/>
              <a:ea typeface="+mn-ea"/>
              <a:cs typeface="+mn-cs"/>
            </a:rPr>
            <a:t>17</a:t>
          </a:r>
          <a:r>
            <a:rPr kumimoji="1" lang="ja-JP" altLang="ja-JP" sz="1100">
              <a:solidFill>
                <a:sysClr val="windowText" lastClr="000000"/>
              </a:solidFill>
              <a:latin typeface="+mn-lt"/>
              <a:ea typeface="+mn-ea"/>
              <a:cs typeface="+mn-cs"/>
            </a:rPr>
            <a:t>年</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月</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日）と比較すると</a:t>
          </a:r>
          <a:r>
            <a:rPr kumimoji="1" lang="en-US" altLang="ja-JP" sz="1100">
              <a:solidFill>
                <a:sysClr val="windowText" lastClr="000000"/>
              </a:solidFill>
              <a:latin typeface="+mn-lt"/>
              <a:ea typeface="+mn-ea"/>
              <a:cs typeface="+mn-cs"/>
            </a:rPr>
            <a:t>100</a:t>
          </a:r>
          <a:r>
            <a:rPr kumimoji="1" lang="ja-JP" altLang="ja-JP" sz="1100">
              <a:solidFill>
                <a:sysClr val="windowText" lastClr="000000"/>
              </a:solidFill>
              <a:latin typeface="+mn-lt"/>
              <a:ea typeface="+mn-ea"/>
              <a:cs typeface="+mn-cs"/>
            </a:rPr>
            <a:t>人以上の減となっており、更なる上記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endParaRPr lang="ja-JP" altLang="ja-JP" sz="1400">
            <a:solidFill>
              <a:sysClr val="windowText" lastClr="000000"/>
            </a:solidFill>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68096</xdr:rowOff>
    </xdr:from>
    <xdr:to>
      <xdr:col>24</xdr:col>
      <xdr:colOff>558800</xdr:colOff>
      <xdr:row>64</xdr:row>
      <xdr:rowOff>68096</xdr:rowOff>
    </xdr:to>
    <xdr:cxnSp macro="">
      <xdr:nvCxnSpPr>
        <xdr:cNvPr id="320" name="直線コネクタ 319"/>
        <xdr:cNvCxnSpPr/>
      </xdr:nvCxnSpPr>
      <xdr:spPr>
        <a:xfrm>
          <a:off x="16179800" y="11040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68096</xdr:rowOff>
    </xdr:from>
    <xdr:to>
      <xdr:col>23</xdr:col>
      <xdr:colOff>406400</xdr:colOff>
      <xdr:row>64</xdr:row>
      <xdr:rowOff>145083</xdr:rowOff>
    </xdr:to>
    <xdr:cxnSp macro="">
      <xdr:nvCxnSpPr>
        <xdr:cNvPr id="323" name="直線コネクタ 322"/>
        <xdr:cNvCxnSpPr/>
      </xdr:nvCxnSpPr>
      <xdr:spPr>
        <a:xfrm flipV="1">
          <a:off x="15290800" y="11040896"/>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145083</xdr:rowOff>
    </xdr:from>
    <xdr:to>
      <xdr:col>22</xdr:col>
      <xdr:colOff>203200</xdr:colOff>
      <xdr:row>65</xdr:row>
      <xdr:rowOff>29935</xdr:rowOff>
    </xdr:to>
    <xdr:cxnSp macro="">
      <xdr:nvCxnSpPr>
        <xdr:cNvPr id="326" name="直線コネクタ 325"/>
        <xdr:cNvCxnSpPr/>
      </xdr:nvCxnSpPr>
      <xdr:spPr>
        <a:xfrm flipV="1">
          <a:off x="14401800" y="11117883"/>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29935</xdr:rowOff>
    </xdr:from>
    <xdr:to>
      <xdr:col>21</xdr:col>
      <xdr:colOff>0</xdr:colOff>
      <xdr:row>65</xdr:row>
      <xdr:rowOff>58662</xdr:rowOff>
    </xdr:to>
    <xdr:cxnSp macro="">
      <xdr:nvCxnSpPr>
        <xdr:cNvPr id="329" name="直線コネクタ 328"/>
        <xdr:cNvCxnSpPr/>
      </xdr:nvCxnSpPr>
      <xdr:spPr>
        <a:xfrm flipV="1">
          <a:off x="13512800" y="1117418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33" name="テキスト ボックス 332"/>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17296</xdr:rowOff>
    </xdr:from>
    <xdr:to>
      <xdr:col>24</xdr:col>
      <xdr:colOff>609600</xdr:colOff>
      <xdr:row>64</xdr:row>
      <xdr:rowOff>118896</xdr:rowOff>
    </xdr:to>
    <xdr:sp macro="" textlink="">
      <xdr:nvSpPr>
        <xdr:cNvPr id="339" name="円/楕円 338"/>
        <xdr:cNvSpPr/>
      </xdr:nvSpPr>
      <xdr:spPr>
        <a:xfrm>
          <a:off x="169672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160823</xdr:rowOff>
    </xdr:from>
    <xdr:ext cx="762000" cy="259045"/>
    <xdr:sp macro="" textlink="">
      <xdr:nvSpPr>
        <xdr:cNvPr id="340" name="定員管理の状況該当値テキスト"/>
        <xdr:cNvSpPr txBox="1"/>
      </xdr:nvSpPr>
      <xdr:spPr>
        <a:xfrm>
          <a:off x="17106900" y="1096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17296</xdr:rowOff>
    </xdr:from>
    <xdr:to>
      <xdr:col>23</xdr:col>
      <xdr:colOff>457200</xdr:colOff>
      <xdr:row>64</xdr:row>
      <xdr:rowOff>118896</xdr:rowOff>
    </xdr:to>
    <xdr:sp macro="" textlink="">
      <xdr:nvSpPr>
        <xdr:cNvPr id="341" name="円/楕円 340"/>
        <xdr:cNvSpPr/>
      </xdr:nvSpPr>
      <xdr:spPr>
        <a:xfrm>
          <a:off x="161290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103673</xdr:rowOff>
    </xdr:from>
    <xdr:ext cx="736600" cy="259045"/>
    <xdr:sp macro="" textlink="">
      <xdr:nvSpPr>
        <xdr:cNvPr id="342" name="テキスト ボックス 341"/>
        <xdr:cNvSpPr txBox="1"/>
      </xdr:nvSpPr>
      <xdr:spPr>
        <a:xfrm>
          <a:off x="15798800" y="1107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94283</xdr:rowOff>
    </xdr:from>
    <xdr:to>
      <xdr:col>22</xdr:col>
      <xdr:colOff>254000</xdr:colOff>
      <xdr:row>65</xdr:row>
      <xdr:rowOff>24433</xdr:rowOff>
    </xdr:to>
    <xdr:sp macro="" textlink="">
      <xdr:nvSpPr>
        <xdr:cNvPr id="343" name="円/楕円 342"/>
        <xdr:cNvSpPr/>
      </xdr:nvSpPr>
      <xdr:spPr>
        <a:xfrm>
          <a:off x="15240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9210</xdr:rowOff>
    </xdr:from>
    <xdr:ext cx="762000" cy="259045"/>
    <xdr:sp macro="" textlink="">
      <xdr:nvSpPr>
        <xdr:cNvPr id="344" name="テキスト ボックス 343"/>
        <xdr:cNvSpPr txBox="1"/>
      </xdr:nvSpPr>
      <xdr:spPr>
        <a:xfrm>
          <a:off x="14909800" y="11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150585</xdr:rowOff>
    </xdr:from>
    <xdr:to>
      <xdr:col>21</xdr:col>
      <xdr:colOff>50800</xdr:colOff>
      <xdr:row>65</xdr:row>
      <xdr:rowOff>80735</xdr:rowOff>
    </xdr:to>
    <xdr:sp macro="" textlink="">
      <xdr:nvSpPr>
        <xdr:cNvPr id="345" name="円/楕円 344"/>
        <xdr:cNvSpPr/>
      </xdr:nvSpPr>
      <xdr:spPr>
        <a:xfrm>
          <a:off x="14351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65512</xdr:rowOff>
    </xdr:from>
    <xdr:ext cx="762000" cy="259045"/>
    <xdr:sp macro="" textlink="">
      <xdr:nvSpPr>
        <xdr:cNvPr id="346" name="テキスト ボックス 345"/>
        <xdr:cNvSpPr txBox="1"/>
      </xdr:nvSpPr>
      <xdr:spPr>
        <a:xfrm>
          <a:off x="14020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7862</xdr:rowOff>
    </xdr:from>
    <xdr:to>
      <xdr:col>19</xdr:col>
      <xdr:colOff>533400</xdr:colOff>
      <xdr:row>65</xdr:row>
      <xdr:rowOff>109462</xdr:rowOff>
    </xdr:to>
    <xdr:sp macro="" textlink="">
      <xdr:nvSpPr>
        <xdr:cNvPr id="347" name="円/楕円 346"/>
        <xdr:cNvSpPr/>
      </xdr:nvSpPr>
      <xdr:spPr>
        <a:xfrm>
          <a:off x="13462000" y="11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94239</xdr:rowOff>
    </xdr:from>
    <xdr:ext cx="762000" cy="259045"/>
    <xdr:sp macro="" textlink="">
      <xdr:nvSpPr>
        <xdr:cNvPr id="348" name="テキスト ボックス 347"/>
        <xdr:cNvSpPr txBox="1"/>
      </xdr:nvSpPr>
      <xdr:spPr>
        <a:xfrm>
          <a:off x="13131800" y="112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から類似団体平均をやや下回ってきている。これは、合併に伴い旧町村の格差是正や新町全体の一体化に伴う投資的経費の財源としての地方債発行や、全町全域下水道化に向けた整備のための地方債発行を行いつつも、合併町村から承継した起債の償還が進み、年度毎の償還額が減少傾向にあるため、比率が徐々に改善されてきたものである。また、地方債残高については、交付税措置等条件の有利なものが大半を占めている。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年度からの推移を見ると減少傾向にはあるが（平成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14.3</a:t>
          </a:r>
          <a:r>
            <a:rPr kumimoji="1" lang="ja-JP" altLang="ja-JP" sz="1100">
              <a:solidFill>
                <a:schemeClr val="dk1"/>
              </a:solidFill>
              <a:latin typeface="+mn-lt"/>
              <a:ea typeface="+mn-ea"/>
              <a:cs typeface="+mn-cs"/>
            </a:rPr>
            <a:t>％から平成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6.5</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今後の投資事業次第で指数は大きく変動するため、今後の投資事業実施に当たっては、事業の必要性、優先度等を充分に検討し、事業の実施、財源の確保に関して適切な選択をする必要がある。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156633</xdr:rowOff>
    </xdr:to>
    <xdr:cxnSp macro="">
      <xdr:nvCxnSpPr>
        <xdr:cNvPr id="381" name="直線コネクタ 380"/>
        <xdr:cNvCxnSpPr/>
      </xdr:nvCxnSpPr>
      <xdr:spPr>
        <a:xfrm flipV="1">
          <a:off x="16179800" y="71056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41</xdr:row>
      <xdr:rowOff>164677</xdr:rowOff>
    </xdr:to>
    <xdr:cxnSp macro="">
      <xdr:nvCxnSpPr>
        <xdr:cNvPr id="384" name="直線コネクタ 383"/>
        <xdr:cNvCxnSpPr/>
      </xdr:nvCxnSpPr>
      <xdr:spPr>
        <a:xfrm flipV="1">
          <a:off x="15290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164677</xdr:rowOff>
    </xdr:from>
    <xdr:to>
      <xdr:col>22</xdr:col>
      <xdr:colOff>203200</xdr:colOff>
      <xdr:row>42</xdr:row>
      <xdr:rowOff>105833</xdr:rowOff>
    </xdr:to>
    <xdr:cxnSp macro="">
      <xdr:nvCxnSpPr>
        <xdr:cNvPr id="387" name="直線コネクタ 386"/>
        <xdr:cNvCxnSpPr/>
      </xdr:nvCxnSpPr>
      <xdr:spPr>
        <a:xfrm flipV="1">
          <a:off x="14401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38946</xdr:rowOff>
    </xdr:to>
    <xdr:cxnSp macro="">
      <xdr:nvCxnSpPr>
        <xdr:cNvPr id="390" name="直線コネクタ 389"/>
        <xdr:cNvCxnSpPr/>
      </xdr:nvCxnSpPr>
      <xdr:spPr>
        <a:xfrm flipV="1">
          <a:off x="13512800" y="73067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394" name="テキスト ボックス 39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0" name="円/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401"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2" name="円/楕円 401"/>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46160</xdr:rowOff>
    </xdr:from>
    <xdr:ext cx="736600" cy="259045"/>
    <xdr:sp macro="" textlink="">
      <xdr:nvSpPr>
        <xdr:cNvPr id="403" name="テキスト ボックス 402"/>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113877</xdr:rowOff>
    </xdr:from>
    <xdr:to>
      <xdr:col>22</xdr:col>
      <xdr:colOff>254000</xdr:colOff>
      <xdr:row>42</xdr:row>
      <xdr:rowOff>44027</xdr:rowOff>
    </xdr:to>
    <xdr:sp macro="" textlink="">
      <xdr:nvSpPr>
        <xdr:cNvPr id="404" name="円/楕円 403"/>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405" name="テキスト ボックス 404"/>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6" name="円/楕円 405"/>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407" name="テキスト ボックス 40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08" name="円/楕円 407"/>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99923</xdr:rowOff>
    </xdr:from>
    <xdr:ext cx="762000" cy="259045"/>
    <xdr:sp macro="" textlink="">
      <xdr:nvSpPr>
        <xdr:cNvPr id="409" name="テキスト ボックス 408"/>
        <xdr:cNvSpPr txBox="1"/>
      </xdr:nvSpPr>
      <xdr:spPr>
        <a:xfrm>
          <a:off x="13131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類似団体平均値を大幅に下回り、</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24</a:t>
          </a:r>
          <a:r>
            <a:rPr kumimoji="1" lang="ja-JP" altLang="en-US" sz="1100">
              <a:solidFill>
                <a:schemeClr val="dk1"/>
              </a:solidFill>
              <a:latin typeface="+mn-lt"/>
              <a:ea typeface="+mn-ea"/>
              <a:cs typeface="+mn-cs"/>
            </a:rPr>
            <a:t>年度から</a:t>
          </a:r>
          <a:r>
            <a:rPr kumimoji="1" lang="ja-JP" altLang="ja-JP" sz="1100">
              <a:solidFill>
                <a:schemeClr val="dk1"/>
              </a:solidFill>
              <a:latin typeface="+mn-lt"/>
              <a:ea typeface="+mn-ea"/>
              <a:cs typeface="+mn-cs"/>
            </a:rPr>
            <a:t>将来負担比率は</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となった。これは標準財政規模（地方交付税）増の影響や、ほとんどの地方債残高の中身が、後年度基準財政需要額への算入比率の高いものに切替わってきたことによるものである。また、補償金免除繰上償還の活用により、条件の悪い地方債について繰上償還を実施した効果も現われている。今後も長期的視野に立ち、後世への負担を少しでも軽減するよう行財政改革を進め、財政の健全化に努める。</a:t>
          </a:r>
          <a:endParaRPr lang="ja-JP" altLang="ja-JP" sz="1400"/>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5757</xdr:rowOff>
    </xdr:from>
    <xdr:to>
      <xdr:col>21</xdr:col>
      <xdr:colOff>0</xdr:colOff>
      <xdr:row>14</xdr:row>
      <xdr:rowOff>41952</xdr:rowOff>
    </xdr:to>
    <xdr:cxnSp macro="">
      <xdr:nvCxnSpPr>
        <xdr:cNvPr id="443" name="直線コネクタ 442"/>
        <xdr:cNvCxnSpPr/>
      </xdr:nvCxnSpPr>
      <xdr:spPr>
        <a:xfrm flipV="1">
          <a:off x="13512800" y="24060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6" name="フローチャート : 判断 445"/>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7" name="テキスト ボックス 446"/>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0" name="フローチャート : 判断 449"/>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1" name="テキスト ボックス 450"/>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2" name="フローチャート : 判断 451"/>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3" name="テキスト ボックス 452"/>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126407</xdr:rowOff>
    </xdr:from>
    <xdr:to>
      <xdr:col>21</xdr:col>
      <xdr:colOff>50800</xdr:colOff>
      <xdr:row>14</xdr:row>
      <xdr:rowOff>56557</xdr:rowOff>
    </xdr:to>
    <xdr:sp macro="" textlink="">
      <xdr:nvSpPr>
        <xdr:cNvPr id="459" name="円/楕円 458"/>
        <xdr:cNvSpPr/>
      </xdr:nvSpPr>
      <xdr:spPr>
        <a:xfrm>
          <a:off x="14351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66734</xdr:rowOff>
    </xdr:from>
    <xdr:ext cx="762000" cy="259045"/>
    <xdr:sp macro="" textlink="">
      <xdr:nvSpPr>
        <xdr:cNvPr id="460" name="テキスト ボックス 459"/>
        <xdr:cNvSpPr txBox="1"/>
      </xdr:nvSpPr>
      <xdr:spPr>
        <a:xfrm>
          <a:off x="14020800" y="21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162602</xdr:rowOff>
    </xdr:from>
    <xdr:to>
      <xdr:col>19</xdr:col>
      <xdr:colOff>533400</xdr:colOff>
      <xdr:row>14</xdr:row>
      <xdr:rowOff>92752</xdr:rowOff>
    </xdr:to>
    <xdr:sp macro="" textlink="">
      <xdr:nvSpPr>
        <xdr:cNvPr id="461" name="円/楕円 460"/>
        <xdr:cNvSpPr/>
      </xdr:nvSpPr>
      <xdr:spPr>
        <a:xfrm>
          <a:off x="13462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102929</xdr:rowOff>
    </xdr:from>
    <xdr:ext cx="762000" cy="259045"/>
    <xdr:sp macro="" textlink="">
      <xdr:nvSpPr>
        <xdr:cNvPr id="462" name="テキスト ボックス 461"/>
        <xdr:cNvSpPr txBox="1"/>
      </xdr:nvSpPr>
      <xdr:spPr>
        <a:xfrm>
          <a:off x="13131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22,869
22,731
803.44
17,194,811
16,598,139
488,992
10,699,715
17,362,486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人件費に係る経常収支比率は定員適正化計画の効果もあり、前年度に続いて類似団体をやや下回っている。平成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年4月1日現在の職員数（普通会計ベース）</a:t>
          </a:r>
          <a:r>
            <a:rPr lang="en-US" altLang="ja-JP" sz="1100" b="0" i="0" baseline="0">
              <a:solidFill>
                <a:schemeClr val="dk1"/>
              </a:solidFill>
              <a:latin typeface="+mn-lt"/>
              <a:ea typeface="+mn-ea"/>
              <a:cs typeface="+mn-cs"/>
            </a:rPr>
            <a:t>294</a:t>
          </a:r>
          <a:r>
            <a:rPr lang="ja-JP" altLang="ja-JP" sz="1100" b="0" i="0" baseline="0">
              <a:solidFill>
                <a:schemeClr val="dk1"/>
              </a:solidFill>
              <a:latin typeface="+mn-lt"/>
              <a:ea typeface="+mn-ea"/>
              <a:cs typeface="+mn-cs"/>
            </a:rPr>
            <a:t>人に対し、平成2</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年4月1日現在の職員数は</a:t>
          </a:r>
          <a:r>
            <a:rPr lang="en-US" altLang="ja-JP" sz="1100" b="0" i="0" baseline="0">
              <a:solidFill>
                <a:schemeClr val="dk1"/>
              </a:solidFill>
              <a:latin typeface="+mn-lt"/>
              <a:ea typeface="+mn-ea"/>
              <a:cs typeface="+mn-cs"/>
            </a:rPr>
            <a:t>289</a:t>
          </a:r>
          <a:r>
            <a:rPr lang="ja-JP" altLang="ja-JP" sz="1100" b="0" i="0" baseline="0">
              <a:solidFill>
                <a:schemeClr val="dk1"/>
              </a:solidFill>
              <a:latin typeface="+mn-lt"/>
              <a:ea typeface="+mn-ea"/>
              <a:cs typeface="+mn-cs"/>
            </a:rPr>
            <a:t>人であり</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人の削減を行った。なお、合併当初(平成17年4月1日）に比べると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137</a:t>
          </a:r>
          <a:r>
            <a:rPr lang="ja-JP" altLang="ja-JP" sz="1100" b="0" i="0" baseline="0">
              <a:solidFill>
                <a:schemeClr val="dk1"/>
              </a:solidFill>
              <a:latin typeface="+mn-lt"/>
              <a:ea typeface="+mn-ea"/>
              <a:cs typeface="+mn-cs"/>
            </a:rPr>
            <a:t>人の削減を行い、町が定めた定員適正化計画を上回る削減を図っている。（定員適正化計画においては平成17年4月1日から5年間で36人、10年間で100人の純減目標）今後も引き続き定員適正化計画の数値目標の達成に向けて職員数の削減を進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62992</xdr:rowOff>
    </xdr:to>
    <xdr:cxnSp macro="">
      <xdr:nvCxnSpPr>
        <xdr:cNvPr id="62" name="直線コネクタ 61"/>
        <xdr:cNvCxnSpPr/>
      </xdr:nvCxnSpPr>
      <xdr:spPr>
        <a:xfrm>
          <a:off x="3987800" y="6216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44704</xdr:rowOff>
    </xdr:to>
    <xdr:cxnSp macro="">
      <xdr:nvCxnSpPr>
        <xdr:cNvPr id="65" name="直線コネクタ 64"/>
        <xdr:cNvCxnSpPr/>
      </xdr:nvCxnSpPr>
      <xdr:spPr>
        <a:xfrm>
          <a:off x="3098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131572</xdr:rowOff>
    </xdr:to>
    <xdr:cxnSp macro="">
      <xdr:nvCxnSpPr>
        <xdr:cNvPr id="68" name="直線コネクタ 67"/>
        <xdr:cNvCxnSpPr/>
      </xdr:nvCxnSpPr>
      <xdr:spPr>
        <a:xfrm flipV="1">
          <a:off x="2209800" y="621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131572</xdr:rowOff>
    </xdr:to>
    <xdr:cxnSp macro="">
      <xdr:nvCxnSpPr>
        <xdr:cNvPr id="71" name="直線コネクタ 70"/>
        <xdr:cNvCxnSpPr/>
      </xdr:nvCxnSpPr>
      <xdr:spPr>
        <a:xfrm>
          <a:off x="1320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1" name="円/楕円 80"/>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2"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5" name="円/楕円 84"/>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6" name="テキスト ボックス 85"/>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7" name="円/楕円 86"/>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8" name="テキスト ボックス 87"/>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89" name="円/楕円 88"/>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0" name="テキスト ボックス 89"/>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物件費の平成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2,638</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511</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となった</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経常収支比率は類似団体平均を下回る結果となった。これは、合併以降進めてきた用度等経常経費の見直しや縮減の徹底、及び公共施設の統廃合や採算性の低い施設の廃止方針に基づくものと考えられる。しかしながら、依然として物件費の水準は高いため、同方針を積極的に進めていくことで経費削減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17</xdr:row>
      <xdr:rowOff>69850</xdr:rowOff>
    </xdr:to>
    <xdr:cxnSp macro="">
      <xdr:nvCxnSpPr>
        <xdr:cNvPr id="120" name="直線コネクタ 119"/>
        <xdr:cNvCxnSpPr/>
      </xdr:nvCxnSpPr>
      <xdr:spPr>
        <a:xfrm>
          <a:off x="15671800" y="28747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16</xdr:row>
      <xdr:rowOff>168148</xdr:rowOff>
    </xdr:to>
    <xdr:cxnSp macro="">
      <xdr:nvCxnSpPr>
        <xdr:cNvPr id="123" name="直線コネクタ 122"/>
        <xdr:cNvCxnSpPr/>
      </xdr:nvCxnSpPr>
      <xdr:spPr>
        <a:xfrm flipV="1">
          <a:off x="14782800" y="2874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168148</xdr:rowOff>
    </xdr:from>
    <xdr:to>
      <xdr:col>21</xdr:col>
      <xdr:colOff>361950</xdr:colOff>
      <xdr:row>17</xdr:row>
      <xdr:rowOff>5842</xdr:rowOff>
    </xdr:to>
    <xdr:cxnSp macro="">
      <xdr:nvCxnSpPr>
        <xdr:cNvPr id="126" name="直線コネクタ 125"/>
        <xdr:cNvCxnSpPr/>
      </xdr:nvCxnSpPr>
      <xdr:spPr>
        <a:xfrm flipV="1">
          <a:off x="13893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88138</xdr:rowOff>
    </xdr:to>
    <xdr:cxnSp macro="">
      <xdr:nvCxnSpPr>
        <xdr:cNvPr id="129" name="直線コネクタ 128"/>
        <xdr:cNvCxnSpPr/>
      </xdr:nvCxnSpPr>
      <xdr:spPr>
        <a:xfrm flipV="1">
          <a:off x="13004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3" name="テキスト ボックス 132"/>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9" name="円/楕円 13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0"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1" name="円/楕円 140"/>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42" name="テキスト ボックス 141"/>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3" name="円/楕円 142"/>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44" name="テキスト ボックス 143"/>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126492</xdr:rowOff>
    </xdr:from>
    <xdr:to>
      <xdr:col>20</xdr:col>
      <xdr:colOff>209550</xdr:colOff>
      <xdr:row>17</xdr:row>
      <xdr:rowOff>56642</xdr:rowOff>
    </xdr:to>
    <xdr:sp macro="" textlink="">
      <xdr:nvSpPr>
        <xdr:cNvPr id="145" name="円/楕円 144"/>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66819</xdr:rowOff>
    </xdr:from>
    <xdr:ext cx="762000" cy="259045"/>
    <xdr:sp macro="" textlink="">
      <xdr:nvSpPr>
        <xdr:cNvPr id="146" name="テキスト ボックス 145"/>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37338</xdr:rowOff>
    </xdr:from>
    <xdr:to>
      <xdr:col>19</xdr:col>
      <xdr:colOff>6350</xdr:colOff>
      <xdr:row>17</xdr:row>
      <xdr:rowOff>138938</xdr:rowOff>
    </xdr:to>
    <xdr:sp macro="" textlink="">
      <xdr:nvSpPr>
        <xdr:cNvPr id="147" name="円/楕円 146"/>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123715</xdr:rowOff>
    </xdr:from>
    <xdr:ext cx="762000" cy="259045"/>
    <xdr:sp macro="" textlink="">
      <xdr:nvSpPr>
        <xdr:cNvPr id="148" name="テキスト ボックス 147"/>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扶助費の平成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1,097</a:t>
          </a:r>
          <a:r>
            <a:rPr lang="ja-JP" altLang="ja-JP" sz="1100" b="0" i="0" baseline="0">
              <a:solidFill>
                <a:schemeClr val="dk1"/>
              </a:solidFill>
              <a:latin typeface="+mn-lt"/>
              <a:ea typeface="+mn-ea"/>
              <a:cs typeface="+mn-cs"/>
            </a:rPr>
            <a:t>百万円で、経常収支比率は</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139700</xdr:rowOff>
    </xdr:from>
    <xdr:to>
      <xdr:col>7</xdr:col>
      <xdr:colOff>15875</xdr:colOff>
      <xdr:row>53</xdr:row>
      <xdr:rowOff>31750</xdr:rowOff>
    </xdr:to>
    <xdr:cxnSp macro="">
      <xdr:nvCxnSpPr>
        <xdr:cNvPr id="181" name="直線コネクタ 180"/>
        <xdr:cNvCxnSpPr/>
      </xdr:nvCxnSpPr>
      <xdr:spPr>
        <a:xfrm flipV="1">
          <a:off x="3987800" y="9055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107950</xdr:rowOff>
    </xdr:to>
    <xdr:cxnSp macro="">
      <xdr:nvCxnSpPr>
        <xdr:cNvPr id="184" name="直線コネクタ 183"/>
        <xdr:cNvCxnSpPr/>
      </xdr:nvCxnSpPr>
      <xdr:spPr>
        <a:xfrm flipV="1">
          <a:off x="3098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120650</xdr:rowOff>
    </xdr:to>
    <xdr:cxnSp macro="">
      <xdr:nvCxnSpPr>
        <xdr:cNvPr id="187" name="直線コネクタ 186"/>
        <xdr:cNvCxnSpPr/>
      </xdr:nvCxnSpPr>
      <xdr:spPr>
        <a:xfrm flipV="1">
          <a:off x="2209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120650</xdr:rowOff>
    </xdr:to>
    <xdr:cxnSp macro="">
      <xdr:nvCxnSpPr>
        <xdr:cNvPr id="190" name="直線コネクタ 189"/>
        <xdr:cNvCxnSpPr/>
      </xdr:nvCxnSpPr>
      <xdr:spPr>
        <a:xfrm>
          <a:off x="1320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194" name="テキスト ボックス 19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88900</xdr:rowOff>
    </xdr:from>
    <xdr:to>
      <xdr:col>7</xdr:col>
      <xdr:colOff>66675</xdr:colOff>
      <xdr:row>53</xdr:row>
      <xdr:rowOff>19050</xdr:rowOff>
    </xdr:to>
    <xdr:sp macro="" textlink="">
      <xdr:nvSpPr>
        <xdr:cNvPr id="200" name="円/楕円 199"/>
        <xdr:cNvSpPr/>
      </xdr:nvSpPr>
      <xdr:spPr>
        <a:xfrm>
          <a:off x="47752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168927</xdr:rowOff>
    </xdr:from>
    <xdr:ext cx="762000" cy="259045"/>
    <xdr:sp macro="" textlink="">
      <xdr:nvSpPr>
        <xdr:cNvPr id="201" name="扶助費該当値テキスト"/>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2" name="円/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4" name="円/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69850</xdr:rowOff>
    </xdr:from>
    <xdr:to>
      <xdr:col>3</xdr:col>
      <xdr:colOff>193675</xdr:colOff>
      <xdr:row>54</xdr:row>
      <xdr:rowOff>0</xdr:rowOff>
    </xdr:to>
    <xdr:sp macro="" textlink="">
      <xdr:nvSpPr>
        <xdr:cNvPr id="206" name="円/楕円 205"/>
        <xdr:cNvSpPr/>
      </xdr:nvSpPr>
      <xdr:spPr>
        <a:xfrm>
          <a:off x="2159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10177</xdr:rowOff>
    </xdr:from>
    <xdr:ext cx="762000" cy="259045"/>
    <xdr:sp macro="" textlink="">
      <xdr:nvSpPr>
        <xdr:cNvPr id="207" name="テキスト ボックス 206"/>
        <xdr:cNvSpPr txBox="1"/>
      </xdr:nvSpPr>
      <xdr:spPr>
        <a:xfrm>
          <a:off x="1828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08" name="円/楕円 207"/>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09" name="テキスト ボックス 208"/>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繰出金の平成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1,941</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161</a:t>
          </a:r>
          <a:r>
            <a:rPr lang="ja-JP" altLang="ja-JP" sz="1100" b="0" i="0" baseline="0">
              <a:solidFill>
                <a:schemeClr val="dk1"/>
              </a:solidFill>
              <a:latin typeface="+mn-lt"/>
              <a:ea typeface="+mn-ea"/>
              <a:cs typeface="+mn-cs"/>
            </a:rPr>
            <a:t>百万円の増となった。国保・介護保険などの事業会計への繰出金と、簡易水道、下水道等公営企業会計への繰出金が主なものであり、増加傾向に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endParaRPr lang="ja-JP" altLang="ja-JP" sz="1400"/>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56</xdr:row>
      <xdr:rowOff>21844</xdr:rowOff>
    </xdr:to>
    <xdr:cxnSp macro="">
      <xdr:nvCxnSpPr>
        <xdr:cNvPr id="239" name="直線コネクタ 238"/>
        <xdr:cNvCxnSpPr/>
      </xdr:nvCxnSpPr>
      <xdr:spPr>
        <a:xfrm>
          <a:off x="15671800" y="95453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115570</xdr:rowOff>
    </xdr:to>
    <xdr:cxnSp macro="">
      <xdr:nvCxnSpPr>
        <xdr:cNvPr id="242" name="直線コネクタ 241"/>
        <xdr:cNvCxnSpPr/>
      </xdr:nvCxnSpPr>
      <xdr:spPr>
        <a:xfrm>
          <a:off x="14782800" y="9536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106426</xdr:rowOff>
    </xdr:from>
    <xdr:to>
      <xdr:col>21</xdr:col>
      <xdr:colOff>361950</xdr:colOff>
      <xdr:row>55</xdr:row>
      <xdr:rowOff>133858</xdr:rowOff>
    </xdr:to>
    <xdr:cxnSp macro="">
      <xdr:nvCxnSpPr>
        <xdr:cNvPr id="245" name="直線コネクタ 244"/>
        <xdr:cNvCxnSpPr/>
      </xdr:nvCxnSpPr>
      <xdr:spPr>
        <a:xfrm flipV="1">
          <a:off x="13893800" y="9536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133858</xdr:rowOff>
    </xdr:to>
    <xdr:cxnSp macro="">
      <xdr:nvCxnSpPr>
        <xdr:cNvPr id="248" name="直線コネクタ 247"/>
        <xdr:cNvCxnSpPr/>
      </xdr:nvCxnSpPr>
      <xdr:spPr>
        <a:xfrm>
          <a:off x="13004800" y="9545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2" name="テキスト ボックス 25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142494</xdr:rowOff>
    </xdr:from>
    <xdr:to>
      <xdr:col>24</xdr:col>
      <xdr:colOff>82550</xdr:colOff>
      <xdr:row>56</xdr:row>
      <xdr:rowOff>72644</xdr:rowOff>
    </xdr:to>
    <xdr:sp macro="" textlink="">
      <xdr:nvSpPr>
        <xdr:cNvPr id="258" name="円/楕円 257"/>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159021</xdr:rowOff>
    </xdr:from>
    <xdr:ext cx="762000" cy="259045"/>
    <xdr:sp macro="" textlink="">
      <xdr:nvSpPr>
        <xdr:cNvPr id="259"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0" name="円/楕円 25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1" name="テキスト ボックス 26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2" name="円/楕円 261"/>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3" name="テキスト ボックス 262"/>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83058</xdr:rowOff>
    </xdr:from>
    <xdr:to>
      <xdr:col>20</xdr:col>
      <xdr:colOff>209550</xdr:colOff>
      <xdr:row>56</xdr:row>
      <xdr:rowOff>13208</xdr:rowOff>
    </xdr:to>
    <xdr:sp macro="" textlink="">
      <xdr:nvSpPr>
        <xdr:cNvPr id="264" name="円/楕円 263"/>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23385</xdr:rowOff>
    </xdr:from>
    <xdr:ext cx="762000" cy="259045"/>
    <xdr:sp macro="" textlink="">
      <xdr:nvSpPr>
        <xdr:cNvPr id="265" name="テキスト ボックス 264"/>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66" name="円/楕円 265"/>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67" name="テキスト ボックス 266"/>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補助費等の平成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1,695</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31</a:t>
          </a:r>
          <a:r>
            <a:rPr lang="ja-JP" altLang="ja-JP" sz="1100" b="0" i="0" baseline="0">
              <a:solidFill>
                <a:schemeClr val="dk1"/>
              </a:solidFill>
              <a:latin typeface="+mn-lt"/>
              <a:ea typeface="+mn-ea"/>
              <a:cs typeface="+mn-cs"/>
            </a:rPr>
            <a:t>百万円の増となった。経常収支比率は類似団体平均に比して著しく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101854</xdr:rowOff>
    </xdr:from>
    <xdr:to>
      <xdr:col>24</xdr:col>
      <xdr:colOff>31750</xdr:colOff>
      <xdr:row>36</xdr:row>
      <xdr:rowOff>17272</xdr:rowOff>
    </xdr:to>
    <xdr:cxnSp macro="">
      <xdr:nvCxnSpPr>
        <xdr:cNvPr id="297" name="直線コネクタ 296"/>
        <xdr:cNvCxnSpPr/>
      </xdr:nvCxnSpPr>
      <xdr:spPr>
        <a:xfrm flipV="1">
          <a:off x="15671800" y="6102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17272</xdr:rowOff>
    </xdr:to>
    <xdr:cxnSp macro="">
      <xdr:nvCxnSpPr>
        <xdr:cNvPr id="300" name="直線コネクタ 299"/>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40132</xdr:rowOff>
    </xdr:to>
    <xdr:cxnSp macro="">
      <xdr:nvCxnSpPr>
        <xdr:cNvPr id="303" name="直線コネクタ 302"/>
        <xdr:cNvCxnSpPr/>
      </xdr:nvCxnSpPr>
      <xdr:spPr>
        <a:xfrm flipV="1">
          <a:off x="13893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58420</xdr:rowOff>
    </xdr:to>
    <xdr:cxnSp macro="">
      <xdr:nvCxnSpPr>
        <xdr:cNvPr id="306" name="直線コネクタ 305"/>
        <xdr:cNvCxnSpPr/>
      </xdr:nvCxnSpPr>
      <xdr:spPr>
        <a:xfrm flipV="1">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16" name="円/楕円 315"/>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17"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18" name="円/楕円 317"/>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19" name="テキスト ボックス 318"/>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0" name="円/楕円 319"/>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1" name="テキスト ボックス 320"/>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2" name="円/楕円 32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3" name="テキスト ボックス 32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4" name="円/楕円 32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5" name="テキスト ボックス 32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公債費の平成2</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2,281</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175</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となっている。</a:t>
          </a:r>
          <a:r>
            <a:rPr kumimoji="1" lang="ja-JP" altLang="ja-JP" sz="1100">
              <a:solidFill>
                <a:schemeClr val="dk1"/>
              </a:solidFill>
              <a:latin typeface="+mn-lt"/>
              <a:ea typeface="+mn-ea"/>
              <a:cs typeface="+mn-cs"/>
            </a:rPr>
            <a:t>合併町村から承継した起債の償還が進</a:t>
          </a:r>
          <a:r>
            <a:rPr kumimoji="1" lang="ja-JP" altLang="en-US" sz="1100">
              <a:solidFill>
                <a:schemeClr val="dk1"/>
              </a:solidFill>
              <a:latin typeface="+mn-lt"/>
              <a:ea typeface="+mn-ea"/>
              <a:cs typeface="+mn-cs"/>
            </a:rPr>
            <a:t>んだことによるものであるが、</a:t>
          </a:r>
          <a:r>
            <a:rPr lang="ja-JP" altLang="ja-JP" sz="1100" b="0" i="0" baseline="0">
              <a:solidFill>
                <a:sysClr val="windowText" lastClr="000000"/>
              </a:solidFill>
              <a:latin typeface="+mn-lt"/>
              <a:ea typeface="+mn-ea"/>
              <a:cs typeface="+mn-cs"/>
            </a:rPr>
            <a:t>合併後の旧町村間の格差是正や新町全体の一体化に伴う事業の財源として発行した地方債により、元利償還金が膨らんでいることを踏まえ、より適正となるよう、今後の地方債発行には適切な判断を要する。</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62230</xdr:rowOff>
    </xdr:to>
    <xdr:cxnSp macro="">
      <xdr:nvCxnSpPr>
        <xdr:cNvPr id="358" name="直線コネクタ 357"/>
        <xdr:cNvCxnSpPr/>
      </xdr:nvCxnSpPr>
      <xdr:spPr>
        <a:xfrm>
          <a:off x="3987800" y="13553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79</xdr:row>
      <xdr:rowOff>8889</xdr:rowOff>
    </xdr:to>
    <xdr:cxnSp macro="">
      <xdr:nvCxnSpPr>
        <xdr:cNvPr id="361" name="直線コネクタ 360"/>
        <xdr:cNvCxnSpPr/>
      </xdr:nvCxnSpPr>
      <xdr:spPr>
        <a:xfrm>
          <a:off x="3098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157480</xdr:rowOff>
    </xdr:to>
    <xdr:cxnSp macro="">
      <xdr:nvCxnSpPr>
        <xdr:cNvPr id="364" name="直線コネクタ 363"/>
        <xdr:cNvCxnSpPr/>
      </xdr:nvCxnSpPr>
      <xdr:spPr>
        <a:xfrm flipV="1">
          <a:off x="2209800" y="13439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157480</xdr:rowOff>
    </xdr:from>
    <xdr:to>
      <xdr:col>3</xdr:col>
      <xdr:colOff>142875</xdr:colOff>
      <xdr:row>78</xdr:row>
      <xdr:rowOff>165100</xdr:rowOff>
    </xdr:to>
    <xdr:cxnSp macro="">
      <xdr:nvCxnSpPr>
        <xdr:cNvPr id="367" name="直線コネクタ 366"/>
        <xdr:cNvCxnSpPr/>
      </xdr:nvCxnSpPr>
      <xdr:spPr>
        <a:xfrm flipV="1">
          <a:off x="1320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71" name="テキスト ボックス 370"/>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11430</xdr:rowOff>
    </xdr:from>
    <xdr:to>
      <xdr:col>7</xdr:col>
      <xdr:colOff>66675</xdr:colOff>
      <xdr:row>79</xdr:row>
      <xdr:rowOff>113030</xdr:rowOff>
    </xdr:to>
    <xdr:sp macro="" textlink="">
      <xdr:nvSpPr>
        <xdr:cNvPr id="377" name="円/楕円 376"/>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154957</xdr:rowOff>
    </xdr:from>
    <xdr:ext cx="762000" cy="259045"/>
    <xdr:sp macro="" textlink="">
      <xdr:nvSpPr>
        <xdr:cNvPr id="378"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129539</xdr:rowOff>
    </xdr:from>
    <xdr:to>
      <xdr:col>5</xdr:col>
      <xdr:colOff>600075</xdr:colOff>
      <xdr:row>79</xdr:row>
      <xdr:rowOff>59689</xdr:rowOff>
    </xdr:to>
    <xdr:sp macro="" textlink="">
      <xdr:nvSpPr>
        <xdr:cNvPr id="379" name="円/楕円 378"/>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44466</xdr:rowOff>
    </xdr:from>
    <xdr:ext cx="736600" cy="259045"/>
    <xdr:sp macro="" textlink="">
      <xdr:nvSpPr>
        <xdr:cNvPr id="380" name="テキスト ボックス 379"/>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81" name="円/楕円 380"/>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82" name="テキスト ボックス 381"/>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83" name="円/楕円 382"/>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5" name="円/楕円 384"/>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6" name="テキスト ボックス 385"/>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以外の経常収支比率としては、類似団体平均値を大きく下回った。今後高齢化社会の益々の進展に伴う社会保障費等扶助費の増加や、高齢化や不況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100330</xdr:rowOff>
    </xdr:from>
    <xdr:to>
      <xdr:col>24</xdr:col>
      <xdr:colOff>31750</xdr:colOff>
      <xdr:row>81</xdr:row>
      <xdr:rowOff>81280</xdr:rowOff>
    </xdr:to>
    <xdr:cxnSp macro="">
      <xdr:nvCxnSpPr>
        <xdr:cNvPr id="414" name="直線コネクタ 413"/>
        <xdr:cNvCxnSpPr/>
      </xdr:nvCxnSpPr>
      <xdr:spPr>
        <a:xfrm flipV="1">
          <a:off x="16510000" y="1278763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15"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16" name="直線コネクタ 415"/>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15257</xdr:rowOff>
    </xdr:from>
    <xdr:ext cx="762000" cy="259045"/>
    <xdr:sp macro="" textlink="">
      <xdr:nvSpPr>
        <xdr:cNvPr id="417" name="公債費以外最大値テキスト"/>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74</xdr:row>
      <xdr:rowOff>100330</xdr:rowOff>
    </xdr:from>
    <xdr:to>
      <xdr:col>24</xdr:col>
      <xdr:colOff>120650</xdr:colOff>
      <xdr:row>74</xdr:row>
      <xdr:rowOff>100330</xdr:rowOff>
    </xdr:to>
    <xdr:cxnSp macro="">
      <xdr:nvCxnSpPr>
        <xdr:cNvPr id="418" name="直線コネクタ 417"/>
        <xdr:cNvCxnSpPr/>
      </xdr:nvCxnSpPr>
      <xdr:spPr>
        <a:xfrm>
          <a:off x="16421100" y="127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20320</xdr:rowOff>
    </xdr:from>
    <xdr:to>
      <xdr:col>24</xdr:col>
      <xdr:colOff>31750</xdr:colOff>
      <xdr:row>74</xdr:row>
      <xdr:rowOff>100330</xdr:rowOff>
    </xdr:to>
    <xdr:cxnSp macro="">
      <xdr:nvCxnSpPr>
        <xdr:cNvPr id="419" name="直線コネクタ 418"/>
        <xdr:cNvCxnSpPr/>
      </xdr:nvCxnSpPr>
      <xdr:spPr>
        <a:xfrm>
          <a:off x="15671800" y="127076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20"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21" name="フローチャート : 判断 420"/>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46990</xdr:rowOff>
    </xdr:to>
    <xdr:cxnSp macro="">
      <xdr:nvCxnSpPr>
        <xdr:cNvPr id="422" name="直線コネクタ 421"/>
        <xdr:cNvCxnSpPr/>
      </xdr:nvCxnSpPr>
      <xdr:spPr>
        <a:xfrm flipV="1">
          <a:off x="14782800" y="12707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118111</xdr:rowOff>
    </xdr:from>
    <xdr:to>
      <xdr:col>22</xdr:col>
      <xdr:colOff>615950</xdr:colOff>
      <xdr:row>78</xdr:row>
      <xdr:rowOff>48261</xdr:rowOff>
    </xdr:to>
    <xdr:sp macro="" textlink="">
      <xdr:nvSpPr>
        <xdr:cNvPr id="423" name="フローチャート : 判断 422"/>
        <xdr:cNvSpPr/>
      </xdr:nvSpPr>
      <xdr:spPr>
        <a:xfrm>
          <a:off x="15621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24" name="テキスト ボックス 423"/>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46990</xdr:rowOff>
    </xdr:from>
    <xdr:to>
      <xdr:col>21</xdr:col>
      <xdr:colOff>361950</xdr:colOff>
      <xdr:row>75</xdr:row>
      <xdr:rowOff>20320</xdr:rowOff>
    </xdr:to>
    <xdr:cxnSp macro="">
      <xdr:nvCxnSpPr>
        <xdr:cNvPr id="425" name="直線コネクタ 424"/>
        <xdr:cNvCxnSpPr/>
      </xdr:nvCxnSpPr>
      <xdr:spPr>
        <a:xfrm flipV="1">
          <a:off x="13893800" y="127342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26" name="フローチャート : 判断 425"/>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27" name="テキスト ボックス 426"/>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20320</xdr:rowOff>
    </xdr:from>
    <xdr:to>
      <xdr:col>20</xdr:col>
      <xdr:colOff>158750</xdr:colOff>
      <xdr:row>75</xdr:row>
      <xdr:rowOff>39370</xdr:rowOff>
    </xdr:to>
    <xdr:cxnSp macro="">
      <xdr:nvCxnSpPr>
        <xdr:cNvPr id="428" name="直線コネクタ 427"/>
        <xdr:cNvCxnSpPr/>
      </xdr:nvCxnSpPr>
      <xdr:spPr>
        <a:xfrm flipV="1">
          <a:off x="13004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76200</xdr:rowOff>
    </xdr:from>
    <xdr:to>
      <xdr:col>20</xdr:col>
      <xdr:colOff>209550</xdr:colOff>
      <xdr:row>78</xdr:row>
      <xdr:rowOff>6350</xdr:rowOff>
    </xdr:to>
    <xdr:sp macro="" textlink="">
      <xdr:nvSpPr>
        <xdr:cNvPr id="429" name="フローチャート : 判断 428"/>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30" name="テキスト ボックス 429"/>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31" name="フローチャート : 判断 430"/>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10177</xdr:rowOff>
    </xdr:from>
    <xdr:ext cx="762000" cy="259045"/>
    <xdr:sp macro="" textlink="">
      <xdr:nvSpPr>
        <xdr:cNvPr id="432" name="テキスト ボックス 431"/>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49530</xdr:rowOff>
    </xdr:from>
    <xdr:to>
      <xdr:col>24</xdr:col>
      <xdr:colOff>82550</xdr:colOff>
      <xdr:row>74</xdr:row>
      <xdr:rowOff>151130</xdr:rowOff>
    </xdr:to>
    <xdr:sp macro="" textlink="">
      <xdr:nvSpPr>
        <xdr:cNvPr id="438" name="円/楕円 437"/>
        <xdr:cNvSpPr/>
      </xdr:nvSpPr>
      <xdr:spPr>
        <a:xfrm>
          <a:off x="16459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129557</xdr:rowOff>
    </xdr:from>
    <xdr:ext cx="762000" cy="259045"/>
    <xdr:sp macro="" textlink="">
      <xdr:nvSpPr>
        <xdr:cNvPr id="439" name="公債費以外該当値テキスト"/>
        <xdr:cNvSpPr txBox="1"/>
      </xdr:nvSpPr>
      <xdr:spPr>
        <a:xfrm>
          <a:off x="16598900" y="126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140970</xdr:rowOff>
    </xdr:from>
    <xdr:to>
      <xdr:col>22</xdr:col>
      <xdr:colOff>615950</xdr:colOff>
      <xdr:row>74</xdr:row>
      <xdr:rowOff>71120</xdr:rowOff>
    </xdr:to>
    <xdr:sp macro="" textlink="">
      <xdr:nvSpPr>
        <xdr:cNvPr id="440" name="円/楕円 439"/>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81297</xdr:rowOff>
    </xdr:from>
    <xdr:ext cx="736600" cy="259045"/>
    <xdr:sp macro="" textlink="">
      <xdr:nvSpPr>
        <xdr:cNvPr id="441" name="テキスト ボックス 440"/>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167640</xdr:rowOff>
    </xdr:from>
    <xdr:to>
      <xdr:col>21</xdr:col>
      <xdr:colOff>412750</xdr:colOff>
      <xdr:row>74</xdr:row>
      <xdr:rowOff>97790</xdr:rowOff>
    </xdr:to>
    <xdr:sp macro="" textlink="">
      <xdr:nvSpPr>
        <xdr:cNvPr id="442" name="円/楕円 441"/>
        <xdr:cNvSpPr/>
      </xdr:nvSpPr>
      <xdr:spPr>
        <a:xfrm>
          <a:off x="14732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107967</xdr:rowOff>
    </xdr:from>
    <xdr:ext cx="762000" cy="259045"/>
    <xdr:sp macro="" textlink="">
      <xdr:nvSpPr>
        <xdr:cNvPr id="443" name="テキスト ボックス 442"/>
        <xdr:cNvSpPr txBox="1"/>
      </xdr:nvSpPr>
      <xdr:spPr>
        <a:xfrm>
          <a:off x="14401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140970</xdr:rowOff>
    </xdr:from>
    <xdr:to>
      <xdr:col>20</xdr:col>
      <xdr:colOff>209550</xdr:colOff>
      <xdr:row>75</xdr:row>
      <xdr:rowOff>71120</xdr:rowOff>
    </xdr:to>
    <xdr:sp macro="" textlink="">
      <xdr:nvSpPr>
        <xdr:cNvPr id="444" name="円/楕円 443"/>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81297</xdr:rowOff>
    </xdr:from>
    <xdr:ext cx="762000" cy="259045"/>
    <xdr:sp macro="" textlink="">
      <xdr:nvSpPr>
        <xdr:cNvPr id="445" name="テキスト ボックス 444"/>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160020</xdr:rowOff>
    </xdr:from>
    <xdr:to>
      <xdr:col>19</xdr:col>
      <xdr:colOff>6350</xdr:colOff>
      <xdr:row>75</xdr:row>
      <xdr:rowOff>90170</xdr:rowOff>
    </xdr:to>
    <xdr:sp macro="" textlink="">
      <xdr:nvSpPr>
        <xdr:cNvPr id="446" name="円/楕円 445"/>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100347</xdr:rowOff>
    </xdr:from>
    <xdr:ext cx="762000" cy="259045"/>
    <xdr:sp macro="" textlink="">
      <xdr:nvSpPr>
        <xdr:cNvPr id="447" name="テキスト ボックス 446"/>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岐阜県揖斐川町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160865</xdr:rowOff>
    </xdr:from>
    <xdr:to>
      <xdr:col>4</xdr:col>
      <xdr:colOff>1117600</xdr:colOff>
      <xdr:row>15</xdr:row>
      <xdr:rowOff>6756</xdr:rowOff>
    </xdr:to>
    <xdr:cxnSp macro="">
      <xdr:nvCxnSpPr>
        <xdr:cNvPr id="52" name="直線コネクタ 51"/>
        <xdr:cNvCxnSpPr/>
      </xdr:nvCxnSpPr>
      <xdr:spPr bwMode="auto">
        <a:xfrm>
          <a:off x="5003800" y="2608790"/>
          <a:ext cx="647700" cy="1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140596</xdr:rowOff>
    </xdr:from>
    <xdr:to>
      <xdr:col>4</xdr:col>
      <xdr:colOff>469900</xdr:colOff>
      <xdr:row>14</xdr:row>
      <xdr:rowOff>160865</xdr:rowOff>
    </xdr:to>
    <xdr:cxnSp macro="">
      <xdr:nvCxnSpPr>
        <xdr:cNvPr id="55" name="直線コネクタ 54"/>
        <xdr:cNvCxnSpPr/>
      </xdr:nvCxnSpPr>
      <xdr:spPr bwMode="auto">
        <a:xfrm>
          <a:off x="4305300" y="2588521"/>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90435</xdr:rowOff>
    </xdr:from>
    <xdr:to>
      <xdr:col>3</xdr:col>
      <xdr:colOff>904875</xdr:colOff>
      <xdr:row>14</xdr:row>
      <xdr:rowOff>140596</xdr:rowOff>
    </xdr:to>
    <xdr:cxnSp macro="">
      <xdr:nvCxnSpPr>
        <xdr:cNvPr id="58" name="直線コネクタ 57"/>
        <xdr:cNvCxnSpPr/>
      </xdr:nvCxnSpPr>
      <xdr:spPr bwMode="auto">
        <a:xfrm>
          <a:off x="3606800" y="2538360"/>
          <a:ext cx="698500" cy="50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90435</xdr:rowOff>
    </xdr:from>
    <xdr:to>
      <xdr:col>3</xdr:col>
      <xdr:colOff>206375</xdr:colOff>
      <xdr:row>14</xdr:row>
      <xdr:rowOff>150459</xdr:rowOff>
    </xdr:to>
    <xdr:cxnSp macro="">
      <xdr:nvCxnSpPr>
        <xdr:cNvPr id="61" name="直線コネクタ 60"/>
        <xdr:cNvCxnSpPr/>
      </xdr:nvCxnSpPr>
      <xdr:spPr bwMode="auto">
        <a:xfrm flipV="1">
          <a:off x="2908300" y="2538360"/>
          <a:ext cx="698500" cy="6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100996</xdr:rowOff>
    </xdr:from>
    <xdr:ext cx="762000" cy="259045"/>
    <xdr:sp macro="" textlink="">
      <xdr:nvSpPr>
        <xdr:cNvPr id="65" name="テキスト ボックス 64"/>
        <xdr:cNvSpPr txBox="1"/>
      </xdr:nvSpPr>
      <xdr:spPr>
        <a:xfrm>
          <a:off x="25273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127406</xdr:rowOff>
    </xdr:from>
    <xdr:to>
      <xdr:col>5</xdr:col>
      <xdr:colOff>34925</xdr:colOff>
      <xdr:row>15</xdr:row>
      <xdr:rowOff>57556</xdr:rowOff>
    </xdr:to>
    <xdr:sp macro="" textlink="">
      <xdr:nvSpPr>
        <xdr:cNvPr id="71" name="円/楕円 70"/>
        <xdr:cNvSpPr/>
      </xdr:nvSpPr>
      <xdr:spPr bwMode="auto">
        <a:xfrm>
          <a:off x="5600700" y="257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143933</xdr:rowOff>
    </xdr:from>
    <xdr:ext cx="762000" cy="259045"/>
    <xdr:sp macro="" textlink="">
      <xdr:nvSpPr>
        <xdr:cNvPr id="72" name="人口1人当たり決算額の推移該当値テキスト130"/>
        <xdr:cNvSpPr txBox="1"/>
      </xdr:nvSpPr>
      <xdr:spPr>
        <a:xfrm>
          <a:off x="5740400" y="24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110065</xdr:rowOff>
    </xdr:from>
    <xdr:to>
      <xdr:col>4</xdr:col>
      <xdr:colOff>520700</xdr:colOff>
      <xdr:row>15</xdr:row>
      <xdr:rowOff>40215</xdr:rowOff>
    </xdr:to>
    <xdr:sp macro="" textlink="">
      <xdr:nvSpPr>
        <xdr:cNvPr id="73" name="円/楕円 72"/>
        <xdr:cNvSpPr/>
      </xdr:nvSpPr>
      <xdr:spPr bwMode="auto">
        <a:xfrm>
          <a:off x="4953000" y="255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50392</xdr:rowOff>
    </xdr:from>
    <xdr:ext cx="736600" cy="259045"/>
    <xdr:sp macro="" textlink="">
      <xdr:nvSpPr>
        <xdr:cNvPr id="74" name="テキスト ボックス 73"/>
        <xdr:cNvSpPr txBox="1"/>
      </xdr:nvSpPr>
      <xdr:spPr>
        <a:xfrm>
          <a:off x="4622800" y="23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89796</xdr:rowOff>
    </xdr:from>
    <xdr:to>
      <xdr:col>3</xdr:col>
      <xdr:colOff>955675</xdr:colOff>
      <xdr:row>15</xdr:row>
      <xdr:rowOff>19946</xdr:rowOff>
    </xdr:to>
    <xdr:sp macro="" textlink="">
      <xdr:nvSpPr>
        <xdr:cNvPr id="75" name="円/楕円 74"/>
        <xdr:cNvSpPr/>
      </xdr:nvSpPr>
      <xdr:spPr bwMode="auto">
        <a:xfrm>
          <a:off x="4254500" y="253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30123</xdr:rowOff>
    </xdr:from>
    <xdr:ext cx="762000" cy="259045"/>
    <xdr:sp macro="" textlink="">
      <xdr:nvSpPr>
        <xdr:cNvPr id="76" name="テキスト ボックス 75"/>
        <xdr:cNvSpPr txBox="1"/>
      </xdr:nvSpPr>
      <xdr:spPr>
        <a:xfrm>
          <a:off x="3924300" y="230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39635</xdr:rowOff>
    </xdr:from>
    <xdr:to>
      <xdr:col>3</xdr:col>
      <xdr:colOff>257175</xdr:colOff>
      <xdr:row>14</xdr:row>
      <xdr:rowOff>141235</xdr:rowOff>
    </xdr:to>
    <xdr:sp macro="" textlink="">
      <xdr:nvSpPr>
        <xdr:cNvPr id="77" name="円/楕円 76"/>
        <xdr:cNvSpPr/>
      </xdr:nvSpPr>
      <xdr:spPr bwMode="auto">
        <a:xfrm>
          <a:off x="3556000" y="248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151412</xdr:rowOff>
    </xdr:from>
    <xdr:ext cx="762000" cy="259045"/>
    <xdr:sp macro="" textlink="">
      <xdr:nvSpPr>
        <xdr:cNvPr id="78" name="テキスト ボックス 77"/>
        <xdr:cNvSpPr txBox="1"/>
      </xdr:nvSpPr>
      <xdr:spPr>
        <a:xfrm>
          <a:off x="3225800" y="22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99659</xdr:rowOff>
    </xdr:from>
    <xdr:to>
      <xdr:col>2</xdr:col>
      <xdr:colOff>692150</xdr:colOff>
      <xdr:row>15</xdr:row>
      <xdr:rowOff>29809</xdr:rowOff>
    </xdr:to>
    <xdr:sp macro="" textlink="">
      <xdr:nvSpPr>
        <xdr:cNvPr id="79" name="円/楕円 78"/>
        <xdr:cNvSpPr/>
      </xdr:nvSpPr>
      <xdr:spPr bwMode="auto">
        <a:xfrm>
          <a:off x="2857500" y="254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39986</xdr:rowOff>
    </xdr:from>
    <xdr:ext cx="762000" cy="259045"/>
    <xdr:sp macro="" textlink="">
      <xdr:nvSpPr>
        <xdr:cNvPr id="80" name="テキスト ボックス 79"/>
        <xdr:cNvSpPr txBox="1"/>
      </xdr:nvSpPr>
      <xdr:spPr>
        <a:xfrm>
          <a:off x="2527300" y="231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73997</xdr:rowOff>
    </xdr:from>
    <xdr:to>
      <xdr:col>4</xdr:col>
      <xdr:colOff>1117600</xdr:colOff>
      <xdr:row>35</xdr:row>
      <xdr:rowOff>44148</xdr:rowOff>
    </xdr:to>
    <xdr:cxnSp macro="">
      <xdr:nvCxnSpPr>
        <xdr:cNvPr id="115" name="直線コネクタ 114"/>
        <xdr:cNvCxnSpPr/>
      </xdr:nvCxnSpPr>
      <xdr:spPr bwMode="auto">
        <a:xfrm>
          <a:off x="5003800" y="6341447"/>
          <a:ext cx="647700" cy="31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73997</xdr:rowOff>
    </xdr:from>
    <xdr:to>
      <xdr:col>4</xdr:col>
      <xdr:colOff>469900</xdr:colOff>
      <xdr:row>34</xdr:row>
      <xdr:rowOff>144210</xdr:rowOff>
    </xdr:to>
    <xdr:cxnSp macro="">
      <xdr:nvCxnSpPr>
        <xdr:cNvPr id="118" name="直線コネクタ 117"/>
        <xdr:cNvCxnSpPr/>
      </xdr:nvCxnSpPr>
      <xdr:spPr bwMode="auto">
        <a:xfrm flipV="1">
          <a:off x="4305300" y="6341447"/>
          <a:ext cx="698500" cy="7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90620</xdr:rowOff>
    </xdr:from>
    <xdr:to>
      <xdr:col>3</xdr:col>
      <xdr:colOff>904875</xdr:colOff>
      <xdr:row>34</xdr:row>
      <xdr:rowOff>144210</xdr:rowOff>
    </xdr:to>
    <xdr:cxnSp macro="">
      <xdr:nvCxnSpPr>
        <xdr:cNvPr id="121" name="直線コネクタ 120"/>
        <xdr:cNvCxnSpPr/>
      </xdr:nvCxnSpPr>
      <xdr:spPr bwMode="auto">
        <a:xfrm>
          <a:off x="3606800" y="6358070"/>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90620</xdr:rowOff>
    </xdr:from>
    <xdr:to>
      <xdr:col>3</xdr:col>
      <xdr:colOff>206375</xdr:colOff>
      <xdr:row>34</xdr:row>
      <xdr:rowOff>135425</xdr:rowOff>
    </xdr:to>
    <xdr:cxnSp macro="">
      <xdr:nvCxnSpPr>
        <xdr:cNvPr id="124" name="直線コネクタ 123"/>
        <xdr:cNvCxnSpPr/>
      </xdr:nvCxnSpPr>
      <xdr:spPr bwMode="auto">
        <a:xfrm flipV="1">
          <a:off x="2908300" y="6358070"/>
          <a:ext cx="6985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273579</xdr:rowOff>
    </xdr:from>
    <xdr:ext cx="762000" cy="259045"/>
    <xdr:sp macro="" textlink="">
      <xdr:nvSpPr>
        <xdr:cNvPr id="128" name="テキスト ボックス 127"/>
        <xdr:cNvSpPr txBox="1"/>
      </xdr:nvSpPr>
      <xdr:spPr>
        <a:xfrm>
          <a:off x="2527300" y="654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336248</xdr:rowOff>
    </xdr:from>
    <xdr:to>
      <xdr:col>5</xdr:col>
      <xdr:colOff>34925</xdr:colOff>
      <xdr:row>35</xdr:row>
      <xdr:rowOff>94948</xdr:rowOff>
    </xdr:to>
    <xdr:sp macro="" textlink="">
      <xdr:nvSpPr>
        <xdr:cNvPr id="134" name="円/楕円 133"/>
        <xdr:cNvSpPr/>
      </xdr:nvSpPr>
      <xdr:spPr bwMode="auto">
        <a:xfrm>
          <a:off x="5600700" y="660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181325</xdr:rowOff>
    </xdr:from>
    <xdr:ext cx="762000" cy="259045"/>
    <xdr:sp macro="" textlink="">
      <xdr:nvSpPr>
        <xdr:cNvPr id="135" name="人口1人当たり決算額の推移該当値テキスト445"/>
        <xdr:cNvSpPr txBox="1"/>
      </xdr:nvSpPr>
      <xdr:spPr>
        <a:xfrm>
          <a:off x="5740400" y="644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23197</xdr:rowOff>
    </xdr:from>
    <xdr:to>
      <xdr:col>4</xdr:col>
      <xdr:colOff>520700</xdr:colOff>
      <xdr:row>34</xdr:row>
      <xdr:rowOff>124797</xdr:rowOff>
    </xdr:to>
    <xdr:sp macro="" textlink="">
      <xdr:nvSpPr>
        <xdr:cNvPr id="136" name="円/楕円 135"/>
        <xdr:cNvSpPr/>
      </xdr:nvSpPr>
      <xdr:spPr bwMode="auto">
        <a:xfrm>
          <a:off x="4953000" y="629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134974</xdr:rowOff>
    </xdr:from>
    <xdr:ext cx="736600" cy="259045"/>
    <xdr:sp macro="" textlink="">
      <xdr:nvSpPr>
        <xdr:cNvPr id="137" name="テキスト ボックス 136"/>
        <xdr:cNvSpPr txBox="1"/>
      </xdr:nvSpPr>
      <xdr:spPr>
        <a:xfrm>
          <a:off x="4622800" y="605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93410</xdr:rowOff>
    </xdr:from>
    <xdr:to>
      <xdr:col>3</xdr:col>
      <xdr:colOff>955675</xdr:colOff>
      <xdr:row>34</xdr:row>
      <xdr:rowOff>195010</xdr:rowOff>
    </xdr:to>
    <xdr:sp macro="" textlink="">
      <xdr:nvSpPr>
        <xdr:cNvPr id="138" name="円/楕円 137"/>
        <xdr:cNvSpPr/>
      </xdr:nvSpPr>
      <xdr:spPr bwMode="auto">
        <a:xfrm>
          <a:off x="4254500" y="636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205187</xdr:rowOff>
    </xdr:from>
    <xdr:ext cx="762000" cy="259045"/>
    <xdr:sp macro="" textlink="">
      <xdr:nvSpPr>
        <xdr:cNvPr id="139" name="テキスト ボックス 138"/>
        <xdr:cNvSpPr txBox="1"/>
      </xdr:nvSpPr>
      <xdr:spPr>
        <a:xfrm>
          <a:off x="3924300" y="612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39820</xdr:rowOff>
    </xdr:from>
    <xdr:to>
      <xdr:col>3</xdr:col>
      <xdr:colOff>257175</xdr:colOff>
      <xdr:row>34</xdr:row>
      <xdr:rowOff>141420</xdr:rowOff>
    </xdr:to>
    <xdr:sp macro="" textlink="">
      <xdr:nvSpPr>
        <xdr:cNvPr id="140" name="円/楕円 139"/>
        <xdr:cNvSpPr/>
      </xdr:nvSpPr>
      <xdr:spPr bwMode="auto">
        <a:xfrm>
          <a:off x="3556000" y="630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151597</xdr:rowOff>
    </xdr:from>
    <xdr:ext cx="762000" cy="259045"/>
    <xdr:sp macro="" textlink="">
      <xdr:nvSpPr>
        <xdr:cNvPr id="141" name="テキスト ボックス 140"/>
        <xdr:cNvSpPr txBox="1"/>
      </xdr:nvSpPr>
      <xdr:spPr>
        <a:xfrm>
          <a:off x="3225800" y="60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84625</xdr:rowOff>
    </xdr:from>
    <xdr:to>
      <xdr:col>2</xdr:col>
      <xdr:colOff>692150</xdr:colOff>
      <xdr:row>34</xdr:row>
      <xdr:rowOff>186225</xdr:rowOff>
    </xdr:to>
    <xdr:sp macro="" textlink="">
      <xdr:nvSpPr>
        <xdr:cNvPr id="142" name="円/楕円 141"/>
        <xdr:cNvSpPr/>
      </xdr:nvSpPr>
      <xdr:spPr bwMode="auto">
        <a:xfrm>
          <a:off x="2857500" y="6352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196402</xdr:rowOff>
    </xdr:from>
    <xdr:ext cx="762000" cy="259045"/>
    <xdr:sp macro="" textlink="">
      <xdr:nvSpPr>
        <xdr:cNvPr id="143" name="テキスト ボックス 142"/>
        <xdr:cNvSpPr txBox="1"/>
      </xdr:nvSpPr>
      <xdr:spPr>
        <a:xfrm>
          <a:off x="2527300" y="61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財政調整基金</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20</a:t>
          </a:r>
          <a:r>
            <a:rPr lang="ja-JP" altLang="ja-JP" sz="1100" baseline="0">
              <a:solidFill>
                <a:schemeClr val="dk1"/>
              </a:solidFill>
              <a:latin typeface="+mn-lt"/>
              <a:ea typeface="+mn-ea"/>
              <a:cs typeface="+mn-cs"/>
            </a:rPr>
            <a:t>年に</a:t>
          </a:r>
          <a:r>
            <a:rPr lang="en-US" altLang="ja-JP" sz="1100" baseline="0">
              <a:solidFill>
                <a:schemeClr val="dk1"/>
              </a:solidFill>
              <a:latin typeface="+mn-lt"/>
              <a:ea typeface="+mn-ea"/>
              <a:cs typeface="+mn-cs"/>
            </a:rPr>
            <a:t>10</a:t>
          </a:r>
          <a:r>
            <a:rPr lang="ja-JP" altLang="ja-JP" sz="1100" baseline="0">
              <a:solidFill>
                <a:schemeClr val="dk1"/>
              </a:solidFill>
              <a:latin typeface="+mn-lt"/>
              <a:ea typeface="+mn-ea"/>
              <a:cs typeface="+mn-cs"/>
            </a:rPr>
            <a:t>％を下回ったが、平成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年度には</a:t>
          </a:r>
          <a:r>
            <a:rPr lang="en-US" altLang="ja-JP" sz="1100" baseline="0">
              <a:solidFill>
                <a:schemeClr val="dk1"/>
              </a:solidFill>
              <a:latin typeface="+mn-lt"/>
              <a:ea typeface="+mn-ea"/>
              <a:cs typeface="+mn-cs"/>
            </a:rPr>
            <a:t>23.13</a:t>
          </a:r>
          <a:r>
            <a:rPr lang="ja-JP" altLang="ja-JP" sz="1100" baseline="0">
              <a:solidFill>
                <a:schemeClr val="dk1"/>
              </a:solidFill>
              <a:latin typeface="+mn-lt"/>
              <a:ea typeface="+mn-ea"/>
              <a:cs typeface="+mn-cs"/>
            </a:rPr>
            <a:t>％、</a:t>
          </a:r>
          <a:r>
            <a:rPr lang="en-US" altLang="ja-JP" sz="1100" baseline="0">
              <a:solidFill>
                <a:schemeClr val="dk1"/>
              </a:solidFill>
              <a:latin typeface="+mn-lt"/>
              <a:ea typeface="+mn-ea"/>
              <a:cs typeface="+mn-cs"/>
            </a:rPr>
            <a:t>2,475</a:t>
          </a:r>
          <a:r>
            <a:rPr lang="ja-JP" altLang="ja-JP" sz="1100" baseline="0">
              <a:solidFill>
                <a:schemeClr val="dk1"/>
              </a:solidFill>
              <a:latin typeface="+mn-lt"/>
              <a:ea typeface="+mn-ea"/>
              <a:cs typeface="+mn-cs"/>
            </a:rPr>
            <a:t>百万円まで増加している。今後も常に</a:t>
          </a:r>
          <a:r>
            <a:rPr lang="en-US" altLang="ja-JP" sz="1100" baseline="0">
              <a:solidFill>
                <a:schemeClr val="dk1"/>
              </a:solidFill>
              <a:latin typeface="+mn-lt"/>
              <a:ea typeface="+mn-ea"/>
              <a:cs typeface="+mn-cs"/>
            </a:rPr>
            <a:t>10</a:t>
          </a:r>
          <a:r>
            <a:rPr lang="ja-JP" altLang="ja-JP" sz="1100" baseline="0">
              <a:solidFill>
                <a:schemeClr val="dk1"/>
              </a:solidFill>
              <a:latin typeface="+mn-lt"/>
              <a:ea typeface="+mn-ea"/>
              <a:cs typeface="+mn-cs"/>
            </a:rPr>
            <a:t>％を上回る水準で維持していく。</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実質収支額・・・平成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年度の</a:t>
          </a:r>
          <a:r>
            <a:rPr lang="en-US" altLang="ja-JP" sz="1100" baseline="0">
              <a:solidFill>
                <a:schemeClr val="dk1"/>
              </a:solidFill>
              <a:latin typeface="+mn-lt"/>
              <a:ea typeface="+mn-ea"/>
              <a:cs typeface="+mn-cs"/>
            </a:rPr>
            <a:t>5.54%</a:t>
          </a:r>
          <a:r>
            <a:rPr lang="ja-JP" altLang="ja-JP" sz="1100" baseline="0">
              <a:solidFill>
                <a:schemeClr val="dk1"/>
              </a:solidFill>
              <a:latin typeface="+mn-lt"/>
              <a:ea typeface="+mn-ea"/>
              <a:cs typeface="+mn-cs"/>
            </a:rPr>
            <a:t>から横ばいで推移しており、平成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4.57%</a:t>
          </a:r>
          <a:r>
            <a:rPr lang="ja-JP" altLang="ja-JP" sz="1100" baseline="0">
              <a:solidFill>
                <a:schemeClr val="dk1"/>
              </a:solidFill>
              <a:latin typeface="+mn-lt"/>
              <a:ea typeface="+mn-ea"/>
              <a:cs typeface="+mn-cs"/>
            </a:rPr>
            <a:t>、</a:t>
          </a:r>
          <a:r>
            <a:rPr lang="en-US" altLang="ja-JP" sz="1100" baseline="0">
              <a:solidFill>
                <a:schemeClr val="dk1"/>
              </a:solidFill>
              <a:latin typeface="+mn-lt"/>
              <a:ea typeface="+mn-ea"/>
              <a:cs typeface="+mn-cs"/>
            </a:rPr>
            <a:t>489</a:t>
          </a:r>
          <a:r>
            <a:rPr lang="ja-JP" altLang="ja-JP" sz="1100" baseline="0">
              <a:solidFill>
                <a:schemeClr val="dk1"/>
              </a:solidFill>
              <a:latin typeface="+mn-lt"/>
              <a:ea typeface="+mn-ea"/>
              <a:cs typeface="+mn-cs"/>
            </a:rPr>
            <a:t>百万円となっている。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実質単年度収支・・・平成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年度には△</a:t>
          </a:r>
          <a:r>
            <a:rPr lang="en-US" altLang="ja-JP" sz="1100" baseline="0">
              <a:solidFill>
                <a:schemeClr val="dk1"/>
              </a:solidFill>
              <a:latin typeface="+mn-lt"/>
              <a:ea typeface="+mn-ea"/>
              <a:cs typeface="+mn-cs"/>
            </a:rPr>
            <a:t>3.39</a:t>
          </a:r>
          <a:r>
            <a:rPr lang="ja-JP" altLang="ja-JP" sz="1100" baseline="0">
              <a:solidFill>
                <a:schemeClr val="dk1"/>
              </a:solidFill>
              <a:latin typeface="+mn-lt"/>
              <a:ea typeface="+mn-ea"/>
              <a:cs typeface="+mn-cs"/>
            </a:rPr>
            <a:t>％（赤字）であったが、平成</a:t>
          </a:r>
          <a:r>
            <a:rPr lang="en-US" altLang="ja-JP" sz="1100" baseline="0">
              <a:solidFill>
                <a:schemeClr val="dk1"/>
              </a:solidFill>
              <a:latin typeface="+mn-lt"/>
              <a:ea typeface="+mn-ea"/>
              <a:cs typeface="+mn-cs"/>
            </a:rPr>
            <a:t>23</a:t>
          </a:r>
          <a:r>
            <a:rPr lang="ja-JP" altLang="ja-JP" sz="1100" baseline="0">
              <a:solidFill>
                <a:schemeClr val="dk1"/>
              </a:solidFill>
              <a:latin typeface="+mn-lt"/>
              <a:ea typeface="+mn-ea"/>
              <a:cs typeface="+mn-cs"/>
            </a:rPr>
            <a:t>年度まで上昇に推移し、</a:t>
          </a:r>
          <a:r>
            <a:rPr lang="ja-JP" altLang="en-US" sz="1100" baseline="0">
              <a:solidFill>
                <a:schemeClr val="dk1"/>
              </a:solidFill>
              <a:latin typeface="+mn-lt"/>
              <a:ea typeface="+mn-ea"/>
              <a:cs typeface="+mn-cs"/>
            </a:rPr>
            <a:t>平成</a:t>
          </a:r>
          <a:r>
            <a:rPr lang="en-US" altLang="ja-JP" sz="1100" baseline="0">
              <a:solidFill>
                <a:schemeClr val="dk1"/>
              </a:solidFill>
              <a:latin typeface="+mn-lt"/>
              <a:ea typeface="+mn-ea"/>
              <a:cs typeface="+mn-cs"/>
            </a:rPr>
            <a:t>26</a:t>
          </a:r>
          <a:r>
            <a:rPr lang="ja-JP" altLang="en-US"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2.02</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a:t>
          </a:r>
          <a:r>
            <a:rPr lang="en-US" altLang="ja-JP" sz="1100" baseline="0">
              <a:solidFill>
                <a:schemeClr val="dk1"/>
              </a:solidFill>
              <a:latin typeface="+mn-lt"/>
              <a:ea typeface="+mn-ea"/>
              <a:cs typeface="+mn-cs"/>
            </a:rPr>
            <a:t>215</a:t>
          </a:r>
          <a:r>
            <a:rPr lang="ja-JP" altLang="en-US" sz="1100" baseline="0">
              <a:solidFill>
                <a:schemeClr val="dk1"/>
              </a:solidFill>
              <a:latin typeface="+mn-lt"/>
              <a:ea typeface="+mn-ea"/>
              <a:cs typeface="+mn-cs"/>
            </a:rPr>
            <a:t>百万円</a:t>
          </a:r>
          <a:r>
            <a:rPr lang="ja-JP" altLang="ja-JP" sz="1100" baseline="0">
              <a:solidFill>
                <a:schemeClr val="dk1"/>
              </a:solidFill>
              <a:latin typeface="+mn-lt"/>
              <a:ea typeface="+mn-ea"/>
              <a:cs typeface="+mn-cs"/>
            </a:rPr>
            <a:t>（黒字）となった。平成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a:t>
          </a:r>
          <a:r>
            <a:rPr lang="ja-JP" altLang="ja-JP" sz="1100" baseline="0">
              <a:solidFill>
                <a:sysClr val="windowText" lastClr="000000"/>
              </a:solidFill>
              <a:latin typeface="+mn-lt"/>
              <a:ea typeface="+mn-ea"/>
              <a:cs typeface="+mn-cs"/>
            </a:rPr>
            <a:t>は基金積立を</a:t>
          </a:r>
          <a:r>
            <a:rPr lang="en-US" altLang="ja-JP" sz="1100" baseline="0">
              <a:solidFill>
                <a:sysClr val="windowText" lastClr="000000"/>
              </a:solidFill>
              <a:latin typeface="+mn-lt"/>
              <a:ea typeface="+mn-ea"/>
              <a:cs typeface="+mn-cs"/>
            </a:rPr>
            <a:t>2</a:t>
          </a:r>
          <a:r>
            <a:rPr lang="ja-JP" altLang="ja-JP" sz="1100" baseline="0">
              <a:solidFill>
                <a:sysClr val="windowText" lastClr="000000"/>
              </a:solidFill>
              <a:latin typeface="+mn-lt"/>
              <a:ea typeface="+mn-ea"/>
              <a:cs typeface="+mn-cs"/>
            </a:rPr>
            <a:t>百万円行ったが、今後も黒字となる水準を維持していく。</a:t>
          </a:r>
          <a:endParaRPr lang="ja-JP" altLang="ja-JP" sz="11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○上水道事業会計・・・平成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％前後の黒字を維持している。今後も適正な経営に努める。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○一般会計・・・平成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○国民健康保険特別会計・・・黒字はほぼ</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％以内の範囲を維持しているが、一般会計からの繰入金が増加傾向にあり、今後は保険料の値上げを含む経営の改善を進める。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○農業集落排水事業特別会計・・・使用料・分担金、一般会計からの繰入、地方債により運営しており、</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％以内の範囲に留まっている。平成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年度から新たに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地区の整備が始まり供用開始が迫っていることから経営の健全を進める。　</a:t>
          </a:r>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○国民健康保険直診勘定特別会計・・・歳入の</a:t>
          </a:r>
          <a:r>
            <a:rPr lang="en-US" altLang="ja-JP" sz="1100" b="0" i="0" baseline="0">
              <a:solidFill>
                <a:sysClr val="windowText" lastClr="000000"/>
              </a:solidFill>
              <a:latin typeface="+mn-lt"/>
              <a:ea typeface="+mn-ea"/>
              <a:cs typeface="+mn-cs"/>
            </a:rPr>
            <a:t>30</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以上</a:t>
          </a:r>
          <a:r>
            <a:rPr lang="ja-JP" altLang="ja-JP" sz="1100" b="0" i="0" baseline="0">
              <a:solidFill>
                <a:schemeClr val="dk1"/>
              </a:solidFill>
              <a:latin typeface="+mn-lt"/>
              <a:ea typeface="+mn-ea"/>
              <a:cs typeface="+mn-cs"/>
            </a:rPr>
            <a:t>を国事業勘定と一般会計からの繰入金により運営しており、</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％以内の範囲を維持している。広範な揖斐川町において、山村地区の医療拠点として診療所を設置している。　　　　　　　　　　　　　　　　　　　　　　　　　　　　　　　　　　　　　　　　　　　　　　　</a:t>
          </a:r>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○公共下水道事業特別会計・・・使用料・分担金、一般会計からの繰入、地方債により運営しており、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％以内の範囲に留まっている。平成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年度から新たに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地区の整備が始まり供用開始が迫っていることから経営の健全を進める。</a:t>
          </a:r>
          <a:endParaRPr lang="en-US" altLang="ja-JP" sz="1100" b="0" i="0" baseline="0">
            <a:solidFill>
              <a:schemeClr val="dk1"/>
            </a:solidFill>
            <a:latin typeface="+mn-lt"/>
            <a:ea typeface="+mn-ea"/>
            <a:cs typeface="+mn-cs"/>
          </a:endParaRPr>
        </a:p>
        <a:p>
          <a:pPr eaLnBrk="1" fontAlgn="auto" latinLnBrk="0" hangingPunct="1"/>
          <a:r>
            <a:rPr lang="ja-JP" altLang="en-US" sz="1100" b="0" i="0" baseline="0">
              <a:solidFill>
                <a:sysClr val="windowText" lastClr="000000"/>
              </a:solidFill>
              <a:latin typeface="+mn-lt"/>
              <a:ea typeface="+mn-ea"/>
              <a:cs typeface="+mn-cs"/>
            </a:rPr>
            <a:t>○地域情報特別会計・・・</a:t>
          </a:r>
          <a:r>
            <a:rPr lang="ja-JP" altLang="ja-JP" sz="1100" b="0" i="0" baseline="0">
              <a:solidFill>
                <a:schemeClr val="dk1"/>
              </a:solidFill>
              <a:latin typeface="+mn-lt"/>
              <a:ea typeface="+mn-ea"/>
              <a:cs typeface="+mn-cs"/>
            </a:rPr>
            <a:t>使用料・分担金、一般会計からの繰入により運営しており、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％以内の範囲に留まっている。</a:t>
          </a:r>
          <a:endParaRPr lang="en-US" altLang="ja-JP" sz="1100" b="0" i="0" baseline="0">
            <a:solidFill>
              <a:schemeClr val="dk1"/>
            </a:solidFill>
            <a:latin typeface="+mn-lt"/>
            <a:ea typeface="+mn-ea"/>
            <a:cs typeface="+mn-cs"/>
          </a:endParaRPr>
        </a:p>
        <a:p>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市場</a:t>
          </a:r>
          <a:r>
            <a:rPr lang="ja-JP" altLang="ja-JP" sz="1100" b="0" i="0" baseline="0">
              <a:solidFill>
                <a:sysClr val="windowText" lastClr="000000"/>
              </a:solidFill>
              <a:latin typeface="+mn-lt"/>
              <a:ea typeface="+mn-ea"/>
              <a:cs typeface="+mn-cs"/>
            </a:rPr>
            <a:t>簡易水道特別会計・・・新たな拡張事業は行っておらず、維持管理</a:t>
          </a:r>
          <a:r>
            <a:rPr lang="ja-JP" altLang="en-US" sz="1100" b="0" i="0" baseline="0">
              <a:solidFill>
                <a:sysClr val="windowText" lastClr="000000"/>
              </a:solidFill>
              <a:latin typeface="+mn-lt"/>
              <a:ea typeface="+mn-ea"/>
              <a:cs typeface="+mn-cs"/>
            </a:rPr>
            <a:t>及び布設替等</a:t>
          </a:r>
          <a:r>
            <a:rPr lang="ja-JP" altLang="ja-JP" sz="1100" b="0" i="0" baseline="0">
              <a:solidFill>
                <a:sysClr val="windowText" lastClr="000000"/>
              </a:solidFill>
              <a:latin typeface="+mn-lt"/>
              <a:ea typeface="+mn-ea"/>
              <a:cs typeface="+mn-cs"/>
            </a:rPr>
            <a:t>のみの運営である。一般会計からの繰入は消火栓の維持負担分のみであり、</a:t>
          </a:r>
          <a:r>
            <a:rPr lang="en-US" altLang="ja-JP" sz="1100" b="0" i="0" baseline="0">
              <a:solidFill>
                <a:sysClr val="windowText" lastClr="000000"/>
              </a:solidFill>
              <a:latin typeface="+mn-lt"/>
              <a:ea typeface="+mn-ea"/>
              <a:cs typeface="+mn-cs"/>
            </a:rPr>
            <a:t>0.1</a:t>
          </a:r>
          <a:r>
            <a:rPr lang="ja-JP" altLang="ja-JP" sz="1100" b="0" i="0" baseline="0">
              <a:solidFill>
                <a:sysClr val="windowText" lastClr="000000"/>
              </a:solidFill>
              <a:latin typeface="+mn-lt"/>
              <a:ea typeface="+mn-ea"/>
              <a:cs typeface="+mn-cs"/>
            </a:rPr>
            <a:t>％以内の範囲に留まっている。</a:t>
          </a:r>
          <a:endParaRPr lang="ja-JP" altLang="ja-JP" sz="1100">
            <a:solidFill>
              <a:sysClr val="windowText" lastClr="000000"/>
            </a:solidFill>
            <a:latin typeface="+mn-lt"/>
            <a:ea typeface="+mn-ea"/>
            <a:cs typeface="+mn-cs"/>
          </a:endParaRPr>
        </a:p>
        <a:p>
          <a:pPr eaLnBrk="1" fontAlgn="auto" latinLnBrk="0" hangingPunct="1"/>
          <a:r>
            <a:rPr lang="ja-JP" altLang="ja-JP" sz="1100">
              <a:solidFill>
                <a:sysClr val="windowText" lastClr="000000"/>
              </a:solidFill>
              <a:latin typeface="+mn-lt"/>
              <a:ea typeface="+mn-ea"/>
              <a:cs typeface="+mn-cs"/>
            </a:rPr>
            <a:t>○その他・・・赤字となっている特別会計は無い。黒字の内訳は、谷汲中央診療所、</a:t>
          </a:r>
          <a:r>
            <a:rPr lang="en-US" altLang="ja-JP" sz="1100">
              <a:solidFill>
                <a:sysClr val="windowText" lastClr="000000"/>
              </a:solidFill>
              <a:latin typeface="+mn-lt"/>
              <a:ea typeface="+mn-ea"/>
              <a:cs typeface="+mn-cs"/>
            </a:rPr>
            <a:t>4</a:t>
          </a:r>
          <a:r>
            <a:rPr lang="ja-JP" altLang="ja-JP" sz="1100">
              <a:solidFill>
                <a:sysClr val="windowText" lastClr="000000"/>
              </a:solidFill>
              <a:latin typeface="+mn-lt"/>
              <a:ea typeface="+mn-ea"/>
              <a:cs typeface="+mn-cs"/>
            </a:rPr>
            <a:t>簡易水道、徳山ダム上流域公有地化、</a:t>
          </a:r>
          <a:r>
            <a:rPr lang="ja-JP" altLang="ja-JP" sz="1100" b="0" i="0" baseline="0">
              <a:solidFill>
                <a:sysClr val="windowText" lastClr="000000"/>
              </a:solidFill>
              <a:latin typeface="+mn-lt"/>
              <a:ea typeface="+mn-ea"/>
              <a:cs typeface="+mn-cs"/>
            </a:rPr>
            <a:t>杉原地域土地取得等特別会計、</a:t>
          </a:r>
          <a:r>
            <a:rPr lang="ja-JP" altLang="ja-JP" sz="1100">
              <a:solidFill>
                <a:sysClr val="windowText" lastClr="000000"/>
              </a:solidFill>
              <a:latin typeface="+mn-lt"/>
              <a:ea typeface="+mn-ea"/>
              <a:cs typeface="+mn-cs"/>
            </a:rPr>
            <a:t>個別排水事業、</a:t>
          </a:r>
          <a:r>
            <a:rPr lang="ja-JP" altLang="en-US" sz="1100">
              <a:solidFill>
                <a:sysClr val="windowText" lastClr="000000"/>
              </a:solidFill>
              <a:latin typeface="+mn-lt"/>
              <a:ea typeface="+mn-ea"/>
              <a:cs typeface="+mn-cs"/>
            </a:rPr>
            <a:t>後期高齢者医療、町営住宅事業</a:t>
          </a:r>
          <a:r>
            <a:rPr lang="ja-JP" altLang="ja-JP" sz="1100" b="0" i="0" baseline="0">
              <a:solidFill>
                <a:sysClr val="windowText" lastClr="000000"/>
              </a:solidFill>
              <a:latin typeface="+mn-lt"/>
              <a:ea typeface="+mn-ea"/>
              <a:cs typeface="+mn-cs"/>
            </a:rPr>
            <a:t>会計</a:t>
          </a:r>
          <a:r>
            <a:rPr lang="ja-JP" altLang="ja-JP" sz="1100">
              <a:solidFill>
                <a:sysClr val="windowText" lastClr="000000"/>
              </a:solidFill>
              <a:latin typeface="+mn-lt"/>
              <a:ea typeface="+mn-ea"/>
              <a:cs typeface="+mn-cs"/>
            </a:rPr>
            <a:t>の各特別会計である。</a:t>
          </a:r>
          <a:endParaRPr lang="en-US" altLang="ja-JP" sz="11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○元利償還金　　</a:t>
          </a:r>
        </a:p>
        <a:p>
          <a:r>
            <a:rPr lang="ja-JP" altLang="ja-JP" sz="1000">
              <a:solidFill>
                <a:schemeClr val="dk1"/>
              </a:solidFill>
              <a:latin typeface="+mn-lt"/>
              <a:ea typeface="+mn-ea"/>
              <a:cs typeface="+mn-cs"/>
            </a:rPr>
            <a:t>　新規起債の抑制及び、財政力に余裕のある場合実施している利率の高い起債の繰上償還により、元利償還金は減少してきている。</a:t>
          </a:r>
        </a:p>
        <a:p>
          <a:r>
            <a:rPr lang="ja-JP" altLang="ja-JP" sz="1000">
              <a:solidFill>
                <a:schemeClr val="dk1"/>
              </a:solidFill>
              <a:latin typeface="+mn-lt"/>
              <a:ea typeface="+mn-ea"/>
              <a:cs typeface="+mn-cs"/>
            </a:rPr>
            <a:t>○公営企業債の元利償還金に対する負担金等</a:t>
          </a:r>
        </a:p>
        <a:p>
          <a:r>
            <a:rPr lang="ja-JP" altLang="ja-JP" sz="1000">
              <a:solidFill>
                <a:schemeClr val="dk1"/>
              </a:solidFill>
              <a:latin typeface="+mn-lt"/>
              <a:ea typeface="+mn-ea"/>
              <a:cs typeface="+mn-cs"/>
            </a:rPr>
            <a:t>　上水道、簡易水道、下水道事業、介護サービス事業に対する繰出で、</a:t>
          </a:r>
          <a:r>
            <a:rPr lang="en-US" altLang="ja-JP" sz="1000">
              <a:solidFill>
                <a:schemeClr val="dk1"/>
              </a:solidFill>
              <a:latin typeface="+mn-lt"/>
              <a:ea typeface="+mn-ea"/>
              <a:cs typeface="+mn-cs"/>
            </a:rPr>
            <a:t>H23</a:t>
          </a:r>
          <a:r>
            <a:rPr lang="ja-JP" altLang="ja-JP" sz="1000">
              <a:solidFill>
                <a:schemeClr val="dk1"/>
              </a:solidFill>
              <a:latin typeface="+mn-lt"/>
              <a:ea typeface="+mn-ea"/>
              <a:cs typeface="+mn-cs"/>
            </a:rPr>
            <a:t>年度から下水道事業債の償還据置期間終了による元金償還が始まり増加した。</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○組合等が起こした地方債の元利償還金に対する負担金</a:t>
          </a:r>
        </a:p>
        <a:p>
          <a:r>
            <a:rPr lang="ja-JP" altLang="ja-JP" sz="1000">
              <a:solidFill>
                <a:schemeClr val="dk1"/>
              </a:solidFill>
              <a:latin typeface="+mn-lt"/>
              <a:ea typeface="+mn-ea"/>
              <a:cs typeface="+mn-cs"/>
            </a:rPr>
            <a:t>　西濃環境整備組合、揖斐郡消防組合、大垣衛生施設組合等に対する負担金であり、大規模な建設事業が行われず、横ばいに推移している。</a:t>
          </a:r>
        </a:p>
        <a:p>
          <a:r>
            <a:rPr lang="ja-JP" altLang="ja-JP" sz="1000">
              <a:solidFill>
                <a:schemeClr val="dk1"/>
              </a:solidFill>
              <a:latin typeface="+mn-lt"/>
              <a:ea typeface="+mn-ea"/>
              <a:cs typeface="+mn-cs"/>
            </a:rPr>
            <a:t>○算入公債費等</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過去の起債に対する基準財政需要額であり、増加傾向となっている。</a:t>
          </a:r>
        </a:p>
        <a:p>
          <a:r>
            <a:rPr lang="ja-JP" altLang="ja-JP" sz="1000">
              <a:solidFill>
                <a:schemeClr val="dk1"/>
              </a:solidFill>
              <a:latin typeface="+mn-lt"/>
              <a:ea typeface="+mn-ea"/>
              <a:cs typeface="+mn-cs"/>
            </a:rPr>
            <a:t>○実質公債費比率の分子</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分析対象年度以前からの新規起債の抑制傾向により、元利償還金も年々減少し、算入公債費が横ばいであることからも、年々減少傾向となっている。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latin typeface="+mn-lt"/>
              <a:ea typeface="+mn-ea"/>
              <a:cs typeface="+mn-cs"/>
            </a:rPr>
            <a:t>○一般会計等にかかる地方債の現在高・・・新規起債の抑制、繰上償還による減少に努め、災害復旧事業などの臨時的な起債が少なかったことにより減少した。</a:t>
          </a:r>
        </a:p>
        <a:p>
          <a:r>
            <a:rPr lang="ja-JP" altLang="ja-JP" sz="1050">
              <a:solidFill>
                <a:schemeClr val="dk1"/>
              </a:solidFill>
              <a:latin typeface="+mn-lt"/>
              <a:ea typeface="+mn-ea"/>
              <a:cs typeface="+mn-cs"/>
            </a:rPr>
            <a:t>○公営企業債等繰入見込額・・・上水道、簡易水道、下水道事業に対するものの影響が大きい。特に下水道事業については、整備中であるため事業完了までは増加傾向である。</a:t>
          </a:r>
        </a:p>
        <a:p>
          <a:r>
            <a:rPr lang="ja-JP" altLang="ja-JP" sz="1050">
              <a:solidFill>
                <a:schemeClr val="dk1"/>
              </a:solidFill>
              <a:latin typeface="+mn-lt"/>
              <a:ea typeface="+mn-ea"/>
              <a:cs typeface="+mn-cs"/>
            </a:rPr>
            <a:t>○組合等負担等見込額・・・加入する組合が新たな設備投等資を行わない限り著しく変化するものではなく、減少傾向にある。</a:t>
          </a:r>
        </a:p>
        <a:p>
          <a:r>
            <a:rPr lang="ja-JP" altLang="ja-JP" sz="1050">
              <a:solidFill>
                <a:schemeClr val="dk1"/>
              </a:solidFill>
              <a:latin typeface="+mn-lt"/>
              <a:ea typeface="+mn-ea"/>
              <a:cs typeface="+mn-cs"/>
            </a:rPr>
            <a:t>○設立法人等の負債額等負担見込額・・・揖斐川町土地開発公社に対する負担見込額である。横ばい傾向であり、公社においても取得地の積極的な整理等運営の健全化を進めていく。</a:t>
          </a:r>
        </a:p>
        <a:p>
          <a:r>
            <a:rPr lang="ja-JP" altLang="ja-JP" sz="1050">
              <a:solidFill>
                <a:schemeClr val="dk1"/>
              </a:solidFill>
              <a:latin typeface="+mn-lt"/>
              <a:ea typeface="+mn-ea"/>
              <a:cs typeface="+mn-cs"/>
            </a:rPr>
            <a:t>○充当可能基金・・・計画的に基金を積み立てて、取崩しを極力抑えることにより</a:t>
          </a:r>
          <a:r>
            <a:rPr lang="en-US" altLang="ja-JP" sz="1050">
              <a:solidFill>
                <a:schemeClr val="dk1"/>
              </a:solidFill>
              <a:latin typeface="+mn-lt"/>
              <a:ea typeface="+mn-ea"/>
              <a:cs typeface="+mn-cs"/>
            </a:rPr>
            <a:t>H26</a:t>
          </a:r>
          <a:r>
            <a:rPr lang="ja-JP" altLang="ja-JP" sz="1050">
              <a:solidFill>
                <a:schemeClr val="dk1"/>
              </a:solidFill>
              <a:latin typeface="+mn-lt"/>
              <a:ea typeface="+mn-ea"/>
              <a:cs typeface="+mn-cs"/>
            </a:rPr>
            <a:t>年度末で</a:t>
          </a:r>
          <a:r>
            <a:rPr lang="en-US" altLang="ja-JP" sz="1050">
              <a:solidFill>
                <a:schemeClr val="dk1"/>
              </a:solidFill>
              <a:latin typeface="+mn-lt"/>
              <a:ea typeface="+mn-ea"/>
              <a:cs typeface="+mn-cs"/>
            </a:rPr>
            <a:t>9,958</a:t>
          </a:r>
          <a:r>
            <a:rPr lang="ja-JP" altLang="ja-JP" sz="1050">
              <a:solidFill>
                <a:schemeClr val="dk1"/>
              </a:solidFill>
              <a:latin typeface="+mn-lt"/>
              <a:ea typeface="+mn-ea"/>
              <a:cs typeface="+mn-cs"/>
            </a:rPr>
            <a:t>百万円となっている。</a:t>
          </a:r>
        </a:p>
        <a:p>
          <a:r>
            <a:rPr lang="ja-JP" altLang="ja-JP" sz="1050">
              <a:solidFill>
                <a:schemeClr val="dk1"/>
              </a:solidFill>
              <a:latin typeface="+mn-lt"/>
              <a:ea typeface="+mn-ea"/>
              <a:cs typeface="+mn-cs"/>
            </a:rPr>
            <a:t>○充当可能特定歳入・・・町営住宅の使用料が主である。入居者数に著しい増減はないが、施設の老朽化による家賃の軽減措置により減少傾向にある。</a:t>
          </a:r>
        </a:p>
        <a:p>
          <a:r>
            <a:rPr lang="ja-JP" altLang="ja-JP" sz="1050">
              <a:solidFill>
                <a:schemeClr val="dk1"/>
              </a:solidFill>
              <a:latin typeface="+mn-lt"/>
              <a:ea typeface="+mn-ea"/>
              <a:cs typeface="+mn-cs"/>
            </a:rPr>
            <a:t>○基準財政需要額算入見込額・・・公債費の算入見込額の増加により、年々増加している。</a:t>
          </a:r>
        </a:p>
        <a:p>
          <a:r>
            <a:rPr lang="ja-JP" altLang="ja-JP" sz="1050">
              <a:solidFill>
                <a:schemeClr val="dk1"/>
              </a:solidFill>
              <a:latin typeface="+mn-lt"/>
              <a:ea typeface="+mn-ea"/>
              <a:cs typeface="+mn-cs"/>
            </a:rPr>
            <a:t>○将来負担比率の分子・・・充当可能基金・特定歳入の減少に対し、基準財政需要額算入見込額の増加が著しく、分子は減少している。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17194811</v>
      </c>
      <c r="BO4" s="379"/>
      <c r="BP4" s="379"/>
      <c r="BQ4" s="379"/>
      <c r="BR4" s="379"/>
      <c r="BS4" s="379"/>
      <c r="BT4" s="379"/>
      <c r="BU4" s="380"/>
      <c r="BV4" s="378">
        <v>15973568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16598139</v>
      </c>
      <c r="BO5" s="384"/>
      <c r="BP5" s="384"/>
      <c r="BQ5" s="384"/>
      <c r="BR5" s="384"/>
      <c r="BS5" s="384"/>
      <c r="BT5" s="384"/>
      <c r="BU5" s="385"/>
      <c r="BV5" s="383">
        <v>14545809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76.7</v>
      </c>
      <c r="CU5" s="354"/>
      <c r="CV5" s="354"/>
      <c r="CW5" s="354"/>
      <c r="CX5" s="354"/>
      <c r="CY5" s="354"/>
      <c r="CZ5" s="354"/>
      <c r="DA5" s="355"/>
      <c r="DB5" s="353">
        <v>73.900000000000006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596672</v>
      </c>
      <c r="BO6" s="384"/>
      <c r="BP6" s="384"/>
      <c r="BQ6" s="384"/>
      <c r="BR6" s="384"/>
      <c r="BS6" s="384"/>
      <c r="BT6" s="384"/>
      <c r="BU6" s="385"/>
      <c r="BV6" s="383">
        <v>1427759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76.7</v>
      </c>
      <c r="CU6" s="530"/>
      <c r="CV6" s="530"/>
      <c r="CW6" s="530"/>
      <c r="CX6" s="530"/>
      <c r="CY6" s="530"/>
      <c r="CZ6" s="530"/>
      <c r="DA6" s="531"/>
      <c r="DB6" s="529">
        <v>73.900000000000006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107680</v>
      </c>
      <c r="BO7" s="384"/>
      <c r="BP7" s="384"/>
      <c r="BQ7" s="384"/>
      <c r="BR7" s="384"/>
      <c r="BS7" s="384"/>
      <c r="BT7" s="384"/>
      <c r="BU7" s="385"/>
      <c r="BV7" s="383">
        <v>851371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10699715</v>
      </c>
      <c r="CU7" s="384"/>
      <c r="CV7" s="384"/>
      <c r="CW7" s="384"/>
      <c r="CX7" s="384"/>
      <c r="CY7" s="384"/>
      <c r="CZ7" s="384"/>
      <c r="DA7" s="385"/>
      <c r="DB7" s="383">
        <v>10959200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488992</v>
      </c>
      <c r="BO8" s="384"/>
      <c r="BP8" s="384"/>
      <c r="BQ8" s="384"/>
      <c r="BR8" s="384"/>
      <c r="BS8" s="384"/>
      <c r="BT8" s="384"/>
      <c r="BU8" s="385"/>
      <c r="BV8" s="383">
        <v>576388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23784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-87396</v>
      </c>
      <c r="BO9" s="384"/>
      <c r="BP9" s="384"/>
      <c r="BQ9" s="384"/>
      <c r="BR9" s="384"/>
      <c r="BS9" s="384"/>
      <c r="BT9" s="384"/>
      <c r="BU9" s="385"/>
      <c r="BV9" s="383">
        <v>172492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19.600000000000001</v>
      </c>
      <c r="CU9" s="354"/>
      <c r="CV9" s="354"/>
      <c r="CW9" s="354"/>
      <c r="CX9" s="354"/>
      <c r="CY9" s="354"/>
      <c r="CZ9" s="354"/>
      <c r="DA9" s="355"/>
      <c r="DB9" s="353">
        <v>20.7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26192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1677</v>
      </c>
      <c r="BO10" s="384"/>
      <c r="BP10" s="384"/>
      <c r="BQ10" s="384"/>
      <c r="BR10" s="384"/>
      <c r="BS10" s="384"/>
      <c r="BT10" s="384"/>
      <c r="BU10" s="385"/>
      <c r="BV10" s="383">
        <v>201585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v>301480</v>
      </c>
      <c r="BO11" s="384"/>
      <c r="BP11" s="384"/>
      <c r="BQ11" s="384"/>
      <c r="BR11" s="384"/>
      <c r="BS11" s="384"/>
      <c r="BT11" s="384"/>
      <c r="BU11" s="385"/>
      <c r="BV11" s="383">
        <v>469533</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22869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22731</v>
      </c>
      <c r="S13" s="485"/>
      <c r="T13" s="485"/>
      <c r="U13" s="485"/>
      <c r="V13" s="486"/>
      <c r="W13" s="472" t="s">
        <v>124</v>
      </c>
      <c r="X13" s="396"/>
      <c r="Y13" s="396"/>
      <c r="Z13" s="396"/>
      <c r="AA13" s="396"/>
      <c r="AB13" s="397"/>
      <c r="AC13" s="359">
        <v>587</v>
      </c>
      <c r="AD13" s="360"/>
      <c r="AE13" s="360"/>
      <c r="AF13" s="360"/>
      <c r="AG13" s="361"/>
      <c r="AH13" s="359">
        <v>875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215761</v>
      </c>
      <c r="BO13" s="384"/>
      <c r="BP13" s="384"/>
      <c r="BQ13" s="384"/>
      <c r="BR13" s="384"/>
      <c r="BS13" s="384"/>
      <c r="BT13" s="384"/>
      <c r="BU13" s="385"/>
      <c r="BV13" s="383">
        <v>843610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23252</v>
      </c>
      <c r="S14" s="485"/>
      <c r="T14" s="485"/>
      <c r="U14" s="485"/>
      <c r="V14" s="486"/>
      <c r="W14" s="487"/>
      <c r="X14" s="399"/>
      <c r="Y14" s="399"/>
      <c r="Z14" s="399"/>
      <c r="AA14" s="399"/>
      <c r="AB14" s="400"/>
      <c r="AC14" s="477">
        <v>5.4</v>
      </c>
      <c r="AD14" s="478"/>
      <c r="AE14" s="478"/>
      <c r="AF14" s="478"/>
      <c r="AG14" s="479"/>
      <c r="AH14" s="477">
        <v>6.6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23121</v>
      </c>
      <c r="S15" s="485"/>
      <c r="T15" s="485"/>
      <c r="U15" s="485"/>
      <c r="V15" s="486"/>
      <c r="W15" s="472" t="s">
        <v>131</v>
      </c>
      <c r="X15" s="396"/>
      <c r="Y15" s="396"/>
      <c r="Z15" s="396"/>
      <c r="AA15" s="396"/>
      <c r="AB15" s="397"/>
      <c r="AC15" s="359">
        <v>4090</v>
      </c>
      <c r="AD15" s="360"/>
      <c r="AE15" s="360"/>
      <c r="AF15" s="360"/>
      <c r="AG15" s="361"/>
      <c r="AH15" s="359">
        <v>5430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2882624</v>
      </c>
      <c r="BO15" s="379"/>
      <c r="BP15" s="379"/>
      <c r="BQ15" s="379"/>
      <c r="BR15" s="379"/>
      <c r="BS15" s="379"/>
      <c r="BT15" s="379"/>
      <c r="BU15" s="380"/>
      <c r="BV15" s="378">
        <v>2712588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37.5</v>
      </c>
      <c r="AD16" s="478"/>
      <c r="AE16" s="478"/>
      <c r="AF16" s="478"/>
      <c r="AG16" s="479"/>
      <c r="AH16" s="477">
        <v>40.9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7482130</v>
      </c>
      <c r="BO16" s="384"/>
      <c r="BP16" s="384"/>
      <c r="BQ16" s="384"/>
      <c r="BR16" s="384"/>
      <c r="BS16" s="384"/>
      <c r="BT16" s="384"/>
      <c r="BU16" s="385"/>
      <c r="BV16" s="383">
        <v>7267207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6219</v>
      </c>
      <c r="AD17" s="360"/>
      <c r="AE17" s="360"/>
      <c r="AF17" s="360"/>
      <c r="AG17" s="361"/>
      <c r="AH17" s="359">
        <v>6936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3696294</v>
      </c>
      <c r="BO17" s="384"/>
      <c r="BP17" s="384"/>
      <c r="BQ17" s="384"/>
      <c r="BR17" s="384"/>
      <c r="BS17" s="384"/>
      <c r="BT17" s="384"/>
      <c r="BU17" s="385"/>
      <c r="BV17" s="383">
        <v>3481972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803.44</v>
      </c>
      <c r="M18" s="448"/>
      <c r="N18" s="448"/>
      <c r="O18" s="448"/>
      <c r="P18" s="448"/>
      <c r="Q18" s="448"/>
      <c r="R18" s="449"/>
      <c r="S18" s="449"/>
      <c r="T18" s="449"/>
      <c r="U18" s="449"/>
      <c r="V18" s="450"/>
      <c r="W18" s="464"/>
      <c r="X18" s="465"/>
      <c r="Y18" s="465"/>
      <c r="Z18" s="465"/>
      <c r="AA18" s="465"/>
      <c r="AB18" s="473"/>
      <c r="AC18" s="347">
        <v>57.1</v>
      </c>
      <c r="AD18" s="348"/>
      <c r="AE18" s="348"/>
      <c r="AF18" s="348"/>
      <c r="AG18" s="451"/>
      <c r="AH18" s="347">
        <v>52.2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7667560</v>
      </c>
      <c r="BO18" s="384"/>
      <c r="BP18" s="384"/>
      <c r="BQ18" s="384"/>
      <c r="BR18" s="384"/>
      <c r="BS18" s="384"/>
      <c r="BT18" s="384"/>
      <c r="BU18" s="385"/>
      <c r="BV18" s="383">
        <v>7665573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11415108</v>
      </c>
      <c r="BO19" s="384"/>
      <c r="BP19" s="384"/>
      <c r="BQ19" s="384"/>
      <c r="BR19" s="384"/>
      <c r="BS19" s="384"/>
      <c r="BT19" s="384"/>
      <c r="BU19" s="385"/>
      <c r="BV19" s="383">
        <v>11616813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7742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17362486</v>
      </c>
      <c r="BO23" s="384"/>
      <c r="BP23" s="384"/>
      <c r="BQ23" s="384"/>
      <c r="BR23" s="384"/>
      <c r="BS23" s="384"/>
      <c r="BT23" s="384"/>
      <c r="BU23" s="385"/>
      <c r="BV23" s="383">
        <v>17380074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7500</v>
      </c>
      <c r="R24" s="360"/>
      <c r="S24" s="360"/>
      <c r="T24" s="360"/>
      <c r="U24" s="360"/>
      <c r="V24" s="361"/>
      <c r="W24" s="425"/>
      <c r="X24" s="416"/>
      <c r="Y24" s="417"/>
      <c r="Z24" s="356" t="s">
        <v>155</v>
      </c>
      <c r="AA24" s="357"/>
      <c r="AB24" s="357"/>
      <c r="AC24" s="357"/>
      <c r="AD24" s="357"/>
      <c r="AE24" s="357"/>
      <c r="AF24" s="357"/>
      <c r="AG24" s="358"/>
      <c r="AH24" s="359">
        <v>284</v>
      </c>
      <c r="AI24" s="360"/>
      <c r="AJ24" s="360"/>
      <c r="AK24" s="360"/>
      <c r="AL24" s="361"/>
      <c r="AM24" s="359">
        <v>858816</v>
      </c>
      <c r="AN24" s="360"/>
      <c r="AO24" s="360"/>
      <c r="AP24" s="360"/>
      <c r="AQ24" s="360"/>
      <c r="AR24" s="361"/>
      <c r="AS24" s="359">
        <v>3024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10778288</v>
      </c>
      <c r="BO24" s="384"/>
      <c r="BP24" s="384"/>
      <c r="BQ24" s="384"/>
      <c r="BR24" s="384"/>
      <c r="BS24" s="384"/>
      <c r="BT24" s="384"/>
      <c r="BU24" s="385"/>
      <c r="BV24" s="383">
        <v>11097603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6000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1493251</v>
      </c>
      <c r="BO25" s="379"/>
      <c r="BP25" s="379"/>
      <c r="BQ25" s="379"/>
      <c r="BR25" s="379"/>
      <c r="BS25" s="379"/>
      <c r="BT25" s="379"/>
      <c r="BU25" s="380"/>
      <c r="BV25" s="378">
        <v>1492604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5300</v>
      </c>
      <c r="R26" s="360"/>
      <c r="S26" s="360"/>
      <c r="T26" s="360"/>
      <c r="U26" s="360"/>
      <c r="V26" s="361"/>
      <c r="W26" s="425"/>
      <c r="X26" s="416"/>
      <c r="Y26" s="417"/>
      <c r="Z26" s="356" t="s">
        <v>161</v>
      </c>
      <c r="AA26" s="438"/>
      <c r="AB26" s="438"/>
      <c r="AC26" s="438"/>
      <c r="AD26" s="438"/>
      <c r="AE26" s="438"/>
      <c r="AF26" s="438"/>
      <c r="AG26" s="439"/>
      <c r="AH26" s="359">
        <v>16</v>
      </c>
      <c r="AI26" s="360"/>
      <c r="AJ26" s="360"/>
      <c r="AK26" s="360"/>
      <c r="AL26" s="361"/>
      <c r="AM26" s="359">
        <v>35792</v>
      </c>
      <c r="AN26" s="360"/>
      <c r="AO26" s="360"/>
      <c r="AP26" s="360"/>
      <c r="AQ26" s="360"/>
      <c r="AR26" s="361"/>
      <c r="AS26" s="359">
        <v>2237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3000</v>
      </c>
      <c r="R27" s="360"/>
      <c r="S27" s="360"/>
      <c r="T27" s="360"/>
      <c r="U27" s="360"/>
      <c r="V27" s="361"/>
      <c r="W27" s="425"/>
      <c r="X27" s="416"/>
      <c r="Y27" s="417"/>
      <c r="Z27" s="356" t="s">
        <v>164</v>
      </c>
      <c r="AA27" s="357"/>
      <c r="AB27" s="357"/>
      <c r="AC27" s="357"/>
      <c r="AD27" s="357"/>
      <c r="AE27" s="357"/>
      <c r="AF27" s="357"/>
      <c r="AG27" s="358"/>
      <c r="AH27" s="359">
        <v>5</v>
      </c>
      <c r="AI27" s="360"/>
      <c r="AJ27" s="360"/>
      <c r="AK27" s="360"/>
      <c r="AL27" s="361"/>
      <c r="AM27" s="359">
        <v>16195</v>
      </c>
      <c r="AN27" s="360"/>
      <c r="AO27" s="360"/>
      <c r="AP27" s="360"/>
      <c r="AQ27" s="360"/>
      <c r="AR27" s="361"/>
      <c r="AS27" s="359">
        <v>3239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1215148</v>
      </c>
      <c r="BO27" s="387"/>
      <c r="BP27" s="387"/>
      <c r="BQ27" s="387"/>
      <c r="BR27" s="387"/>
      <c r="BS27" s="387"/>
      <c r="BT27" s="387"/>
      <c r="BU27" s="388"/>
      <c r="BV27" s="386">
        <v>1214812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2600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2475192</v>
      </c>
      <c r="BO28" s="379"/>
      <c r="BP28" s="379"/>
      <c r="BQ28" s="379"/>
      <c r="BR28" s="379"/>
      <c r="BS28" s="379"/>
      <c r="BT28" s="379"/>
      <c r="BU28" s="380"/>
      <c r="BV28" s="378">
        <v>2473515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2500</v>
      </c>
      <c r="R29" s="360"/>
      <c r="S29" s="360"/>
      <c r="T29" s="360"/>
      <c r="U29" s="360"/>
      <c r="V29" s="361"/>
      <c r="W29" s="426"/>
      <c r="X29" s="427"/>
      <c r="Y29" s="428"/>
      <c r="Z29" s="356" t="s">
        <v>171</v>
      </c>
      <c r="AA29" s="357"/>
      <c r="AB29" s="357"/>
      <c r="AC29" s="357"/>
      <c r="AD29" s="357"/>
      <c r="AE29" s="357"/>
      <c r="AF29" s="357"/>
      <c r="AG29" s="358"/>
      <c r="AH29" s="359">
        <v>289</v>
      </c>
      <c r="AI29" s="360"/>
      <c r="AJ29" s="360"/>
      <c r="AK29" s="360"/>
      <c r="AL29" s="361"/>
      <c r="AM29" s="359">
        <v>875011</v>
      </c>
      <c r="AN29" s="360"/>
      <c r="AO29" s="360"/>
      <c r="AP29" s="360"/>
      <c r="AQ29" s="360"/>
      <c r="AR29" s="361"/>
      <c r="AS29" s="359">
        <v>3028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667261</v>
      </c>
      <c r="BO29" s="384"/>
      <c r="BP29" s="384"/>
      <c r="BQ29" s="384"/>
      <c r="BR29" s="384"/>
      <c r="BS29" s="384"/>
      <c r="BT29" s="384"/>
      <c r="BU29" s="385"/>
      <c r="BV29" s="383">
        <v>666775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8294242</v>
      </c>
      <c r="BO30" s="387"/>
      <c r="BP30" s="387"/>
      <c r="BQ30" s="387"/>
      <c r="BR30" s="387"/>
      <c r="BS30" s="387"/>
      <c r="BT30" s="387"/>
      <c r="BU30" s="388"/>
      <c r="BV30" s="386">
        <v>7728532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IF('各会計、関係団体の財政状況及び健全化判断比率'!B32="","",'各会計、関係団体の財政状況及び健全化判断比率'!B32)</f>
        <v>大和簡易水道特別会計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大垣衛生施設組合（一般会計）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29</v>
      </c>
      <c r="CP34" s="343"/>
      <c r="CQ34" s="342" t="str">
        <f>IF('各会計、関係団体の財政状況及び健全化判断比率'!BS7="","",'各会計、関係団体の財政状況及び健全化判断比率'!BS7)</f>
        <v>揖斐川町土地開発公社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谷汲中央診療所特別会計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国民健康保険直診勘定特別会計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IF('各会計、関係団体の財政状況及び健全化判断比率'!B33="","",'各会計、関係団体の財政状況及び健全化判断比率'!B33)</f>
        <v>脛永簡易水道特別会計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揖斐川水防事務組合（一般会計）</v>
      </c>
      <c r="BZ35" s="342"/>
      <c r="CA35" s="342"/>
      <c r="CB35" s="342"/>
      <c r="CC35" s="342"/>
      <c r="CD35" s="342"/>
      <c r="CE35" s="342"/>
      <c r="CF35" s="342"/>
      <c r="CG35" s="342"/>
      <c r="CH35" s="342"/>
      <c r="CI35" s="342"/>
      <c r="CJ35" s="342"/>
      <c r="CK35" s="342"/>
      <c r="CL35" s="342"/>
      <c r="CM35" s="342"/>
      <c r="CN35" s="165"/>
      <c r="CO35" s="343">
        <f t="shared" ref="CO35:CO43" si="3">IF(CQ35="","",CO34+1)</f>
        <v>30</v>
      </c>
      <c r="CP35" s="343"/>
      <c r="CQ35" s="342" t="str">
        <f>IF('各会計、関係団体の財政状況及び健全化判断比率'!BS8="","",'各会計、関係団体の財政状況及び健全化判断比率'!BS8)</f>
        <v>サンシャイン春日</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町営住宅事業特別会計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IF('各会計、関係団体の財政状況及び健全化判断比率'!B34="","",'各会計、関係団体の財政状況及び健全化判断比率'!B34)</f>
        <v>市場簡易水道特別会計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揖斐郡養基小学校養基保育所組合（一般会計）</v>
      </c>
      <c r="BZ36" s="342"/>
      <c r="CA36" s="342"/>
      <c r="CB36" s="342"/>
      <c r="CC36" s="342"/>
      <c r="CD36" s="342"/>
      <c r="CE36" s="342"/>
      <c r="CF36" s="342"/>
      <c r="CG36" s="342"/>
      <c r="CH36" s="342"/>
      <c r="CI36" s="342"/>
      <c r="CJ36" s="342"/>
      <c r="CK36" s="342"/>
      <c r="CL36" s="342"/>
      <c r="CM36" s="342"/>
      <c r="CN36" s="165"/>
      <c r="CO36" s="343">
        <f t="shared" si="3"/>
        <v>31</v>
      </c>
      <c r="CP36" s="343"/>
      <c r="CQ36" s="342" t="str">
        <f>IF('各会計、関係団体の財政状況及び健全化判断比率'!BS9="","",'各会計、関係団体の財政状況及び健全化判断比率'!BS9)</f>
        <v>いびがわ</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杉原地域土地取得等特別会計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IF('各会計、関係団体の財政状況及び健全化判断比率'!B35="","",'各会計、関係団体の財政状況及び健全化判断比率'!B35)</f>
        <v>谷汲簡易水道特別会計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岐阜県市町村会館組合（一般会計）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徳山ダム上流域公有地化特別会計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IF('各会計、関係団体の財政状況及び健全化判断比率'!B36="","",'各会計、関係団体の財政状況及び健全化判断比率'!B36)</f>
        <v>北部簡易水道特別会計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樫原谷林野組合（一般会計）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地域情報特別会計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IF('各会計、関係団体の財政状況及び健全化判断比率'!B37="","",'各会計、関係団体の財政状況及び健全化判断比率'!B37)</f>
        <v>公共下水道事業特別会計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足打谷林野組合（一般会計）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17</v>
      </c>
      <c r="BF40" s="343"/>
      <c r="BG40" s="342" t="str">
        <f>IF('各会計、関係団体の財政状況及び健全化判断比率'!B38="","",'各会計、関係団体の財政状況及び健全化判断比率'!B38)</f>
        <v>農業集落排水事業特別会計</v>
      </c>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岐阜県市町村職員退職手当組合（一般会計）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18</v>
      </c>
      <c r="BF41" s="343"/>
      <c r="BG41" s="342" t="str">
        <f>IF('各会計、関係団体の財政状況及び健全化判断比率'!B39="","",'各会計、関係団体の財政状況及び健全化判断比率'!B39)</f>
        <v>個別排水事業特別会計</v>
      </c>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揖斐郡消防組合（一般会計）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27</v>
      </c>
      <c r="BX42" s="343"/>
      <c r="BY42" s="342" t="str">
        <f>IF('各会計、関係団体の財政状況及び健全化判断比率'!B76="","",'各会計、関係団体の財政状況及び健全化判断比率'!B76)</f>
        <v>西濃環境整備組合（一般会計）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28</v>
      </c>
      <c r="BX43" s="343"/>
      <c r="BY43" s="342" t="str">
        <f>IF('各会計、関係団体の財政状況及び健全化判断比率'!B77="","",'各会計、関係団体の財政状況及び健全化判断比率'!B77)</f>
        <v>揖斐広域連合（一般会計）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3160299</v>
      </c>
      <c r="S5" s="639"/>
      <c r="T5" s="639"/>
      <c r="U5" s="639"/>
      <c r="V5" s="639"/>
      <c r="W5" s="639"/>
      <c r="X5" s="639"/>
      <c r="Y5" s="686"/>
      <c r="Z5" s="699">
        <v>18.399999999999999</v>
      </c>
      <c r="AA5" s="699"/>
      <c r="AB5" s="699"/>
      <c r="AC5" s="699"/>
      <c r="AD5" s="700">
        <v>3160299</v>
      </c>
      <c r="AE5" s="700"/>
      <c r="AF5" s="700"/>
      <c r="AG5" s="700"/>
      <c r="AH5" s="700"/>
      <c r="AI5" s="700"/>
      <c r="AJ5" s="700"/>
      <c r="AK5" s="700"/>
      <c r="AL5" s="687">
        <v>31.6</v>
      </c>
      <c r="AM5" s="656"/>
      <c r="AN5" s="656"/>
      <c r="AO5" s="688"/>
      <c r="AP5" s="675" t="s">
        <v>209</v>
      </c>
      <c r="AQ5" s="676"/>
      <c r="AR5" s="676"/>
      <c r="AS5" s="676"/>
      <c r="AT5" s="676"/>
      <c r="AU5" s="676"/>
      <c r="AV5" s="676"/>
      <c r="AW5" s="676"/>
      <c r="AX5" s="676"/>
      <c r="AY5" s="676"/>
      <c r="AZ5" s="676"/>
      <c r="BA5" s="676"/>
      <c r="BB5" s="676"/>
      <c r="BC5" s="676"/>
      <c r="BD5" s="676"/>
      <c r="BE5" s="676"/>
      <c r="BF5" s="677"/>
      <c r="BG5" s="588">
        <v>3142505</v>
      </c>
      <c r="BH5" s="589"/>
      <c r="BI5" s="589"/>
      <c r="BJ5" s="589"/>
      <c r="BK5" s="589"/>
      <c r="BL5" s="589"/>
      <c r="BM5" s="589"/>
      <c r="BN5" s="590"/>
      <c r="BO5" s="641">
        <v>99.4</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143494</v>
      </c>
      <c r="S6" s="589"/>
      <c r="T6" s="589"/>
      <c r="U6" s="589"/>
      <c r="V6" s="589"/>
      <c r="W6" s="589"/>
      <c r="X6" s="589"/>
      <c r="Y6" s="590"/>
      <c r="Z6" s="641">
        <v>0.8</v>
      </c>
      <c r="AA6" s="641"/>
      <c r="AB6" s="641"/>
      <c r="AC6" s="641"/>
      <c r="AD6" s="642">
        <v>143494</v>
      </c>
      <c r="AE6" s="642"/>
      <c r="AF6" s="642"/>
      <c r="AG6" s="642"/>
      <c r="AH6" s="642"/>
      <c r="AI6" s="642"/>
      <c r="AJ6" s="642"/>
      <c r="AK6" s="642"/>
      <c r="AL6" s="611">
        <v>1.4</v>
      </c>
      <c r="AM6" s="643"/>
      <c r="AN6" s="643"/>
      <c r="AO6" s="644"/>
      <c r="AP6" s="585" t="s">
        <v>215</v>
      </c>
      <c r="AQ6" s="586"/>
      <c r="AR6" s="586"/>
      <c r="AS6" s="586"/>
      <c r="AT6" s="586"/>
      <c r="AU6" s="586"/>
      <c r="AV6" s="586"/>
      <c r="AW6" s="586"/>
      <c r="AX6" s="586"/>
      <c r="AY6" s="586"/>
      <c r="AZ6" s="586"/>
      <c r="BA6" s="586"/>
      <c r="BB6" s="586"/>
      <c r="BC6" s="586"/>
      <c r="BD6" s="586"/>
      <c r="BE6" s="586"/>
      <c r="BF6" s="587"/>
      <c r="BG6" s="588">
        <v>3142505</v>
      </c>
      <c r="BH6" s="589"/>
      <c r="BI6" s="589"/>
      <c r="BJ6" s="589"/>
      <c r="BK6" s="589"/>
      <c r="BL6" s="589"/>
      <c r="BM6" s="589"/>
      <c r="BN6" s="590"/>
      <c r="BO6" s="641">
        <v>99.4</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115520</v>
      </c>
      <c r="CS6" s="589"/>
      <c r="CT6" s="589"/>
      <c r="CU6" s="589"/>
      <c r="CV6" s="589"/>
      <c r="CW6" s="589"/>
      <c r="CX6" s="589"/>
      <c r="CY6" s="590"/>
      <c r="CZ6" s="641">
        <v>0.7</v>
      </c>
      <c r="DA6" s="641"/>
      <c r="DB6" s="641"/>
      <c r="DC6" s="641"/>
      <c r="DD6" s="594" t="s">
        <v>210</v>
      </c>
      <c r="DE6" s="589"/>
      <c r="DF6" s="589"/>
      <c r="DG6" s="589"/>
      <c r="DH6" s="589"/>
      <c r="DI6" s="589"/>
      <c r="DJ6" s="589"/>
      <c r="DK6" s="589"/>
      <c r="DL6" s="589"/>
      <c r="DM6" s="589"/>
      <c r="DN6" s="589"/>
      <c r="DO6" s="589"/>
      <c r="DP6" s="590"/>
      <c r="DQ6" s="594">
        <v>115520</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5980</v>
      </c>
      <c r="S7" s="589"/>
      <c r="T7" s="589"/>
      <c r="U7" s="589"/>
      <c r="V7" s="589"/>
      <c r="W7" s="589"/>
      <c r="X7" s="589"/>
      <c r="Y7" s="590"/>
      <c r="Z7" s="641">
        <v>0</v>
      </c>
      <c r="AA7" s="641"/>
      <c r="AB7" s="641"/>
      <c r="AC7" s="641"/>
      <c r="AD7" s="642">
        <v>5980</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1109838</v>
      </c>
      <c r="BH7" s="589"/>
      <c r="BI7" s="589"/>
      <c r="BJ7" s="589"/>
      <c r="BK7" s="589"/>
      <c r="BL7" s="589"/>
      <c r="BM7" s="589"/>
      <c r="BN7" s="590"/>
      <c r="BO7" s="641">
        <v>35.1</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2764868</v>
      </c>
      <c r="CS7" s="589"/>
      <c r="CT7" s="589"/>
      <c r="CU7" s="589"/>
      <c r="CV7" s="589"/>
      <c r="CW7" s="589"/>
      <c r="CX7" s="589"/>
      <c r="CY7" s="590"/>
      <c r="CZ7" s="641">
        <v>16.7</v>
      </c>
      <c r="DA7" s="641"/>
      <c r="DB7" s="641"/>
      <c r="DC7" s="641"/>
      <c r="DD7" s="594">
        <v>258535</v>
      </c>
      <c r="DE7" s="589"/>
      <c r="DF7" s="589"/>
      <c r="DG7" s="589"/>
      <c r="DH7" s="589"/>
      <c r="DI7" s="589"/>
      <c r="DJ7" s="589"/>
      <c r="DK7" s="589"/>
      <c r="DL7" s="589"/>
      <c r="DM7" s="589"/>
      <c r="DN7" s="589"/>
      <c r="DO7" s="589"/>
      <c r="DP7" s="590"/>
      <c r="DQ7" s="594">
        <v>1708246</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18033</v>
      </c>
      <c r="S8" s="589"/>
      <c r="T8" s="589"/>
      <c r="U8" s="589"/>
      <c r="V8" s="589"/>
      <c r="W8" s="589"/>
      <c r="X8" s="589"/>
      <c r="Y8" s="590"/>
      <c r="Z8" s="641">
        <v>0.1</v>
      </c>
      <c r="AA8" s="641"/>
      <c r="AB8" s="641"/>
      <c r="AC8" s="641"/>
      <c r="AD8" s="642">
        <v>18033</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38229</v>
      </c>
      <c r="BH8" s="589"/>
      <c r="BI8" s="589"/>
      <c r="BJ8" s="589"/>
      <c r="BK8" s="589"/>
      <c r="BL8" s="589"/>
      <c r="BM8" s="589"/>
      <c r="BN8" s="590"/>
      <c r="BO8" s="641">
        <v>1.2</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3044224</v>
      </c>
      <c r="CS8" s="589"/>
      <c r="CT8" s="589"/>
      <c r="CU8" s="589"/>
      <c r="CV8" s="589"/>
      <c r="CW8" s="589"/>
      <c r="CX8" s="589"/>
      <c r="CY8" s="590"/>
      <c r="CZ8" s="641">
        <v>18.3</v>
      </c>
      <c r="DA8" s="641"/>
      <c r="DB8" s="641"/>
      <c r="DC8" s="641"/>
      <c r="DD8" s="594">
        <v>38547</v>
      </c>
      <c r="DE8" s="589"/>
      <c r="DF8" s="589"/>
      <c r="DG8" s="589"/>
      <c r="DH8" s="589"/>
      <c r="DI8" s="589"/>
      <c r="DJ8" s="589"/>
      <c r="DK8" s="589"/>
      <c r="DL8" s="589"/>
      <c r="DM8" s="589"/>
      <c r="DN8" s="589"/>
      <c r="DO8" s="589"/>
      <c r="DP8" s="590"/>
      <c r="DQ8" s="594">
        <v>1857332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8698</v>
      </c>
      <c r="S9" s="589"/>
      <c r="T9" s="589"/>
      <c r="U9" s="589"/>
      <c r="V9" s="589"/>
      <c r="W9" s="589"/>
      <c r="X9" s="589"/>
      <c r="Y9" s="590"/>
      <c r="Z9" s="641">
        <v>0.1</v>
      </c>
      <c r="AA9" s="641"/>
      <c r="AB9" s="641"/>
      <c r="AC9" s="641"/>
      <c r="AD9" s="642">
        <v>8698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922460</v>
      </c>
      <c r="BH9" s="589"/>
      <c r="BI9" s="589"/>
      <c r="BJ9" s="589"/>
      <c r="BK9" s="589"/>
      <c r="BL9" s="589"/>
      <c r="BM9" s="589"/>
      <c r="BN9" s="590"/>
      <c r="BO9" s="641">
        <v>29.2</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1579011</v>
      </c>
      <c r="CS9" s="589"/>
      <c r="CT9" s="589"/>
      <c r="CU9" s="589"/>
      <c r="CV9" s="589"/>
      <c r="CW9" s="589"/>
      <c r="CX9" s="589"/>
      <c r="CY9" s="590"/>
      <c r="CZ9" s="641">
        <v>9.5</v>
      </c>
      <c r="DA9" s="641"/>
      <c r="DB9" s="641"/>
      <c r="DC9" s="641"/>
      <c r="DD9" s="594">
        <v>33383</v>
      </c>
      <c r="DE9" s="589"/>
      <c r="DF9" s="589"/>
      <c r="DG9" s="589"/>
      <c r="DH9" s="589"/>
      <c r="DI9" s="589"/>
      <c r="DJ9" s="589"/>
      <c r="DK9" s="589"/>
      <c r="DL9" s="589"/>
      <c r="DM9" s="589"/>
      <c r="DN9" s="589"/>
      <c r="DO9" s="589"/>
      <c r="DP9" s="590"/>
      <c r="DQ9" s="594">
        <v>1252013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259765</v>
      </c>
      <c r="S10" s="589"/>
      <c r="T10" s="589"/>
      <c r="U10" s="589"/>
      <c r="V10" s="589"/>
      <c r="W10" s="589"/>
      <c r="X10" s="589"/>
      <c r="Y10" s="590"/>
      <c r="Z10" s="641">
        <v>1.5</v>
      </c>
      <c r="AA10" s="641"/>
      <c r="AB10" s="641"/>
      <c r="AC10" s="641"/>
      <c r="AD10" s="642">
        <v>259765</v>
      </c>
      <c r="AE10" s="642"/>
      <c r="AF10" s="642"/>
      <c r="AG10" s="642"/>
      <c r="AH10" s="642"/>
      <c r="AI10" s="642"/>
      <c r="AJ10" s="642"/>
      <c r="AK10" s="642"/>
      <c r="AL10" s="611">
        <v>2.6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52772</v>
      </c>
      <c r="BH10" s="589"/>
      <c r="BI10" s="589"/>
      <c r="BJ10" s="589"/>
      <c r="BK10" s="589"/>
      <c r="BL10" s="589"/>
      <c r="BM10" s="589"/>
      <c r="BN10" s="590"/>
      <c r="BO10" s="641">
        <v>1.7</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113</v>
      </c>
      <c r="CS10" s="589"/>
      <c r="CT10" s="589"/>
      <c r="CU10" s="589"/>
      <c r="CV10" s="589"/>
      <c r="CW10" s="589"/>
      <c r="CX10" s="589"/>
      <c r="CY10" s="590"/>
      <c r="CZ10" s="641" t="s">
        <v>113</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27719</v>
      </c>
      <c r="S11" s="589"/>
      <c r="T11" s="589"/>
      <c r="U11" s="589"/>
      <c r="V11" s="589"/>
      <c r="W11" s="589"/>
      <c r="X11" s="589"/>
      <c r="Y11" s="590"/>
      <c r="Z11" s="641">
        <v>0.2</v>
      </c>
      <c r="AA11" s="641"/>
      <c r="AB11" s="641"/>
      <c r="AC11" s="641"/>
      <c r="AD11" s="642">
        <v>27719</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96377</v>
      </c>
      <c r="BH11" s="589"/>
      <c r="BI11" s="589"/>
      <c r="BJ11" s="589"/>
      <c r="BK11" s="589"/>
      <c r="BL11" s="589"/>
      <c r="BM11" s="589"/>
      <c r="BN11" s="590"/>
      <c r="BO11" s="641">
        <v>3</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1504157</v>
      </c>
      <c r="CS11" s="589"/>
      <c r="CT11" s="589"/>
      <c r="CU11" s="589"/>
      <c r="CV11" s="589"/>
      <c r="CW11" s="589"/>
      <c r="CX11" s="589"/>
      <c r="CY11" s="590"/>
      <c r="CZ11" s="641">
        <v>9.1</v>
      </c>
      <c r="DA11" s="641"/>
      <c r="DB11" s="641"/>
      <c r="DC11" s="641"/>
      <c r="DD11" s="594">
        <v>419885</v>
      </c>
      <c r="DE11" s="589"/>
      <c r="DF11" s="589"/>
      <c r="DG11" s="589"/>
      <c r="DH11" s="589"/>
      <c r="DI11" s="589"/>
      <c r="DJ11" s="589"/>
      <c r="DK11" s="589"/>
      <c r="DL11" s="589"/>
      <c r="DM11" s="589"/>
      <c r="DN11" s="589"/>
      <c r="DO11" s="589"/>
      <c r="DP11" s="590"/>
      <c r="DQ11" s="594">
        <v>1239042</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1846491</v>
      </c>
      <c r="BH12" s="589"/>
      <c r="BI12" s="589"/>
      <c r="BJ12" s="589"/>
      <c r="BK12" s="589"/>
      <c r="BL12" s="589"/>
      <c r="BM12" s="589"/>
      <c r="BN12" s="590"/>
      <c r="BO12" s="641">
        <v>58.4</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390692</v>
      </c>
      <c r="CS12" s="589"/>
      <c r="CT12" s="589"/>
      <c r="CU12" s="589"/>
      <c r="CV12" s="589"/>
      <c r="CW12" s="589"/>
      <c r="CX12" s="589"/>
      <c r="CY12" s="590"/>
      <c r="CZ12" s="641">
        <v>2.4</v>
      </c>
      <c r="DA12" s="641"/>
      <c r="DB12" s="641"/>
      <c r="DC12" s="641"/>
      <c r="DD12" s="594">
        <v>39588</v>
      </c>
      <c r="DE12" s="589"/>
      <c r="DF12" s="589"/>
      <c r="DG12" s="589"/>
      <c r="DH12" s="589"/>
      <c r="DI12" s="589"/>
      <c r="DJ12" s="589"/>
      <c r="DK12" s="589"/>
      <c r="DL12" s="589"/>
      <c r="DM12" s="589"/>
      <c r="DN12" s="589"/>
      <c r="DO12" s="589"/>
      <c r="DP12" s="590"/>
      <c r="DQ12" s="594">
        <v>240440</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16842</v>
      </c>
      <c r="S13" s="589"/>
      <c r="T13" s="589"/>
      <c r="U13" s="589"/>
      <c r="V13" s="589"/>
      <c r="W13" s="589"/>
      <c r="X13" s="589"/>
      <c r="Y13" s="590"/>
      <c r="Z13" s="641">
        <v>0.1</v>
      </c>
      <c r="AA13" s="641"/>
      <c r="AB13" s="641"/>
      <c r="AC13" s="641"/>
      <c r="AD13" s="642">
        <v>16842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1828405</v>
      </c>
      <c r="BH13" s="589"/>
      <c r="BI13" s="589"/>
      <c r="BJ13" s="589"/>
      <c r="BK13" s="589"/>
      <c r="BL13" s="589"/>
      <c r="BM13" s="589"/>
      <c r="BN13" s="590"/>
      <c r="BO13" s="641">
        <v>57.9</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1179521</v>
      </c>
      <c r="CS13" s="589"/>
      <c r="CT13" s="589"/>
      <c r="CU13" s="589"/>
      <c r="CV13" s="589"/>
      <c r="CW13" s="589"/>
      <c r="CX13" s="589"/>
      <c r="CY13" s="590"/>
      <c r="CZ13" s="641">
        <v>7.1</v>
      </c>
      <c r="DA13" s="641"/>
      <c r="DB13" s="641"/>
      <c r="DC13" s="641"/>
      <c r="DD13" s="594">
        <v>614021</v>
      </c>
      <c r="DE13" s="589"/>
      <c r="DF13" s="589"/>
      <c r="DG13" s="589"/>
      <c r="DH13" s="589"/>
      <c r="DI13" s="589"/>
      <c r="DJ13" s="589"/>
      <c r="DK13" s="589"/>
      <c r="DL13" s="589"/>
      <c r="DM13" s="589"/>
      <c r="DN13" s="589"/>
      <c r="DO13" s="589"/>
      <c r="DP13" s="590"/>
      <c r="DQ13" s="594">
        <v>636246</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57267</v>
      </c>
      <c r="BH14" s="589"/>
      <c r="BI14" s="589"/>
      <c r="BJ14" s="589"/>
      <c r="BK14" s="589"/>
      <c r="BL14" s="589"/>
      <c r="BM14" s="589"/>
      <c r="BN14" s="590"/>
      <c r="BO14" s="641">
        <v>1.8</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656061</v>
      </c>
      <c r="CS14" s="589"/>
      <c r="CT14" s="589"/>
      <c r="CU14" s="589"/>
      <c r="CV14" s="589"/>
      <c r="CW14" s="589"/>
      <c r="CX14" s="589"/>
      <c r="CY14" s="590"/>
      <c r="CZ14" s="641">
        <v>4</v>
      </c>
      <c r="DA14" s="641"/>
      <c r="DB14" s="641"/>
      <c r="DC14" s="641"/>
      <c r="DD14" s="594">
        <v>89520</v>
      </c>
      <c r="DE14" s="589"/>
      <c r="DF14" s="589"/>
      <c r="DG14" s="589"/>
      <c r="DH14" s="589"/>
      <c r="DI14" s="589"/>
      <c r="DJ14" s="589"/>
      <c r="DK14" s="589"/>
      <c r="DL14" s="589"/>
      <c r="DM14" s="589"/>
      <c r="DN14" s="589"/>
      <c r="DO14" s="589"/>
      <c r="DP14" s="590"/>
      <c r="DQ14" s="594">
        <v>577340</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6604</v>
      </c>
      <c r="S15" s="589"/>
      <c r="T15" s="589"/>
      <c r="U15" s="589"/>
      <c r="V15" s="589"/>
      <c r="W15" s="589"/>
      <c r="X15" s="589"/>
      <c r="Y15" s="590"/>
      <c r="Z15" s="641">
        <v>0</v>
      </c>
      <c r="AA15" s="641"/>
      <c r="AB15" s="641"/>
      <c r="AC15" s="641"/>
      <c r="AD15" s="642">
        <v>6604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127276</v>
      </c>
      <c r="BH15" s="589"/>
      <c r="BI15" s="589"/>
      <c r="BJ15" s="589"/>
      <c r="BK15" s="589"/>
      <c r="BL15" s="589"/>
      <c r="BM15" s="589"/>
      <c r="BN15" s="590"/>
      <c r="BO15" s="641">
        <v>4</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3005273</v>
      </c>
      <c r="CS15" s="589"/>
      <c r="CT15" s="589"/>
      <c r="CU15" s="589"/>
      <c r="CV15" s="589"/>
      <c r="CW15" s="589"/>
      <c r="CX15" s="589"/>
      <c r="CY15" s="590"/>
      <c r="CZ15" s="641">
        <v>18.100000000000001</v>
      </c>
      <c r="DA15" s="641"/>
      <c r="DB15" s="641"/>
      <c r="DC15" s="641"/>
      <c r="DD15" s="594">
        <v>2145497</v>
      </c>
      <c r="DE15" s="589"/>
      <c r="DF15" s="589"/>
      <c r="DG15" s="589"/>
      <c r="DH15" s="589"/>
      <c r="DI15" s="589"/>
      <c r="DJ15" s="589"/>
      <c r="DK15" s="589"/>
      <c r="DL15" s="589"/>
      <c r="DM15" s="589"/>
      <c r="DN15" s="589"/>
      <c r="DO15" s="589"/>
      <c r="DP15" s="590"/>
      <c r="DQ15" s="594">
        <v>935041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6892720</v>
      </c>
      <c r="S16" s="589"/>
      <c r="T16" s="589"/>
      <c r="U16" s="589"/>
      <c r="V16" s="589"/>
      <c r="W16" s="589"/>
      <c r="X16" s="589"/>
      <c r="Y16" s="590"/>
      <c r="Z16" s="641">
        <v>40.1</v>
      </c>
      <c r="AA16" s="641"/>
      <c r="AB16" s="641"/>
      <c r="AC16" s="641"/>
      <c r="AD16" s="642">
        <v>6313560</v>
      </c>
      <c r="AE16" s="642"/>
      <c r="AF16" s="642"/>
      <c r="AG16" s="642"/>
      <c r="AH16" s="642"/>
      <c r="AI16" s="642"/>
      <c r="AJ16" s="642"/>
      <c r="AK16" s="642"/>
      <c r="AL16" s="611">
        <v>63.2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1633</v>
      </c>
      <c r="BH16" s="589"/>
      <c r="BI16" s="589"/>
      <c r="BJ16" s="589"/>
      <c r="BK16" s="589"/>
      <c r="BL16" s="589"/>
      <c r="BM16" s="589"/>
      <c r="BN16" s="590"/>
      <c r="BO16" s="641">
        <v>0.1</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77253</v>
      </c>
      <c r="CS16" s="589"/>
      <c r="CT16" s="589"/>
      <c r="CU16" s="589"/>
      <c r="CV16" s="589"/>
      <c r="CW16" s="589"/>
      <c r="CX16" s="589"/>
      <c r="CY16" s="590"/>
      <c r="CZ16" s="641">
        <v>0.5</v>
      </c>
      <c r="DA16" s="641"/>
      <c r="DB16" s="641"/>
      <c r="DC16" s="641"/>
      <c r="DD16" s="594" t="s">
        <v>113</v>
      </c>
      <c r="DE16" s="589"/>
      <c r="DF16" s="589"/>
      <c r="DG16" s="589"/>
      <c r="DH16" s="589"/>
      <c r="DI16" s="589"/>
      <c r="DJ16" s="589"/>
      <c r="DK16" s="589"/>
      <c r="DL16" s="589"/>
      <c r="DM16" s="589"/>
      <c r="DN16" s="589"/>
      <c r="DO16" s="589"/>
      <c r="DP16" s="590"/>
      <c r="DQ16" s="594">
        <v>15871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6313560</v>
      </c>
      <c r="S17" s="589"/>
      <c r="T17" s="589"/>
      <c r="U17" s="589"/>
      <c r="V17" s="589"/>
      <c r="W17" s="589"/>
      <c r="X17" s="589"/>
      <c r="Y17" s="590"/>
      <c r="Z17" s="641">
        <v>36.700000000000003</v>
      </c>
      <c r="AA17" s="641"/>
      <c r="AB17" s="641"/>
      <c r="AC17" s="641"/>
      <c r="AD17" s="642">
        <v>6313560</v>
      </c>
      <c r="AE17" s="642"/>
      <c r="AF17" s="642"/>
      <c r="AG17" s="642"/>
      <c r="AH17" s="642"/>
      <c r="AI17" s="642"/>
      <c r="AJ17" s="642"/>
      <c r="AK17" s="642"/>
      <c r="AL17" s="611">
        <v>63.2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2280789</v>
      </c>
      <c r="CS17" s="589"/>
      <c r="CT17" s="589"/>
      <c r="CU17" s="589"/>
      <c r="CV17" s="589"/>
      <c r="CW17" s="589"/>
      <c r="CX17" s="589"/>
      <c r="CY17" s="590"/>
      <c r="CZ17" s="641">
        <v>13.7</v>
      </c>
      <c r="DA17" s="641"/>
      <c r="DB17" s="641"/>
      <c r="DC17" s="641"/>
      <c r="DD17" s="594" t="s">
        <v>113</v>
      </c>
      <c r="DE17" s="589"/>
      <c r="DF17" s="589"/>
      <c r="DG17" s="589"/>
      <c r="DH17" s="589"/>
      <c r="DI17" s="589"/>
      <c r="DJ17" s="589"/>
      <c r="DK17" s="589"/>
      <c r="DL17" s="589"/>
      <c r="DM17" s="589"/>
      <c r="DN17" s="589"/>
      <c r="DO17" s="589"/>
      <c r="DP17" s="590"/>
      <c r="DQ17" s="594">
        <v>2241345</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579160</v>
      </c>
      <c r="S18" s="589"/>
      <c r="T18" s="589"/>
      <c r="U18" s="589"/>
      <c r="V18" s="589"/>
      <c r="W18" s="589"/>
      <c r="X18" s="589"/>
      <c r="Y18" s="590"/>
      <c r="Z18" s="641">
        <v>3.4</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770</v>
      </c>
      <c r="CS18" s="589"/>
      <c r="CT18" s="589"/>
      <c r="CU18" s="589"/>
      <c r="CV18" s="589"/>
      <c r="CW18" s="589"/>
      <c r="CX18" s="589"/>
      <c r="CY18" s="590"/>
      <c r="CZ18" s="641">
        <v>0</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17794</v>
      </c>
      <c r="BH19" s="589"/>
      <c r="BI19" s="589"/>
      <c r="BJ19" s="589"/>
      <c r="BK19" s="589"/>
      <c r="BL19" s="589"/>
      <c r="BM19" s="589"/>
      <c r="BN19" s="590"/>
      <c r="BO19" s="641">
        <v>0.6</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10540154</v>
      </c>
      <c r="S20" s="589"/>
      <c r="T20" s="589"/>
      <c r="U20" s="589"/>
      <c r="V20" s="589"/>
      <c r="W20" s="589"/>
      <c r="X20" s="589"/>
      <c r="Y20" s="590"/>
      <c r="Z20" s="641">
        <v>61.3</v>
      </c>
      <c r="AA20" s="641"/>
      <c r="AB20" s="641"/>
      <c r="AC20" s="641"/>
      <c r="AD20" s="642">
        <v>9960994</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17794</v>
      </c>
      <c r="BH20" s="589"/>
      <c r="BI20" s="589"/>
      <c r="BJ20" s="589"/>
      <c r="BK20" s="589"/>
      <c r="BL20" s="589"/>
      <c r="BM20" s="589"/>
      <c r="BN20" s="590"/>
      <c r="BO20" s="641">
        <v>0.6</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16598139</v>
      </c>
      <c r="CS20" s="589"/>
      <c r="CT20" s="589"/>
      <c r="CU20" s="589"/>
      <c r="CV20" s="589"/>
      <c r="CW20" s="589"/>
      <c r="CX20" s="589"/>
      <c r="CY20" s="590"/>
      <c r="CZ20" s="641">
        <v>100</v>
      </c>
      <c r="DA20" s="641"/>
      <c r="DB20" s="641"/>
      <c r="DC20" s="641"/>
      <c r="DD20" s="594">
        <v>3638976</v>
      </c>
      <c r="DE20" s="589"/>
      <c r="DF20" s="589"/>
      <c r="DG20" s="589"/>
      <c r="DH20" s="589"/>
      <c r="DI20" s="589"/>
      <c r="DJ20" s="589"/>
      <c r="DK20" s="589"/>
      <c r="DL20" s="589"/>
      <c r="DM20" s="589"/>
      <c r="DN20" s="589"/>
      <c r="DO20" s="589"/>
      <c r="DP20" s="590"/>
      <c r="DQ20" s="594">
        <v>10818436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2229</v>
      </c>
      <c r="S21" s="589"/>
      <c r="T21" s="589"/>
      <c r="U21" s="589"/>
      <c r="V21" s="589"/>
      <c r="W21" s="589"/>
      <c r="X21" s="589"/>
      <c r="Y21" s="590"/>
      <c r="Z21" s="641">
        <v>0</v>
      </c>
      <c r="AA21" s="641"/>
      <c r="AB21" s="641"/>
      <c r="AC21" s="641"/>
      <c r="AD21" s="642">
        <v>2229</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17794</v>
      </c>
      <c r="BH21" s="589"/>
      <c r="BI21" s="589"/>
      <c r="BJ21" s="589"/>
      <c r="BK21" s="589"/>
      <c r="BL21" s="589"/>
      <c r="BM21" s="589"/>
      <c r="BN21" s="590"/>
      <c r="BO21" s="641">
        <v>0.6</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104253</v>
      </c>
      <c r="S22" s="589"/>
      <c r="T22" s="589"/>
      <c r="U22" s="589"/>
      <c r="V22" s="589"/>
      <c r="W22" s="589"/>
      <c r="X22" s="589"/>
      <c r="Y22" s="590"/>
      <c r="Z22" s="641">
        <v>0.6</v>
      </c>
      <c r="AA22" s="641"/>
      <c r="AB22" s="641"/>
      <c r="AC22" s="641"/>
      <c r="AD22" s="642" t="s">
        <v>113</v>
      </c>
      <c r="AE22" s="642"/>
      <c r="AF22" s="642"/>
      <c r="AG22" s="642"/>
      <c r="AH22" s="642"/>
      <c r="AI22" s="642"/>
      <c r="AJ22" s="642"/>
      <c r="AK22" s="642"/>
      <c r="AL22" s="611" t="s">
        <v>113</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309040</v>
      </c>
      <c r="S23" s="589"/>
      <c r="T23" s="589"/>
      <c r="U23" s="589"/>
      <c r="V23" s="589"/>
      <c r="W23" s="589"/>
      <c r="X23" s="589"/>
      <c r="Y23" s="590"/>
      <c r="Z23" s="641">
        <v>1.8</v>
      </c>
      <c r="AA23" s="641"/>
      <c r="AB23" s="641"/>
      <c r="AC23" s="641"/>
      <c r="AD23" s="642">
        <v>27244</v>
      </c>
      <c r="AE23" s="642"/>
      <c r="AF23" s="642"/>
      <c r="AG23" s="642"/>
      <c r="AH23" s="642"/>
      <c r="AI23" s="642"/>
      <c r="AJ23" s="642"/>
      <c r="AK23" s="642"/>
      <c r="AL23" s="611">
        <v>0.3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37726</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5636054</v>
      </c>
      <c r="CS24" s="639"/>
      <c r="CT24" s="639"/>
      <c r="CU24" s="639"/>
      <c r="CV24" s="639"/>
      <c r="CW24" s="639"/>
      <c r="CX24" s="639"/>
      <c r="CY24" s="686"/>
      <c r="CZ24" s="690">
        <v>34</v>
      </c>
      <c r="DA24" s="691"/>
      <c r="DB24" s="691"/>
      <c r="DC24" s="692"/>
      <c r="DD24" s="685">
        <v>4658255</v>
      </c>
      <c r="DE24" s="639"/>
      <c r="DF24" s="639"/>
      <c r="DG24" s="639"/>
      <c r="DH24" s="639"/>
      <c r="DI24" s="639"/>
      <c r="DJ24" s="639"/>
      <c r="DK24" s="686"/>
      <c r="DL24" s="685">
        <v>4329890</v>
      </c>
      <c r="DM24" s="639"/>
      <c r="DN24" s="639"/>
      <c r="DO24" s="639"/>
      <c r="DP24" s="639"/>
      <c r="DQ24" s="639"/>
      <c r="DR24" s="639"/>
      <c r="DS24" s="639"/>
      <c r="DT24" s="639"/>
      <c r="DU24" s="639"/>
      <c r="DV24" s="686"/>
      <c r="DW24" s="687">
        <v>43.3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1383360</v>
      </c>
      <c r="S25" s="589"/>
      <c r="T25" s="589"/>
      <c r="U25" s="589"/>
      <c r="V25" s="589"/>
      <c r="W25" s="589"/>
      <c r="X25" s="589"/>
      <c r="Y25" s="590"/>
      <c r="Z25" s="641">
        <v>8</v>
      </c>
      <c r="AA25" s="641"/>
      <c r="AB25" s="641"/>
      <c r="AC25" s="641"/>
      <c r="AD25" s="642" t="s">
        <v>113</v>
      </c>
      <c r="AE25" s="642"/>
      <c r="AF25" s="642"/>
      <c r="AG25" s="642"/>
      <c r="AH25" s="642"/>
      <c r="AI25" s="642"/>
      <c r="AJ25" s="642"/>
      <c r="AK25" s="642"/>
      <c r="AL25" s="611" t="s">
        <v>113</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2258353</v>
      </c>
      <c r="CS25" s="607"/>
      <c r="CT25" s="607"/>
      <c r="CU25" s="607"/>
      <c r="CV25" s="607"/>
      <c r="CW25" s="607"/>
      <c r="CX25" s="607"/>
      <c r="CY25" s="608"/>
      <c r="CZ25" s="591">
        <v>13.6</v>
      </c>
      <c r="DA25" s="609"/>
      <c r="DB25" s="609"/>
      <c r="DC25" s="610"/>
      <c r="DD25" s="594">
        <v>2106472</v>
      </c>
      <c r="DE25" s="607"/>
      <c r="DF25" s="607"/>
      <c r="DG25" s="607"/>
      <c r="DH25" s="607"/>
      <c r="DI25" s="607"/>
      <c r="DJ25" s="607"/>
      <c r="DK25" s="608"/>
      <c r="DL25" s="594">
        <v>2106049</v>
      </c>
      <c r="DM25" s="607"/>
      <c r="DN25" s="607"/>
      <c r="DO25" s="607"/>
      <c r="DP25" s="607"/>
      <c r="DQ25" s="607"/>
      <c r="DR25" s="607"/>
      <c r="DS25" s="607"/>
      <c r="DT25" s="607"/>
      <c r="DU25" s="607"/>
      <c r="DV25" s="608"/>
      <c r="DW25" s="611">
        <v>21.1</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1518868</v>
      </c>
      <c r="CS26" s="589"/>
      <c r="CT26" s="589"/>
      <c r="CU26" s="589"/>
      <c r="CV26" s="589"/>
      <c r="CW26" s="589"/>
      <c r="CX26" s="589"/>
      <c r="CY26" s="590"/>
      <c r="CZ26" s="591">
        <v>9.1999999999999993</v>
      </c>
      <c r="DA26" s="609"/>
      <c r="DB26" s="609"/>
      <c r="DC26" s="610"/>
      <c r="DD26" s="594">
        <v>1381677</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705727</v>
      </c>
      <c r="S27" s="589"/>
      <c r="T27" s="589"/>
      <c r="U27" s="589"/>
      <c r="V27" s="589"/>
      <c r="W27" s="589"/>
      <c r="X27" s="589"/>
      <c r="Y27" s="590"/>
      <c r="Z27" s="641">
        <v>4.0999999999999996</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3160299</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1096912</v>
      </c>
      <c r="CS27" s="607"/>
      <c r="CT27" s="607"/>
      <c r="CU27" s="607"/>
      <c r="CV27" s="607"/>
      <c r="CW27" s="607"/>
      <c r="CX27" s="607"/>
      <c r="CY27" s="608"/>
      <c r="CZ27" s="591">
        <v>6.6</v>
      </c>
      <c r="DA27" s="609"/>
      <c r="DB27" s="609"/>
      <c r="DC27" s="610"/>
      <c r="DD27" s="594">
        <v>310438</v>
      </c>
      <c r="DE27" s="607"/>
      <c r="DF27" s="607"/>
      <c r="DG27" s="607"/>
      <c r="DH27" s="607"/>
      <c r="DI27" s="607"/>
      <c r="DJ27" s="607"/>
      <c r="DK27" s="608"/>
      <c r="DL27" s="594">
        <v>284686</v>
      </c>
      <c r="DM27" s="607"/>
      <c r="DN27" s="607"/>
      <c r="DO27" s="607"/>
      <c r="DP27" s="607"/>
      <c r="DQ27" s="607"/>
      <c r="DR27" s="607"/>
      <c r="DS27" s="607"/>
      <c r="DT27" s="607"/>
      <c r="DU27" s="607"/>
      <c r="DV27" s="608"/>
      <c r="DW27" s="611">
        <v>2.8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52355</v>
      </c>
      <c r="S28" s="589"/>
      <c r="T28" s="589"/>
      <c r="U28" s="589"/>
      <c r="V28" s="589"/>
      <c r="W28" s="589"/>
      <c r="X28" s="589"/>
      <c r="Y28" s="590"/>
      <c r="Z28" s="641">
        <v>0.3</v>
      </c>
      <c r="AA28" s="641"/>
      <c r="AB28" s="641"/>
      <c r="AC28" s="641"/>
      <c r="AD28" s="642" t="s">
        <v>113</v>
      </c>
      <c r="AE28" s="642"/>
      <c r="AF28" s="642"/>
      <c r="AG28" s="642"/>
      <c r="AH28" s="642"/>
      <c r="AI28" s="642"/>
      <c r="AJ28" s="642"/>
      <c r="AK28" s="642"/>
      <c r="AL28" s="611" t="s">
        <v>113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2280789</v>
      </c>
      <c r="CS28" s="589"/>
      <c r="CT28" s="589"/>
      <c r="CU28" s="589"/>
      <c r="CV28" s="589"/>
      <c r="CW28" s="589"/>
      <c r="CX28" s="589"/>
      <c r="CY28" s="590"/>
      <c r="CZ28" s="591">
        <v>13.7</v>
      </c>
      <c r="DA28" s="609"/>
      <c r="DB28" s="609"/>
      <c r="DC28" s="610"/>
      <c r="DD28" s="594">
        <v>2241345</v>
      </c>
      <c r="DE28" s="589"/>
      <c r="DF28" s="589"/>
      <c r="DG28" s="589"/>
      <c r="DH28" s="589"/>
      <c r="DI28" s="589"/>
      <c r="DJ28" s="589"/>
      <c r="DK28" s="590"/>
      <c r="DL28" s="594">
        <v>1939155</v>
      </c>
      <c r="DM28" s="589"/>
      <c r="DN28" s="589"/>
      <c r="DO28" s="589"/>
      <c r="DP28" s="589"/>
      <c r="DQ28" s="589"/>
      <c r="DR28" s="589"/>
      <c r="DS28" s="589"/>
      <c r="DT28" s="589"/>
      <c r="DU28" s="589"/>
      <c r="DV28" s="590"/>
      <c r="DW28" s="611">
        <v>19.399999999999999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20693</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2280789</v>
      </c>
      <c r="CS29" s="607"/>
      <c r="CT29" s="607"/>
      <c r="CU29" s="607"/>
      <c r="CV29" s="607"/>
      <c r="CW29" s="607"/>
      <c r="CX29" s="607"/>
      <c r="CY29" s="608"/>
      <c r="CZ29" s="591">
        <v>13.7</v>
      </c>
      <c r="DA29" s="609"/>
      <c r="DB29" s="609"/>
      <c r="DC29" s="610"/>
      <c r="DD29" s="594">
        <v>2241345</v>
      </c>
      <c r="DE29" s="607"/>
      <c r="DF29" s="607"/>
      <c r="DG29" s="607"/>
      <c r="DH29" s="607"/>
      <c r="DI29" s="607"/>
      <c r="DJ29" s="607"/>
      <c r="DK29" s="608"/>
      <c r="DL29" s="594">
        <v>1939155</v>
      </c>
      <c r="DM29" s="607"/>
      <c r="DN29" s="607"/>
      <c r="DO29" s="607"/>
      <c r="DP29" s="607"/>
      <c r="DQ29" s="607"/>
      <c r="DR29" s="607"/>
      <c r="DS29" s="607"/>
      <c r="DT29" s="607"/>
      <c r="DU29" s="607"/>
      <c r="DV29" s="608"/>
      <c r="DW29" s="611">
        <v>19.399999999999999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203758</v>
      </c>
      <c r="S30" s="589"/>
      <c r="T30" s="589"/>
      <c r="U30" s="589"/>
      <c r="V30" s="589"/>
      <c r="W30" s="589"/>
      <c r="X30" s="589"/>
      <c r="Y30" s="590"/>
      <c r="Z30" s="641">
        <v>1.2</v>
      </c>
      <c r="AA30" s="641"/>
      <c r="AB30" s="641"/>
      <c r="AC30" s="641"/>
      <c r="AD30" s="642" t="s">
        <v>113</v>
      </c>
      <c r="AE30" s="642"/>
      <c r="AF30" s="642"/>
      <c r="AG30" s="642"/>
      <c r="AH30" s="642"/>
      <c r="AI30" s="642"/>
      <c r="AJ30" s="642"/>
      <c r="AK30" s="642"/>
      <c r="AL30" s="611" t="s">
        <v>113</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98.7</v>
      </c>
      <c r="BH30" s="655"/>
      <c r="BI30" s="655"/>
      <c r="BJ30" s="655"/>
      <c r="BK30" s="655"/>
      <c r="BL30" s="655"/>
      <c r="BM30" s="656">
        <v>95.7</v>
      </c>
      <c r="BN30" s="655"/>
      <c r="BO30" s="655"/>
      <c r="BP30" s="655"/>
      <c r="BQ30" s="657"/>
      <c r="BR30" s="654">
        <v>98.7</v>
      </c>
      <c r="BS30" s="655"/>
      <c r="BT30" s="655"/>
      <c r="BU30" s="655"/>
      <c r="BV30" s="655"/>
      <c r="BW30" s="655"/>
      <c r="BX30" s="656">
        <v>96</v>
      </c>
      <c r="BY30" s="655"/>
      <c r="BZ30" s="655"/>
      <c r="CA30" s="655"/>
      <c r="CB30" s="657"/>
      <c r="CD30" s="660"/>
      <c r="CE30" s="661"/>
      <c r="CF30" s="625" t="s">
        <v>292</v>
      </c>
      <c r="CG30" s="622"/>
      <c r="CH30" s="622"/>
      <c r="CI30" s="622"/>
      <c r="CJ30" s="622"/>
      <c r="CK30" s="622"/>
      <c r="CL30" s="622"/>
      <c r="CM30" s="622"/>
      <c r="CN30" s="622"/>
      <c r="CO30" s="622"/>
      <c r="CP30" s="622"/>
      <c r="CQ30" s="623"/>
      <c r="CR30" s="588">
        <v>2102188</v>
      </c>
      <c r="CS30" s="589"/>
      <c r="CT30" s="589"/>
      <c r="CU30" s="589"/>
      <c r="CV30" s="589"/>
      <c r="CW30" s="589"/>
      <c r="CX30" s="589"/>
      <c r="CY30" s="590"/>
      <c r="CZ30" s="591">
        <v>12.7</v>
      </c>
      <c r="DA30" s="609"/>
      <c r="DB30" s="609"/>
      <c r="DC30" s="610"/>
      <c r="DD30" s="594">
        <v>2062744</v>
      </c>
      <c r="DE30" s="589"/>
      <c r="DF30" s="589"/>
      <c r="DG30" s="589"/>
      <c r="DH30" s="589"/>
      <c r="DI30" s="589"/>
      <c r="DJ30" s="589"/>
      <c r="DK30" s="590"/>
      <c r="DL30" s="594">
        <v>1761264</v>
      </c>
      <c r="DM30" s="589"/>
      <c r="DN30" s="589"/>
      <c r="DO30" s="589"/>
      <c r="DP30" s="589"/>
      <c r="DQ30" s="589"/>
      <c r="DR30" s="589"/>
      <c r="DS30" s="589"/>
      <c r="DT30" s="589"/>
      <c r="DU30" s="589"/>
      <c r="DV30" s="590"/>
      <c r="DW30" s="611">
        <v>17.600000000000001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1427759</v>
      </c>
      <c r="S31" s="589"/>
      <c r="T31" s="589"/>
      <c r="U31" s="589"/>
      <c r="V31" s="589"/>
      <c r="W31" s="589"/>
      <c r="X31" s="589"/>
      <c r="Y31" s="590"/>
      <c r="Z31" s="641">
        <v>8.3000000000000007</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95.2</v>
      </c>
      <c r="BN31" s="653"/>
      <c r="BO31" s="653"/>
      <c r="BP31" s="653"/>
      <c r="BQ31" s="617"/>
      <c r="BR31" s="652">
        <v>98.5</v>
      </c>
      <c r="BS31" s="607"/>
      <c r="BT31" s="607"/>
      <c r="BU31" s="607"/>
      <c r="BV31" s="607"/>
      <c r="BW31" s="607"/>
      <c r="BX31" s="643">
        <v>95.6</v>
      </c>
      <c r="BY31" s="653"/>
      <c r="BZ31" s="653"/>
      <c r="CA31" s="653"/>
      <c r="CB31" s="617"/>
      <c r="CD31" s="660"/>
      <c r="CE31" s="661"/>
      <c r="CF31" s="625" t="s">
        <v>296</v>
      </c>
      <c r="CG31" s="622"/>
      <c r="CH31" s="622"/>
      <c r="CI31" s="622"/>
      <c r="CJ31" s="622"/>
      <c r="CK31" s="622"/>
      <c r="CL31" s="622"/>
      <c r="CM31" s="622"/>
      <c r="CN31" s="622"/>
      <c r="CO31" s="622"/>
      <c r="CP31" s="622"/>
      <c r="CQ31" s="623"/>
      <c r="CR31" s="588">
        <v>178601</v>
      </c>
      <c r="CS31" s="607"/>
      <c r="CT31" s="607"/>
      <c r="CU31" s="607"/>
      <c r="CV31" s="607"/>
      <c r="CW31" s="607"/>
      <c r="CX31" s="607"/>
      <c r="CY31" s="608"/>
      <c r="CZ31" s="591">
        <v>1.1000000000000001</v>
      </c>
      <c r="DA31" s="609"/>
      <c r="DB31" s="609"/>
      <c r="DC31" s="610"/>
      <c r="DD31" s="594">
        <v>178601</v>
      </c>
      <c r="DE31" s="607"/>
      <c r="DF31" s="607"/>
      <c r="DG31" s="607"/>
      <c r="DH31" s="607"/>
      <c r="DI31" s="607"/>
      <c r="DJ31" s="607"/>
      <c r="DK31" s="608"/>
      <c r="DL31" s="594">
        <v>177891</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323157</v>
      </c>
      <c r="S32" s="589"/>
      <c r="T32" s="589"/>
      <c r="U32" s="589"/>
      <c r="V32" s="589"/>
      <c r="W32" s="589"/>
      <c r="X32" s="589"/>
      <c r="Y32" s="590"/>
      <c r="Z32" s="641">
        <v>1.9</v>
      </c>
      <c r="AA32" s="641"/>
      <c r="AB32" s="641"/>
      <c r="AC32" s="641"/>
      <c r="AD32" s="642" t="s">
        <v>113</v>
      </c>
      <c r="AE32" s="642"/>
      <c r="AF32" s="642"/>
      <c r="AG32" s="642"/>
      <c r="AH32" s="642"/>
      <c r="AI32" s="642"/>
      <c r="AJ32" s="642"/>
      <c r="AK32" s="642"/>
      <c r="AL32" s="611" t="s">
        <v>113</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98.7</v>
      </c>
      <c r="BH32" s="573"/>
      <c r="BI32" s="573"/>
      <c r="BJ32" s="573"/>
      <c r="BK32" s="573"/>
      <c r="BL32" s="573"/>
      <c r="BM32" s="636">
        <v>95.6</v>
      </c>
      <c r="BN32" s="573"/>
      <c r="BO32" s="573"/>
      <c r="BP32" s="573"/>
      <c r="BQ32" s="630"/>
      <c r="BR32" s="651">
        <v>98.8</v>
      </c>
      <c r="BS32" s="573"/>
      <c r="BT32" s="573"/>
      <c r="BU32" s="573"/>
      <c r="BV32" s="573"/>
      <c r="BW32" s="573"/>
      <c r="BX32" s="636">
        <v>95.9</v>
      </c>
      <c r="BY32" s="573"/>
      <c r="BZ32" s="573"/>
      <c r="CA32" s="573"/>
      <c r="CB32" s="630"/>
      <c r="CD32" s="662"/>
      <c r="CE32" s="663"/>
      <c r="CF32" s="625" t="s">
        <v>299</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2084600</v>
      </c>
      <c r="S33" s="589"/>
      <c r="T33" s="589"/>
      <c r="U33" s="589"/>
      <c r="V33" s="589"/>
      <c r="W33" s="589"/>
      <c r="X33" s="589"/>
      <c r="Y33" s="590"/>
      <c r="Z33" s="641">
        <v>12.1</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7245856</v>
      </c>
      <c r="CS33" s="607"/>
      <c r="CT33" s="607"/>
      <c r="CU33" s="607"/>
      <c r="CV33" s="607"/>
      <c r="CW33" s="607"/>
      <c r="CX33" s="607"/>
      <c r="CY33" s="608"/>
      <c r="CZ33" s="591">
        <v>43.7</v>
      </c>
      <c r="DA33" s="609"/>
      <c r="DB33" s="609"/>
      <c r="DC33" s="610"/>
      <c r="DD33" s="594">
        <v>5469169</v>
      </c>
      <c r="DE33" s="607"/>
      <c r="DF33" s="607"/>
      <c r="DG33" s="607"/>
      <c r="DH33" s="607"/>
      <c r="DI33" s="607"/>
      <c r="DJ33" s="607"/>
      <c r="DK33" s="608"/>
      <c r="DL33" s="594">
        <v>3337670</v>
      </c>
      <c r="DM33" s="607"/>
      <c r="DN33" s="607"/>
      <c r="DO33" s="607"/>
      <c r="DP33" s="607"/>
      <c r="DQ33" s="607"/>
      <c r="DR33" s="607"/>
      <c r="DS33" s="607"/>
      <c r="DT33" s="607"/>
      <c r="DU33" s="607"/>
      <c r="DV33" s="608"/>
      <c r="DW33" s="611">
        <v>33.4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2637671</v>
      </c>
      <c r="CS34" s="589"/>
      <c r="CT34" s="589"/>
      <c r="CU34" s="589"/>
      <c r="CV34" s="589"/>
      <c r="CW34" s="589"/>
      <c r="CX34" s="589"/>
      <c r="CY34" s="590"/>
      <c r="CZ34" s="591">
        <v>15.9</v>
      </c>
      <c r="DA34" s="609"/>
      <c r="DB34" s="609"/>
      <c r="DC34" s="610"/>
      <c r="DD34" s="594">
        <v>1857057</v>
      </c>
      <c r="DE34" s="589"/>
      <c r="DF34" s="589"/>
      <c r="DG34" s="589"/>
      <c r="DH34" s="589"/>
      <c r="DI34" s="589"/>
      <c r="DJ34" s="589"/>
      <c r="DK34" s="590"/>
      <c r="DL34" s="594">
        <v>1503520</v>
      </c>
      <c r="DM34" s="589"/>
      <c r="DN34" s="589"/>
      <c r="DO34" s="589"/>
      <c r="DP34" s="589"/>
      <c r="DQ34" s="589"/>
      <c r="DR34" s="589"/>
      <c r="DS34" s="589"/>
      <c r="DT34" s="589"/>
      <c r="DU34" s="589"/>
      <c r="DV34" s="590"/>
      <c r="DW34" s="611">
        <v>15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t="s">
        <v>113</v>
      </c>
      <c r="S35" s="589"/>
      <c r="T35" s="589"/>
      <c r="U35" s="589"/>
      <c r="V35" s="589"/>
      <c r="W35" s="589"/>
      <c r="X35" s="589"/>
      <c r="Y35" s="590"/>
      <c r="Z35" s="641" t="s">
        <v>113</v>
      </c>
      <c r="AA35" s="641"/>
      <c r="AB35" s="641"/>
      <c r="AC35" s="641"/>
      <c r="AD35" s="642" t="s">
        <v>113</v>
      </c>
      <c r="AE35" s="642"/>
      <c r="AF35" s="642"/>
      <c r="AG35" s="642"/>
      <c r="AH35" s="642"/>
      <c r="AI35" s="642"/>
      <c r="AJ35" s="642"/>
      <c r="AK35" s="642"/>
      <c r="AL35" s="611" t="s">
        <v>113</v>
      </c>
      <c r="AM35" s="643"/>
      <c r="AN35" s="643"/>
      <c r="AO35" s="644"/>
      <c r="AP35" s="186"/>
      <c r="AQ35" s="645" t="s">
        <v>307</v>
      </c>
      <c r="AR35" s="646"/>
      <c r="AS35" s="646"/>
      <c r="AT35" s="646"/>
      <c r="AU35" s="646"/>
      <c r="AV35" s="646"/>
      <c r="AW35" s="646"/>
      <c r="AX35" s="646"/>
      <c r="AY35" s="647"/>
      <c r="AZ35" s="638">
        <v>2196653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55554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67906</v>
      </c>
      <c r="CS35" s="607"/>
      <c r="CT35" s="607"/>
      <c r="CU35" s="607"/>
      <c r="CV35" s="607"/>
      <c r="CW35" s="607"/>
      <c r="CX35" s="607"/>
      <c r="CY35" s="608"/>
      <c r="CZ35" s="591">
        <v>0.4</v>
      </c>
      <c r="DA35" s="609"/>
      <c r="DB35" s="609"/>
      <c r="DC35" s="610"/>
      <c r="DD35" s="594">
        <v>65838</v>
      </c>
      <c r="DE35" s="607"/>
      <c r="DF35" s="607"/>
      <c r="DG35" s="607"/>
      <c r="DH35" s="607"/>
      <c r="DI35" s="607"/>
      <c r="DJ35" s="607"/>
      <c r="DK35" s="608"/>
      <c r="DL35" s="594">
        <v>65838</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17194811</v>
      </c>
      <c r="S36" s="629"/>
      <c r="T36" s="629"/>
      <c r="U36" s="629"/>
      <c r="V36" s="629"/>
      <c r="W36" s="629"/>
      <c r="X36" s="629"/>
      <c r="Y36" s="632"/>
      <c r="Z36" s="633">
        <v>100</v>
      </c>
      <c r="AA36" s="633"/>
      <c r="AB36" s="633"/>
      <c r="AC36" s="633"/>
      <c r="AD36" s="634">
        <v>9990467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758300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-71723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1694831</v>
      </c>
      <c r="CS36" s="589"/>
      <c r="CT36" s="589"/>
      <c r="CU36" s="589"/>
      <c r="CV36" s="589"/>
      <c r="CW36" s="589"/>
      <c r="CX36" s="589"/>
      <c r="CY36" s="590"/>
      <c r="CZ36" s="591">
        <v>10.199999999999999</v>
      </c>
      <c r="DA36" s="609"/>
      <c r="DB36" s="609"/>
      <c r="DC36" s="610"/>
      <c r="DD36" s="594">
        <v>1494282</v>
      </c>
      <c r="DE36" s="589"/>
      <c r="DF36" s="589"/>
      <c r="DG36" s="589"/>
      <c r="DH36" s="589"/>
      <c r="DI36" s="589"/>
      <c r="DJ36" s="589"/>
      <c r="DK36" s="590"/>
      <c r="DL36" s="594">
        <v>815620</v>
      </c>
      <c r="DM36" s="589"/>
      <c r="DN36" s="589"/>
      <c r="DO36" s="589"/>
      <c r="DP36" s="589"/>
      <c r="DQ36" s="589"/>
      <c r="DR36" s="589"/>
      <c r="DS36" s="589"/>
      <c r="DT36" s="589"/>
      <c r="DU36" s="589"/>
      <c r="DV36" s="590"/>
      <c r="DW36" s="611">
        <v>8.1999999999999993</v>
      </c>
      <c r="DX36" s="612"/>
      <c r="DY36" s="612"/>
      <c r="DZ36" s="612"/>
      <c r="EA36" s="612"/>
      <c r="EB36" s="612"/>
      <c r="EC36" s="613"/>
    </row>
    <row r="37" spans="2:133" ht="11.25" customHeight="1">
      <c r="AQ37" s="614" t="s">
        <v>314</v>
      </c>
      <c r="AR37" s="615"/>
      <c r="AS37" s="615"/>
      <c r="AT37" s="615"/>
      <c r="AU37" s="615"/>
      <c r="AV37" s="615"/>
      <c r="AW37" s="615"/>
      <c r="AX37" s="615"/>
      <c r="AY37" s="616"/>
      <c r="AZ37" s="588">
        <v>255157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3500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780206</v>
      </c>
      <c r="CS37" s="607"/>
      <c r="CT37" s="607"/>
      <c r="CU37" s="607"/>
      <c r="CV37" s="607"/>
      <c r="CW37" s="607"/>
      <c r="CX37" s="607"/>
      <c r="CY37" s="608"/>
      <c r="CZ37" s="591">
        <v>4.7</v>
      </c>
      <c r="DA37" s="609"/>
      <c r="DB37" s="609"/>
      <c r="DC37" s="610"/>
      <c r="DD37" s="594">
        <v>780206</v>
      </c>
      <c r="DE37" s="607"/>
      <c r="DF37" s="607"/>
      <c r="DG37" s="607"/>
      <c r="DH37" s="607"/>
      <c r="DI37" s="607"/>
      <c r="DJ37" s="607"/>
      <c r="DK37" s="608"/>
      <c r="DL37" s="594">
        <v>437836</v>
      </c>
      <c r="DM37" s="607"/>
      <c r="DN37" s="607"/>
      <c r="DO37" s="607"/>
      <c r="DP37" s="607"/>
      <c r="DQ37" s="607"/>
      <c r="DR37" s="607"/>
      <c r="DS37" s="607"/>
      <c r="DT37" s="607"/>
      <c r="DU37" s="607"/>
      <c r="DV37" s="608"/>
      <c r="DW37" s="611">
        <v>4.4000000000000004</v>
      </c>
      <c r="DX37" s="612"/>
      <c r="DY37" s="612"/>
      <c r="DZ37" s="612"/>
      <c r="EA37" s="612"/>
      <c r="EB37" s="612"/>
      <c r="EC37" s="613"/>
    </row>
    <row r="38" spans="2:133" ht="11.25" customHeight="1">
      <c r="AQ38" s="614" t="s">
        <v>317</v>
      </c>
      <c r="AR38" s="615"/>
      <c r="AS38" s="615"/>
      <c r="AT38" s="615"/>
      <c r="AU38" s="615"/>
      <c r="AV38" s="615"/>
      <c r="AW38" s="615"/>
      <c r="AX38" s="615"/>
      <c r="AY38" s="616"/>
      <c r="AZ38" s="588">
        <v>177717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6308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1941496</v>
      </c>
      <c r="CS38" s="589"/>
      <c r="CT38" s="589"/>
      <c r="CU38" s="589"/>
      <c r="CV38" s="589"/>
      <c r="CW38" s="589"/>
      <c r="CX38" s="589"/>
      <c r="CY38" s="590"/>
      <c r="CZ38" s="591">
        <v>11.7</v>
      </c>
      <c r="DA38" s="609"/>
      <c r="DB38" s="609"/>
      <c r="DC38" s="610"/>
      <c r="DD38" s="594">
        <v>1767709</v>
      </c>
      <c r="DE38" s="589"/>
      <c r="DF38" s="589"/>
      <c r="DG38" s="589"/>
      <c r="DH38" s="589"/>
      <c r="DI38" s="589"/>
      <c r="DJ38" s="589"/>
      <c r="DK38" s="590"/>
      <c r="DL38" s="594">
        <v>952692</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771631</v>
      </c>
      <c r="CS39" s="607"/>
      <c r="CT39" s="607"/>
      <c r="CU39" s="607"/>
      <c r="CV39" s="607"/>
      <c r="CW39" s="607"/>
      <c r="CX39" s="607"/>
      <c r="CY39" s="608"/>
      <c r="CZ39" s="591">
        <v>4.5999999999999996</v>
      </c>
      <c r="DA39" s="609"/>
      <c r="DB39" s="609"/>
      <c r="DC39" s="610"/>
      <c r="DD39" s="594">
        <v>280462</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257765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132321</v>
      </c>
      <c r="CS40" s="589"/>
      <c r="CT40" s="589"/>
      <c r="CU40" s="589"/>
      <c r="CV40" s="589"/>
      <c r="CW40" s="589"/>
      <c r="CX40" s="589"/>
      <c r="CY40" s="590"/>
      <c r="CZ40" s="591">
        <v>0.8</v>
      </c>
      <c r="DA40" s="609"/>
      <c r="DB40" s="609"/>
      <c r="DC40" s="610"/>
      <c r="DD40" s="594">
        <v>3821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747714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3716229</v>
      </c>
      <c r="CS42" s="589"/>
      <c r="CT42" s="589"/>
      <c r="CU42" s="589"/>
      <c r="CV42" s="589"/>
      <c r="CW42" s="589"/>
      <c r="CX42" s="589"/>
      <c r="CY42" s="590"/>
      <c r="CZ42" s="591">
        <v>22.4</v>
      </c>
      <c r="DA42" s="592"/>
      <c r="DB42" s="592"/>
      <c r="DC42" s="593"/>
      <c r="DD42" s="594">
        <v>691012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84870</v>
      </c>
      <c r="CS43" s="607"/>
      <c r="CT43" s="607"/>
      <c r="CU43" s="607"/>
      <c r="CV43" s="607"/>
      <c r="CW43" s="607"/>
      <c r="CX43" s="607"/>
      <c r="CY43" s="608"/>
      <c r="CZ43" s="591">
        <v>0.5</v>
      </c>
      <c r="DA43" s="609"/>
      <c r="DB43" s="609"/>
      <c r="DC43" s="610"/>
      <c r="DD43" s="594">
        <v>84870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3638976</v>
      </c>
      <c r="CS44" s="589"/>
      <c r="CT44" s="589"/>
      <c r="CU44" s="589"/>
      <c r="CV44" s="589"/>
      <c r="CW44" s="589"/>
      <c r="CX44" s="589"/>
      <c r="CY44" s="590"/>
      <c r="CZ44" s="591">
        <v>21.9</v>
      </c>
      <c r="DA44" s="592"/>
      <c r="DB44" s="592"/>
      <c r="DC44" s="593"/>
      <c r="DD44" s="594">
        <v>675141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2408307</v>
      </c>
      <c r="CS45" s="607"/>
      <c r="CT45" s="607"/>
      <c r="CU45" s="607"/>
      <c r="CV45" s="607"/>
      <c r="CW45" s="607"/>
      <c r="CX45" s="607"/>
      <c r="CY45" s="608"/>
      <c r="CZ45" s="591">
        <v>14.5</v>
      </c>
      <c r="DA45" s="609"/>
      <c r="DB45" s="609"/>
      <c r="DC45" s="610"/>
      <c r="DD45" s="594">
        <v>104334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993703</v>
      </c>
      <c r="CS46" s="589"/>
      <c r="CT46" s="589"/>
      <c r="CU46" s="589"/>
      <c r="CV46" s="589"/>
      <c r="CW46" s="589"/>
      <c r="CX46" s="589"/>
      <c r="CY46" s="590"/>
      <c r="CZ46" s="591">
        <v>6</v>
      </c>
      <c r="DA46" s="592"/>
      <c r="DB46" s="592"/>
      <c r="DC46" s="593"/>
      <c r="DD46" s="594">
        <v>471814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77253</v>
      </c>
      <c r="CS47" s="607"/>
      <c r="CT47" s="607"/>
      <c r="CU47" s="607"/>
      <c r="CV47" s="607"/>
      <c r="CW47" s="607"/>
      <c r="CX47" s="607"/>
      <c r="CY47" s="608"/>
      <c r="CZ47" s="591">
        <v>0.5</v>
      </c>
      <c r="DA47" s="609"/>
      <c r="DB47" s="609"/>
      <c r="DC47" s="610"/>
      <c r="DD47" s="594">
        <v>15871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16598139</v>
      </c>
      <c r="CS49" s="573"/>
      <c r="CT49" s="573"/>
      <c r="CU49" s="573"/>
      <c r="CV49" s="573"/>
      <c r="CW49" s="573"/>
      <c r="CX49" s="573"/>
      <c r="CY49" s="574"/>
      <c r="CZ49" s="575">
        <v>100</v>
      </c>
      <c r="DA49" s="576"/>
      <c r="DB49" s="576"/>
      <c r="DC49" s="577"/>
      <c r="DD49" s="578">
        <v>10818436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16805</v>
      </c>
      <c r="R7" s="1101"/>
      <c r="S7" s="1101"/>
      <c r="T7" s="1101"/>
      <c r="U7" s="1101"/>
      <c r="V7" s="1101">
        <v>16249</v>
      </c>
      <c r="W7" s="1101"/>
      <c r="X7" s="1101"/>
      <c r="Y7" s="1101"/>
      <c r="Z7" s="1101"/>
      <c r="AA7" s="1101">
        <v>556</v>
      </c>
      <c r="AB7" s="1101"/>
      <c r="AC7" s="1101"/>
      <c r="AD7" s="1101"/>
      <c r="AE7" s="1102"/>
      <c r="AF7" s="1103">
        <v>477</v>
      </c>
      <c r="AG7" s="1104"/>
      <c r="AH7" s="1104"/>
      <c r="AI7" s="1104"/>
      <c r="AJ7" s="1105"/>
      <c r="AK7" s="1087">
        <v>98</v>
      </c>
      <c r="AL7" s="1088"/>
      <c r="AM7" s="1088"/>
      <c r="AN7" s="1088"/>
      <c r="AO7" s="1088"/>
      <c r="AP7" s="1088">
        <v>16721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554</v>
      </c>
      <c r="BS7" s="1091" t="s">
        <v>555</v>
      </c>
      <c r="BT7" s="1092"/>
      <c r="BU7" s="1092"/>
      <c r="BV7" s="1092"/>
      <c r="BW7" s="1092"/>
      <c r="BX7" s="1092"/>
      <c r="BY7" s="1092"/>
      <c r="BZ7" s="1092"/>
      <c r="CA7" s="1092"/>
      <c r="CB7" s="1092"/>
      <c r="CC7" s="1092"/>
      <c r="CD7" s="1092"/>
      <c r="CE7" s="1092"/>
      <c r="CF7" s="1092"/>
      <c r="CG7" s="1093"/>
      <c r="CH7" s="1084">
        <v>0</v>
      </c>
      <c r="CI7" s="1085"/>
      <c r="CJ7" s="1085"/>
      <c r="CK7" s="1085"/>
      <c r="CL7" s="1086"/>
      <c r="CM7" s="1084">
        <v>50</v>
      </c>
      <c r="CN7" s="1085"/>
      <c r="CO7" s="1085"/>
      <c r="CP7" s="1085"/>
      <c r="CQ7" s="1086"/>
      <c r="CR7" s="1084">
        <v>5</v>
      </c>
      <c r="CS7" s="1085"/>
      <c r="CT7" s="1085"/>
      <c r="CU7" s="1085"/>
      <c r="CV7" s="1086"/>
      <c r="CW7" s="1084" t="s">
        <v>560</v>
      </c>
      <c r="CX7" s="1085"/>
      <c r="CY7" s="1085"/>
      <c r="CZ7" s="1085"/>
      <c r="DA7" s="1086"/>
      <c r="DB7" s="1084" t="s">
        <v>560</v>
      </c>
      <c r="DC7" s="1085"/>
      <c r="DD7" s="1085"/>
      <c r="DE7" s="1085"/>
      <c r="DF7" s="1086"/>
      <c r="DG7" s="1084">
        <v>327</v>
      </c>
      <c r="DH7" s="1085"/>
      <c r="DI7" s="1085"/>
      <c r="DJ7" s="1085"/>
      <c r="DK7" s="1086"/>
      <c r="DL7" s="1084" t="s">
        <v>560</v>
      </c>
      <c r="DM7" s="1085"/>
      <c r="DN7" s="1085"/>
      <c r="DO7" s="1085"/>
      <c r="DP7" s="1086"/>
      <c r="DQ7" s="1084">
        <v>314</v>
      </c>
      <c r="DR7" s="1085"/>
      <c r="DS7" s="1085"/>
      <c r="DT7" s="1085"/>
      <c r="DU7" s="1086"/>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81</v>
      </c>
      <c r="R8" s="1040"/>
      <c r="S8" s="1040"/>
      <c r="T8" s="1040"/>
      <c r="U8" s="1040"/>
      <c r="V8" s="1040">
        <v>78</v>
      </c>
      <c r="W8" s="1040"/>
      <c r="X8" s="1040"/>
      <c r="Y8" s="1040"/>
      <c r="Z8" s="1040"/>
      <c r="AA8" s="1040">
        <v>4</v>
      </c>
      <c r="AB8" s="1040"/>
      <c r="AC8" s="1040"/>
      <c r="AD8" s="1040"/>
      <c r="AE8" s="1041"/>
      <c r="AF8" s="1033">
        <v>4</v>
      </c>
      <c r="AG8" s="1034"/>
      <c r="AH8" s="1034"/>
      <c r="AI8" s="1034"/>
      <c r="AJ8" s="1035"/>
      <c r="AK8" s="1082">
        <v>33</v>
      </c>
      <c r="AL8" s="1083"/>
      <c r="AM8" s="1083"/>
      <c r="AN8" s="1083"/>
      <c r="AO8" s="1083"/>
      <c r="AP8" s="1083">
        <v>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556</v>
      </c>
      <c r="BT8" s="1011"/>
      <c r="BU8" s="1011"/>
      <c r="BV8" s="1011"/>
      <c r="BW8" s="1011"/>
      <c r="BX8" s="1011"/>
      <c r="BY8" s="1011"/>
      <c r="BZ8" s="1011"/>
      <c r="CA8" s="1011"/>
      <c r="CB8" s="1011"/>
      <c r="CC8" s="1011"/>
      <c r="CD8" s="1011"/>
      <c r="CE8" s="1011"/>
      <c r="CF8" s="1011"/>
      <c r="CG8" s="1012"/>
      <c r="CH8" s="985">
        <v>0</v>
      </c>
      <c r="CI8" s="986"/>
      <c r="CJ8" s="986"/>
      <c r="CK8" s="986"/>
      <c r="CL8" s="987"/>
      <c r="CM8" s="985">
        <v>88</v>
      </c>
      <c r="CN8" s="986"/>
      <c r="CO8" s="986"/>
      <c r="CP8" s="986"/>
      <c r="CQ8" s="987"/>
      <c r="CR8" s="985">
        <v>80</v>
      </c>
      <c r="CS8" s="986"/>
      <c r="CT8" s="986"/>
      <c r="CU8" s="986"/>
      <c r="CV8" s="987"/>
      <c r="CW8" s="985" t="s">
        <v>560</v>
      </c>
      <c r="CX8" s="986"/>
      <c r="CY8" s="986"/>
      <c r="CZ8" s="986"/>
      <c r="DA8" s="987"/>
      <c r="DB8" s="985" t="s">
        <v>560</v>
      </c>
      <c r="DC8" s="986"/>
      <c r="DD8" s="986"/>
      <c r="DE8" s="986"/>
      <c r="DF8" s="987"/>
      <c r="DG8" s="985" t="s">
        <v>560</v>
      </c>
      <c r="DH8" s="986"/>
      <c r="DI8" s="986"/>
      <c r="DJ8" s="986"/>
      <c r="DK8" s="987"/>
      <c r="DL8" s="985" t="s">
        <v>560</v>
      </c>
      <c r="DM8" s="986"/>
      <c r="DN8" s="986"/>
      <c r="DO8" s="986"/>
      <c r="DP8" s="987"/>
      <c r="DQ8" s="985" t="s">
        <v>560</v>
      </c>
      <c r="DR8" s="986"/>
      <c r="DS8" s="986"/>
      <c r="DT8" s="986"/>
      <c r="DU8" s="987"/>
      <c r="DV8" s="988"/>
      <c r="DW8" s="989"/>
      <c r="DX8" s="989"/>
      <c r="DY8" s="989"/>
      <c r="DZ8" s="990"/>
      <c r="EA8" s="205"/>
    </row>
    <row r="9" spans="1:131" s="206" customFormat="1" ht="26.25" customHeight="1">
      <c r="A9" s="212">
        <v>3</v>
      </c>
      <c r="B9" s="1027" t="s">
        <v>368</v>
      </c>
      <c r="C9" s="1028"/>
      <c r="D9" s="1028"/>
      <c r="E9" s="1028"/>
      <c r="F9" s="1028"/>
      <c r="G9" s="1028"/>
      <c r="H9" s="1028"/>
      <c r="I9" s="1028"/>
      <c r="J9" s="1028"/>
      <c r="K9" s="1028"/>
      <c r="L9" s="1028"/>
      <c r="M9" s="1028"/>
      <c r="N9" s="1028"/>
      <c r="O9" s="1028"/>
      <c r="P9" s="1029"/>
      <c r="Q9" s="1039">
        <v>103</v>
      </c>
      <c r="R9" s="1040"/>
      <c r="S9" s="1040"/>
      <c r="T9" s="1040"/>
      <c r="U9" s="1040"/>
      <c r="V9" s="1040">
        <v>99</v>
      </c>
      <c r="W9" s="1040"/>
      <c r="X9" s="1040"/>
      <c r="Y9" s="1040"/>
      <c r="Z9" s="1040"/>
      <c r="AA9" s="1040">
        <v>4</v>
      </c>
      <c r="AB9" s="1040"/>
      <c r="AC9" s="1040"/>
      <c r="AD9" s="1040"/>
      <c r="AE9" s="1041"/>
      <c r="AF9" s="1033">
        <v>4</v>
      </c>
      <c r="AG9" s="1034"/>
      <c r="AH9" s="1034"/>
      <c r="AI9" s="1034"/>
      <c r="AJ9" s="1035"/>
      <c r="AK9" s="1082">
        <v>2</v>
      </c>
      <c r="AL9" s="1083"/>
      <c r="AM9" s="1083"/>
      <c r="AN9" s="1083"/>
      <c r="AO9" s="1083"/>
      <c r="AP9" s="1083">
        <v>367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557</v>
      </c>
      <c r="BT9" s="1011"/>
      <c r="BU9" s="1011"/>
      <c r="BV9" s="1011"/>
      <c r="BW9" s="1011"/>
      <c r="BX9" s="1011"/>
      <c r="BY9" s="1011"/>
      <c r="BZ9" s="1011"/>
      <c r="CA9" s="1011"/>
      <c r="CB9" s="1011"/>
      <c r="CC9" s="1011"/>
      <c r="CD9" s="1011"/>
      <c r="CE9" s="1011"/>
      <c r="CF9" s="1011"/>
      <c r="CG9" s="1012"/>
      <c r="CH9" s="985">
        <v>23</v>
      </c>
      <c r="CI9" s="986"/>
      <c r="CJ9" s="986"/>
      <c r="CK9" s="986"/>
      <c r="CL9" s="987"/>
      <c r="CM9" s="985">
        <v>554</v>
      </c>
      <c r="CN9" s="986"/>
      <c r="CO9" s="986"/>
      <c r="CP9" s="986"/>
      <c r="CQ9" s="987"/>
      <c r="CR9" s="985">
        <v>410</v>
      </c>
      <c r="CS9" s="986"/>
      <c r="CT9" s="986"/>
      <c r="CU9" s="986"/>
      <c r="CV9" s="987"/>
      <c r="CW9" s="985" t="s">
        <v>560</v>
      </c>
      <c r="CX9" s="986"/>
      <c r="CY9" s="986"/>
      <c r="CZ9" s="986"/>
      <c r="DA9" s="987"/>
      <c r="DB9" s="985">
        <v>66</v>
      </c>
      <c r="DC9" s="986"/>
      <c r="DD9" s="986"/>
      <c r="DE9" s="986"/>
      <c r="DF9" s="987"/>
      <c r="DG9" s="985" t="s">
        <v>560</v>
      </c>
      <c r="DH9" s="986"/>
      <c r="DI9" s="986"/>
      <c r="DJ9" s="986"/>
      <c r="DK9" s="987"/>
      <c r="DL9" s="985" t="s">
        <v>560</v>
      </c>
      <c r="DM9" s="986"/>
      <c r="DN9" s="986"/>
      <c r="DO9" s="986"/>
      <c r="DP9" s="987"/>
      <c r="DQ9" s="985" t="s">
        <v>560</v>
      </c>
      <c r="DR9" s="986"/>
      <c r="DS9" s="986"/>
      <c r="DT9" s="986"/>
      <c r="DU9" s="987"/>
      <c r="DV9" s="988"/>
      <c r="DW9" s="989"/>
      <c r="DX9" s="989"/>
      <c r="DY9" s="989"/>
      <c r="DZ9" s="990"/>
      <c r="EA9" s="205"/>
    </row>
    <row r="10" spans="1:131" s="206" customFormat="1" ht="26.25" customHeight="1">
      <c r="A10" s="212">
        <v>4</v>
      </c>
      <c r="B10" s="1027" t="s">
        <v>369</v>
      </c>
      <c r="C10" s="1028"/>
      <c r="D10" s="1028"/>
      <c r="E10" s="1028"/>
      <c r="F10" s="1028"/>
      <c r="G10" s="1028"/>
      <c r="H10" s="1028"/>
      <c r="I10" s="1028"/>
      <c r="J10" s="1028"/>
      <c r="K10" s="1028"/>
      <c r="L10" s="1028"/>
      <c r="M10" s="1028"/>
      <c r="N10" s="1028"/>
      <c r="O10" s="1028"/>
      <c r="P10" s="1029"/>
      <c r="Q10" s="1039">
        <v>2</v>
      </c>
      <c r="R10" s="1040"/>
      <c r="S10" s="1040"/>
      <c r="T10" s="1040"/>
      <c r="U10" s="1040"/>
      <c r="V10" s="1040">
        <v>2</v>
      </c>
      <c r="W10" s="1040"/>
      <c r="X10" s="1040"/>
      <c r="Y10" s="1040"/>
      <c r="Z10" s="1040"/>
      <c r="AA10" s="1040">
        <v>0</v>
      </c>
      <c r="AB10" s="1040"/>
      <c r="AC10" s="1040"/>
      <c r="AD10" s="1040"/>
      <c r="AE10" s="1041"/>
      <c r="AF10" s="1033">
        <v>0</v>
      </c>
      <c r="AG10" s="1034"/>
      <c r="AH10" s="1034"/>
      <c r="AI10" s="1034"/>
      <c r="AJ10" s="1035"/>
      <c r="AK10" s="1082">
        <v>2</v>
      </c>
      <c r="AL10" s="1083"/>
      <c r="AM10" s="1083"/>
      <c r="AN10" s="1083"/>
      <c r="AO10" s="1083"/>
      <c r="AP10" s="1083" t="s">
        <v>559</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t="s">
        <v>370</v>
      </c>
      <c r="C11" s="1028"/>
      <c r="D11" s="1028"/>
      <c r="E11" s="1028"/>
      <c r="F11" s="1028"/>
      <c r="G11" s="1028"/>
      <c r="H11" s="1028"/>
      <c r="I11" s="1028"/>
      <c r="J11" s="1028"/>
      <c r="K11" s="1028"/>
      <c r="L11" s="1028"/>
      <c r="M11" s="1028"/>
      <c r="N11" s="1028"/>
      <c r="O11" s="1028"/>
      <c r="P11" s="1029"/>
      <c r="Q11" s="1039">
        <v>132</v>
      </c>
      <c r="R11" s="1040"/>
      <c r="S11" s="1040"/>
      <c r="T11" s="1040"/>
      <c r="U11" s="1040"/>
      <c r="V11" s="1040">
        <v>104</v>
      </c>
      <c r="W11" s="1040"/>
      <c r="X11" s="1040"/>
      <c r="Y11" s="1040"/>
      <c r="Z11" s="1040"/>
      <c r="AA11" s="1040">
        <v>29</v>
      </c>
      <c r="AB11" s="1040"/>
      <c r="AC11" s="1040"/>
      <c r="AD11" s="1040"/>
      <c r="AE11" s="1041"/>
      <c r="AF11" s="1033" t="s">
        <v>113</v>
      </c>
      <c r="AG11" s="1034"/>
      <c r="AH11" s="1034"/>
      <c r="AI11" s="1034"/>
      <c r="AJ11" s="1035"/>
      <c r="AK11" s="1082">
        <v>103</v>
      </c>
      <c r="AL11" s="1083"/>
      <c r="AM11" s="1083"/>
      <c r="AN11" s="1083"/>
      <c r="AO11" s="1083"/>
      <c r="AP11" s="1083" t="s">
        <v>559</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t="s">
        <v>371</v>
      </c>
      <c r="C12" s="1028"/>
      <c r="D12" s="1028"/>
      <c r="E12" s="1028"/>
      <c r="F12" s="1028"/>
      <c r="G12" s="1028"/>
      <c r="H12" s="1028"/>
      <c r="I12" s="1028"/>
      <c r="J12" s="1028"/>
      <c r="K12" s="1028"/>
      <c r="L12" s="1028"/>
      <c r="M12" s="1028"/>
      <c r="N12" s="1028"/>
      <c r="O12" s="1028"/>
      <c r="P12" s="1029"/>
      <c r="Q12" s="1039">
        <v>227</v>
      </c>
      <c r="R12" s="1040"/>
      <c r="S12" s="1040"/>
      <c r="T12" s="1040"/>
      <c r="U12" s="1040"/>
      <c r="V12" s="1040">
        <v>222</v>
      </c>
      <c r="W12" s="1040"/>
      <c r="X12" s="1040"/>
      <c r="Y12" s="1040"/>
      <c r="Z12" s="1040"/>
      <c r="AA12" s="1040">
        <v>5</v>
      </c>
      <c r="AB12" s="1040"/>
      <c r="AC12" s="1040"/>
      <c r="AD12" s="1040"/>
      <c r="AE12" s="1041"/>
      <c r="AF12" s="1033">
        <v>5</v>
      </c>
      <c r="AG12" s="1034"/>
      <c r="AH12" s="1034"/>
      <c r="AI12" s="1034"/>
      <c r="AJ12" s="1035"/>
      <c r="AK12" s="1082">
        <v>113</v>
      </c>
      <c r="AL12" s="1083"/>
      <c r="AM12" s="1083"/>
      <c r="AN12" s="1083"/>
      <c r="AO12" s="1083"/>
      <c r="AP12" s="1083">
        <v>268</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373</v>
      </c>
      <c r="B23" s="940" t="s">
        <v>374</v>
      </c>
      <c r="C23" s="941"/>
      <c r="D23" s="941"/>
      <c r="E23" s="941"/>
      <c r="F23" s="941"/>
      <c r="G23" s="941"/>
      <c r="H23" s="941"/>
      <c r="I23" s="941"/>
      <c r="J23" s="941"/>
      <c r="K23" s="941"/>
      <c r="L23" s="941"/>
      <c r="M23" s="941"/>
      <c r="N23" s="941"/>
      <c r="O23" s="941"/>
      <c r="P23" s="942"/>
      <c r="Q23" s="1064">
        <v>17202</v>
      </c>
      <c r="R23" s="1065"/>
      <c r="S23" s="1065"/>
      <c r="T23" s="1065"/>
      <c r="U23" s="1065"/>
      <c r="V23" s="1065">
        <v>16605</v>
      </c>
      <c r="W23" s="1065"/>
      <c r="X23" s="1065"/>
      <c r="Y23" s="1065"/>
      <c r="Z23" s="1065"/>
      <c r="AA23" s="1065">
        <v>597</v>
      </c>
      <c r="AB23" s="1065"/>
      <c r="AC23" s="1065"/>
      <c r="AD23" s="1065"/>
      <c r="AE23" s="1066"/>
      <c r="AF23" s="1067">
        <v>489</v>
      </c>
      <c r="AG23" s="1065"/>
      <c r="AH23" s="1065"/>
      <c r="AI23" s="1065"/>
      <c r="AJ23" s="1068"/>
      <c r="AK23" s="1069"/>
      <c r="AL23" s="1070"/>
      <c r="AM23" s="1070"/>
      <c r="AN23" s="1070"/>
      <c r="AO23" s="1070"/>
      <c r="AP23" s="1065">
        <v>17362</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377</v>
      </c>
      <c r="R26" s="998"/>
      <c r="S26" s="998"/>
      <c r="T26" s="998"/>
      <c r="U26" s="999"/>
      <c r="V26" s="997" t="s">
        <v>378</v>
      </c>
      <c r="W26" s="998"/>
      <c r="X26" s="998"/>
      <c r="Y26" s="998"/>
      <c r="Z26" s="999"/>
      <c r="AA26" s="997" t="s">
        <v>379</v>
      </c>
      <c r="AB26" s="998"/>
      <c r="AC26" s="998"/>
      <c r="AD26" s="998"/>
      <c r="AE26" s="998"/>
      <c r="AF26" s="1055" t="s">
        <v>380</v>
      </c>
      <c r="AG26" s="1004"/>
      <c r="AH26" s="1004"/>
      <c r="AI26" s="1004"/>
      <c r="AJ26" s="1056"/>
      <c r="AK26" s="998" t="s">
        <v>381</v>
      </c>
      <c r="AL26" s="998"/>
      <c r="AM26" s="998"/>
      <c r="AN26" s="998"/>
      <c r="AO26" s="999"/>
      <c r="AP26" s="997" t="s">
        <v>382</v>
      </c>
      <c r="AQ26" s="998"/>
      <c r="AR26" s="998"/>
      <c r="AS26" s="998"/>
      <c r="AT26" s="999"/>
      <c r="AU26" s="997" t="s">
        <v>383</v>
      </c>
      <c r="AV26" s="998"/>
      <c r="AW26" s="998"/>
      <c r="AX26" s="998"/>
      <c r="AY26" s="999"/>
      <c r="AZ26" s="997" t="s">
        <v>384</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385</v>
      </c>
      <c r="C28" s="1047"/>
      <c r="D28" s="1047"/>
      <c r="E28" s="1047"/>
      <c r="F28" s="1047"/>
      <c r="G28" s="1047"/>
      <c r="H28" s="1047"/>
      <c r="I28" s="1047"/>
      <c r="J28" s="1047"/>
      <c r="K28" s="1047"/>
      <c r="L28" s="1047"/>
      <c r="M28" s="1047"/>
      <c r="N28" s="1047"/>
      <c r="O28" s="1047"/>
      <c r="P28" s="1048"/>
      <c r="Q28" s="1049">
        <v>2761</v>
      </c>
      <c r="R28" s="1050"/>
      <c r="S28" s="1050"/>
      <c r="T28" s="1050"/>
      <c r="U28" s="1050"/>
      <c r="V28" s="1050">
        <v>2706</v>
      </c>
      <c r="W28" s="1050"/>
      <c r="X28" s="1050"/>
      <c r="Y28" s="1050"/>
      <c r="Z28" s="1050"/>
      <c r="AA28" s="1050">
        <v>56</v>
      </c>
      <c r="AB28" s="1050"/>
      <c r="AC28" s="1050"/>
      <c r="AD28" s="1050"/>
      <c r="AE28" s="1051"/>
      <c r="AF28" s="1052">
        <v>56</v>
      </c>
      <c r="AG28" s="1050"/>
      <c r="AH28" s="1050"/>
      <c r="AI28" s="1050"/>
      <c r="AJ28" s="1053"/>
      <c r="AK28" s="1054">
        <v>228</v>
      </c>
      <c r="AL28" s="1042"/>
      <c r="AM28" s="1042"/>
      <c r="AN28" s="1042"/>
      <c r="AO28" s="1042"/>
      <c r="AP28" s="1042" t="s">
        <v>560</v>
      </c>
      <c r="AQ28" s="1042"/>
      <c r="AR28" s="1042"/>
      <c r="AS28" s="1042"/>
      <c r="AT28" s="1042"/>
      <c r="AU28" s="1042" t="s">
        <v>560</v>
      </c>
      <c r="AV28" s="1042"/>
      <c r="AW28" s="1042"/>
      <c r="AX28" s="1042"/>
      <c r="AY28" s="1042"/>
      <c r="AZ28" s="1043" t="s">
        <v>560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386</v>
      </c>
      <c r="C29" s="1028"/>
      <c r="D29" s="1028"/>
      <c r="E29" s="1028"/>
      <c r="F29" s="1028"/>
      <c r="G29" s="1028"/>
      <c r="H29" s="1028"/>
      <c r="I29" s="1028"/>
      <c r="J29" s="1028"/>
      <c r="K29" s="1028"/>
      <c r="L29" s="1028"/>
      <c r="M29" s="1028"/>
      <c r="N29" s="1028"/>
      <c r="O29" s="1028"/>
      <c r="P29" s="1029"/>
      <c r="Q29" s="1039">
        <v>121</v>
      </c>
      <c r="R29" s="1040"/>
      <c r="S29" s="1040"/>
      <c r="T29" s="1040"/>
      <c r="U29" s="1040"/>
      <c r="V29" s="1040">
        <v>108</v>
      </c>
      <c r="W29" s="1040"/>
      <c r="X29" s="1040"/>
      <c r="Y29" s="1040"/>
      <c r="Z29" s="1040"/>
      <c r="AA29" s="1040">
        <v>13</v>
      </c>
      <c r="AB29" s="1040"/>
      <c r="AC29" s="1040"/>
      <c r="AD29" s="1040"/>
      <c r="AE29" s="1041"/>
      <c r="AF29" s="1033">
        <v>13</v>
      </c>
      <c r="AG29" s="1034"/>
      <c r="AH29" s="1034"/>
      <c r="AI29" s="1034"/>
      <c r="AJ29" s="1035"/>
      <c r="AK29" s="976">
        <v>43</v>
      </c>
      <c r="AL29" s="967"/>
      <c r="AM29" s="967"/>
      <c r="AN29" s="967"/>
      <c r="AO29" s="967"/>
      <c r="AP29" s="967" t="s">
        <v>560</v>
      </c>
      <c r="AQ29" s="967"/>
      <c r="AR29" s="967"/>
      <c r="AS29" s="967"/>
      <c r="AT29" s="967"/>
      <c r="AU29" s="967" t="s">
        <v>560</v>
      </c>
      <c r="AV29" s="967"/>
      <c r="AW29" s="967"/>
      <c r="AX29" s="967"/>
      <c r="AY29" s="967"/>
      <c r="AZ29" s="1038" t="s">
        <v>560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387</v>
      </c>
      <c r="C30" s="1028"/>
      <c r="D30" s="1028"/>
      <c r="E30" s="1028"/>
      <c r="F30" s="1028"/>
      <c r="G30" s="1028"/>
      <c r="H30" s="1028"/>
      <c r="I30" s="1028"/>
      <c r="J30" s="1028"/>
      <c r="K30" s="1028"/>
      <c r="L30" s="1028"/>
      <c r="M30" s="1028"/>
      <c r="N30" s="1028"/>
      <c r="O30" s="1028"/>
      <c r="P30" s="1029"/>
      <c r="Q30" s="1039">
        <v>291</v>
      </c>
      <c r="R30" s="1040"/>
      <c r="S30" s="1040"/>
      <c r="T30" s="1040"/>
      <c r="U30" s="1040"/>
      <c r="V30" s="1040">
        <v>287</v>
      </c>
      <c r="W30" s="1040"/>
      <c r="X30" s="1040"/>
      <c r="Y30" s="1040"/>
      <c r="Z30" s="1040"/>
      <c r="AA30" s="1040">
        <v>4</v>
      </c>
      <c r="AB30" s="1040"/>
      <c r="AC30" s="1040"/>
      <c r="AD30" s="1040"/>
      <c r="AE30" s="1041"/>
      <c r="AF30" s="1033">
        <v>4</v>
      </c>
      <c r="AG30" s="1034"/>
      <c r="AH30" s="1034"/>
      <c r="AI30" s="1034"/>
      <c r="AJ30" s="1035"/>
      <c r="AK30" s="976">
        <v>85</v>
      </c>
      <c r="AL30" s="967"/>
      <c r="AM30" s="967"/>
      <c r="AN30" s="967"/>
      <c r="AO30" s="967"/>
      <c r="AP30" s="967" t="s">
        <v>560</v>
      </c>
      <c r="AQ30" s="967"/>
      <c r="AR30" s="967"/>
      <c r="AS30" s="967"/>
      <c r="AT30" s="967"/>
      <c r="AU30" s="967" t="s">
        <v>560</v>
      </c>
      <c r="AV30" s="967"/>
      <c r="AW30" s="967"/>
      <c r="AX30" s="967"/>
      <c r="AY30" s="967"/>
      <c r="AZ30" s="1038" t="s">
        <v>560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388</v>
      </c>
      <c r="C31" s="1028"/>
      <c r="D31" s="1028"/>
      <c r="E31" s="1028"/>
      <c r="F31" s="1028"/>
      <c r="G31" s="1028"/>
      <c r="H31" s="1028"/>
      <c r="I31" s="1028"/>
      <c r="J31" s="1028"/>
      <c r="K31" s="1028"/>
      <c r="L31" s="1028"/>
      <c r="M31" s="1028"/>
      <c r="N31" s="1028"/>
      <c r="O31" s="1028"/>
      <c r="P31" s="1029"/>
      <c r="Q31" s="1039">
        <v>254</v>
      </c>
      <c r="R31" s="1040"/>
      <c r="S31" s="1040"/>
      <c r="T31" s="1040"/>
      <c r="U31" s="1040"/>
      <c r="V31" s="1040">
        <v>1470</v>
      </c>
      <c r="W31" s="1040"/>
      <c r="X31" s="1040"/>
      <c r="Y31" s="1040"/>
      <c r="Z31" s="1040"/>
      <c r="AA31" s="1040">
        <v>-1216</v>
      </c>
      <c r="AB31" s="1040"/>
      <c r="AC31" s="1040"/>
      <c r="AD31" s="1040"/>
      <c r="AE31" s="1041"/>
      <c r="AF31" s="1033">
        <v>524</v>
      </c>
      <c r="AG31" s="1034"/>
      <c r="AH31" s="1034"/>
      <c r="AI31" s="1034"/>
      <c r="AJ31" s="1035"/>
      <c r="AK31" s="976">
        <v>226</v>
      </c>
      <c r="AL31" s="967"/>
      <c r="AM31" s="967"/>
      <c r="AN31" s="967"/>
      <c r="AO31" s="967"/>
      <c r="AP31" s="967">
        <v>1822</v>
      </c>
      <c r="AQ31" s="967"/>
      <c r="AR31" s="967"/>
      <c r="AS31" s="967"/>
      <c r="AT31" s="967"/>
      <c r="AU31" s="967">
        <v>966</v>
      </c>
      <c r="AV31" s="967"/>
      <c r="AW31" s="967"/>
      <c r="AX31" s="967"/>
      <c r="AY31" s="967"/>
      <c r="AZ31" s="1038" t="s">
        <v>560</v>
      </c>
      <c r="BA31" s="1038"/>
      <c r="BB31" s="1038"/>
      <c r="BC31" s="1038"/>
      <c r="BD31" s="1038"/>
      <c r="BE31" s="1022" t="s">
        <v>389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390</v>
      </c>
      <c r="C32" s="1028"/>
      <c r="D32" s="1028"/>
      <c r="E32" s="1028"/>
      <c r="F32" s="1028"/>
      <c r="G32" s="1028"/>
      <c r="H32" s="1028"/>
      <c r="I32" s="1028"/>
      <c r="J32" s="1028"/>
      <c r="K32" s="1028"/>
      <c r="L32" s="1028"/>
      <c r="M32" s="1028"/>
      <c r="N32" s="1028"/>
      <c r="O32" s="1028"/>
      <c r="P32" s="1029"/>
      <c r="Q32" s="1039">
        <v>57</v>
      </c>
      <c r="R32" s="1040"/>
      <c r="S32" s="1040"/>
      <c r="T32" s="1040"/>
      <c r="U32" s="1040"/>
      <c r="V32" s="1040">
        <v>54</v>
      </c>
      <c r="W32" s="1040"/>
      <c r="X32" s="1040"/>
      <c r="Y32" s="1040"/>
      <c r="Z32" s="1040"/>
      <c r="AA32" s="1040">
        <v>3</v>
      </c>
      <c r="AB32" s="1040"/>
      <c r="AC32" s="1040"/>
      <c r="AD32" s="1040"/>
      <c r="AE32" s="1041"/>
      <c r="AF32" s="1033">
        <v>3</v>
      </c>
      <c r="AG32" s="1034"/>
      <c r="AH32" s="1034"/>
      <c r="AI32" s="1034"/>
      <c r="AJ32" s="1035"/>
      <c r="AK32" s="976">
        <v>2</v>
      </c>
      <c r="AL32" s="967"/>
      <c r="AM32" s="967"/>
      <c r="AN32" s="967"/>
      <c r="AO32" s="967"/>
      <c r="AP32" s="967">
        <v>31</v>
      </c>
      <c r="AQ32" s="967"/>
      <c r="AR32" s="967"/>
      <c r="AS32" s="967"/>
      <c r="AT32" s="967"/>
      <c r="AU32" s="967">
        <v>16</v>
      </c>
      <c r="AV32" s="967"/>
      <c r="AW32" s="967"/>
      <c r="AX32" s="967"/>
      <c r="AY32" s="967"/>
      <c r="AZ32" s="1038" t="s">
        <v>560</v>
      </c>
      <c r="BA32" s="1038"/>
      <c r="BB32" s="1038"/>
      <c r="BC32" s="1038"/>
      <c r="BD32" s="1038"/>
      <c r="BE32" s="1022" t="s">
        <v>391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392</v>
      </c>
      <c r="C33" s="1028"/>
      <c r="D33" s="1028"/>
      <c r="E33" s="1028"/>
      <c r="F33" s="1028"/>
      <c r="G33" s="1028"/>
      <c r="H33" s="1028"/>
      <c r="I33" s="1028"/>
      <c r="J33" s="1028"/>
      <c r="K33" s="1028"/>
      <c r="L33" s="1028"/>
      <c r="M33" s="1028"/>
      <c r="N33" s="1028"/>
      <c r="O33" s="1028"/>
      <c r="P33" s="1029"/>
      <c r="Q33" s="1039">
        <v>20</v>
      </c>
      <c r="R33" s="1040"/>
      <c r="S33" s="1040"/>
      <c r="T33" s="1040"/>
      <c r="U33" s="1040"/>
      <c r="V33" s="1040">
        <v>16</v>
      </c>
      <c r="W33" s="1040"/>
      <c r="X33" s="1040"/>
      <c r="Y33" s="1040"/>
      <c r="Z33" s="1040"/>
      <c r="AA33" s="1040">
        <v>3</v>
      </c>
      <c r="AB33" s="1040"/>
      <c r="AC33" s="1040"/>
      <c r="AD33" s="1040"/>
      <c r="AE33" s="1041"/>
      <c r="AF33" s="1033">
        <v>3</v>
      </c>
      <c r="AG33" s="1034"/>
      <c r="AH33" s="1034"/>
      <c r="AI33" s="1034"/>
      <c r="AJ33" s="1035"/>
      <c r="AK33" s="976" t="s">
        <v>558</v>
      </c>
      <c r="AL33" s="967"/>
      <c r="AM33" s="967"/>
      <c r="AN33" s="967"/>
      <c r="AO33" s="967"/>
      <c r="AP33" s="967" t="s">
        <v>559</v>
      </c>
      <c r="AQ33" s="967"/>
      <c r="AR33" s="967"/>
      <c r="AS33" s="967"/>
      <c r="AT33" s="967"/>
      <c r="AU33" s="967" t="s">
        <v>563</v>
      </c>
      <c r="AV33" s="967"/>
      <c r="AW33" s="967"/>
      <c r="AX33" s="967"/>
      <c r="AY33" s="967"/>
      <c r="AZ33" s="1038" t="s">
        <v>560</v>
      </c>
      <c r="BA33" s="1038"/>
      <c r="BB33" s="1038"/>
      <c r="BC33" s="1038"/>
      <c r="BD33" s="1038"/>
      <c r="BE33" s="1022" t="s">
        <v>391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393</v>
      </c>
      <c r="C34" s="1028"/>
      <c r="D34" s="1028"/>
      <c r="E34" s="1028"/>
      <c r="F34" s="1028"/>
      <c r="G34" s="1028"/>
      <c r="H34" s="1028"/>
      <c r="I34" s="1028"/>
      <c r="J34" s="1028"/>
      <c r="K34" s="1028"/>
      <c r="L34" s="1028"/>
      <c r="M34" s="1028"/>
      <c r="N34" s="1028"/>
      <c r="O34" s="1028"/>
      <c r="P34" s="1029"/>
      <c r="Q34" s="1039">
        <v>166</v>
      </c>
      <c r="R34" s="1040"/>
      <c r="S34" s="1040"/>
      <c r="T34" s="1040"/>
      <c r="U34" s="1040"/>
      <c r="V34" s="1040">
        <v>162</v>
      </c>
      <c r="W34" s="1040"/>
      <c r="X34" s="1040"/>
      <c r="Y34" s="1040"/>
      <c r="Z34" s="1040"/>
      <c r="AA34" s="1040">
        <v>4</v>
      </c>
      <c r="AB34" s="1040"/>
      <c r="AC34" s="1040"/>
      <c r="AD34" s="1040"/>
      <c r="AE34" s="1041"/>
      <c r="AF34" s="1033">
        <v>4</v>
      </c>
      <c r="AG34" s="1034"/>
      <c r="AH34" s="1034"/>
      <c r="AI34" s="1034"/>
      <c r="AJ34" s="1035"/>
      <c r="AK34" s="976">
        <v>15</v>
      </c>
      <c r="AL34" s="967"/>
      <c r="AM34" s="967"/>
      <c r="AN34" s="967"/>
      <c r="AO34" s="967"/>
      <c r="AP34" s="967">
        <v>117</v>
      </c>
      <c r="AQ34" s="967"/>
      <c r="AR34" s="967"/>
      <c r="AS34" s="967"/>
      <c r="AT34" s="967"/>
      <c r="AU34" s="967">
        <v>59</v>
      </c>
      <c r="AV34" s="967"/>
      <c r="AW34" s="967"/>
      <c r="AX34" s="967"/>
      <c r="AY34" s="967"/>
      <c r="AZ34" s="1038" t="s">
        <v>560</v>
      </c>
      <c r="BA34" s="1038"/>
      <c r="BB34" s="1038"/>
      <c r="BC34" s="1038"/>
      <c r="BD34" s="1038"/>
      <c r="BE34" s="1022" t="s">
        <v>391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394</v>
      </c>
      <c r="C35" s="1028"/>
      <c r="D35" s="1028"/>
      <c r="E35" s="1028"/>
      <c r="F35" s="1028"/>
      <c r="G35" s="1028"/>
      <c r="H35" s="1028"/>
      <c r="I35" s="1028"/>
      <c r="J35" s="1028"/>
      <c r="K35" s="1028"/>
      <c r="L35" s="1028"/>
      <c r="M35" s="1028"/>
      <c r="N35" s="1028"/>
      <c r="O35" s="1028"/>
      <c r="P35" s="1029"/>
      <c r="Q35" s="1039">
        <v>88</v>
      </c>
      <c r="R35" s="1040"/>
      <c r="S35" s="1040"/>
      <c r="T35" s="1040"/>
      <c r="U35" s="1040"/>
      <c r="V35" s="1040">
        <v>82</v>
      </c>
      <c r="W35" s="1040"/>
      <c r="X35" s="1040"/>
      <c r="Y35" s="1040"/>
      <c r="Z35" s="1040"/>
      <c r="AA35" s="1040">
        <v>6</v>
      </c>
      <c r="AB35" s="1040"/>
      <c r="AC35" s="1040"/>
      <c r="AD35" s="1040"/>
      <c r="AE35" s="1041"/>
      <c r="AF35" s="1033">
        <v>4</v>
      </c>
      <c r="AG35" s="1034"/>
      <c r="AH35" s="1034"/>
      <c r="AI35" s="1034"/>
      <c r="AJ35" s="1035"/>
      <c r="AK35" s="976">
        <v>56</v>
      </c>
      <c r="AL35" s="967"/>
      <c r="AM35" s="967"/>
      <c r="AN35" s="967"/>
      <c r="AO35" s="967"/>
      <c r="AP35" s="967">
        <v>601</v>
      </c>
      <c r="AQ35" s="967"/>
      <c r="AR35" s="967"/>
      <c r="AS35" s="967"/>
      <c r="AT35" s="967"/>
      <c r="AU35" s="967">
        <v>402</v>
      </c>
      <c r="AV35" s="967"/>
      <c r="AW35" s="967"/>
      <c r="AX35" s="967"/>
      <c r="AY35" s="967"/>
      <c r="AZ35" s="1038" t="s">
        <v>560</v>
      </c>
      <c r="BA35" s="1038"/>
      <c r="BB35" s="1038"/>
      <c r="BC35" s="1038"/>
      <c r="BD35" s="1038"/>
      <c r="BE35" s="1022" t="s">
        <v>391</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395</v>
      </c>
      <c r="C36" s="1028"/>
      <c r="D36" s="1028"/>
      <c r="E36" s="1028"/>
      <c r="F36" s="1028"/>
      <c r="G36" s="1028"/>
      <c r="H36" s="1028"/>
      <c r="I36" s="1028"/>
      <c r="J36" s="1028"/>
      <c r="K36" s="1028"/>
      <c r="L36" s="1028"/>
      <c r="M36" s="1028"/>
      <c r="N36" s="1028"/>
      <c r="O36" s="1028"/>
      <c r="P36" s="1029"/>
      <c r="Q36" s="1039">
        <v>165</v>
      </c>
      <c r="R36" s="1040"/>
      <c r="S36" s="1040"/>
      <c r="T36" s="1040"/>
      <c r="U36" s="1040"/>
      <c r="V36" s="1040">
        <v>161</v>
      </c>
      <c r="W36" s="1040"/>
      <c r="X36" s="1040"/>
      <c r="Y36" s="1040"/>
      <c r="Z36" s="1040"/>
      <c r="AA36" s="1040">
        <v>3</v>
      </c>
      <c r="AB36" s="1040"/>
      <c r="AC36" s="1040"/>
      <c r="AD36" s="1040"/>
      <c r="AE36" s="1041"/>
      <c r="AF36" s="1033">
        <v>2</v>
      </c>
      <c r="AG36" s="1034"/>
      <c r="AH36" s="1034"/>
      <c r="AI36" s="1034"/>
      <c r="AJ36" s="1035"/>
      <c r="AK36" s="976">
        <v>122</v>
      </c>
      <c r="AL36" s="967"/>
      <c r="AM36" s="967"/>
      <c r="AN36" s="967"/>
      <c r="AO36" s="967"/>
      <c r="AP36" s="967">
        <v>668</v>
      </c>
      <c r="AQ36" s="967"/>
      <c r="AR36" s="967"/>
      <c r="AS36" s="967"/>
      <c r="AT36" s="967"/>
      <c r="AU36" s="967">
        <v>527</v>
      </c>
      <c r="AV36" s="967"/>
      <c r="AW36" s="967"/>
      <c r="AX36" s="967"/>
      <c r="AY36" s="967"/>
      <c r="AZ36" s="1038" t="s">
        <v>560</v>
      </c>
      <c r="BA36" s="1038"/>
      <c r="BB36" s="1038"/>
      <c r="BC36" s="1038"/>
      <c r="BD36" s="1038"/>
      <c r="BE36" s="1022" t="s">
        <v>391</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396</v>
      </c>
      <c r="C37" s="1028"/>
      <c r="D37" s="1028"/>
      <c r="E37" s="1028"/>
      <c r="F37" s="1028"/>
      <c r="G37" s="1028"/>
      <c r="H37" s="1028"/>
      <c r="I37" s="1028"/>
      <c r="J37" s="1028"/>
      <c r="K37" s="1028"/>
      <c r="L37" s="1028"/>
      <c r="M37" s="1028"/>
      <c r="N37" s="1028"/>
      <c r="O37" s="1028"/>
      <c r="P37" s="1029"/>
      <c r="Q37" s="1039">
        <v>521</v>
      </c>
      <c r="R37" s="1040"/>
      <c r="S37" s="1040"/>
      <c r="T37" s="1040"/>
      <c r="U37" s="1040"/>
      <c r="V37" s="1040">
        <v>510</v>
      </c>
      <c r="W37" s="1040"/>
      <c r="X37" s="1040"/>
      <c r="Y37" s="1040"/>
      <c r="Z37" s="1040"/>
      <c r="AA37" s="1040">
        <v>11</v>
      </c>
      <c r="AB37" s="1040"/>
      <c r="AC37" s="1040"/>
      <c r="AD37" s="1040"/>
      <c r="AE37" s="1041"/>
      <c r="AF37" s="1033">
        <v>11</v>
      </c>
      <c r="AG37" s="1034"/>
      <c r="AH37" s="1034"/>
      <c r="AI37" s="1034"/>
      <c r="AJ37" s="1035"/>
      <c r="AK37" s="976">
        <v>88</v>
      </c>
      <c r="AL37" s="967"/>
      <c r="AM37" s="967"/>
      <c r="AN37" s="967"/>
      <c r="AO37" s="967"/>
      <c r="AP37" s="967">
        <v>1331</v>
      </c>
      <c r="AQ37" s="967"/>
      <c r="AR37" s="967"/>
      <c r="AS37" s="967"/>
      <c r="AT37" s="967"/>
      <c r="AU37" s="967">
        <v>1063</v>
      </c>
      <c r="AV37" s="967"/>
      <c r="AW37" s="967"/>
      <c r="AX37" s="967"/>
      <c r="AY37" s="967"/>
      <c r="AZ37" s="1038" t="s">
        <v>560</v>
      </c>
      <c r="BA37" s="1038"/>
      <c r="BB37" s="1038"/>
      <c r="BC37" s="1038"/>
      <c r="BD37" s="1038"/>
      <c r="BE37" s="1022" t="s">
        <v>391</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397</v>
      </c>
      <c r="C38" s="1028"/>
      <c r="D38" s="1028"/>
      <c r="E38" s="1028"/>
      <c r="F38" s="1028"/>
      <c r="G38" s="1028"/>
      <c r="H38" s="1028"/>
      <c r="I38" s="1028"/>
      <c r="J38" s="1028"/>
      <c r="K38" s="1028"/>
      <c r="L38" s="1028"/>
      <c r="M38" s="1028"/>
      <c r="N38" s="1028"/>
      <c r="O38" s="1028"/>
      <c r="P38" s="1029"/>
      <c r="Q38" s="1039">
        <v>1562</v>
      </c>
      <c r="R38" s="1040"/>
      <c r="S38" s="1040"/>
      <c r="T38" s="1040"/>
      <c r="U38" s="1040"/>
      <c r="V38" s="1040">
        <v>1525</v>
      </c>
      <c r="W38" s="1040"/>
      <c r="X38" s="1040"/>
      <c r="Y38" s="1040"/>
      <c r="Z38" s="1040"/>
      <c r="AA38" s="1040">
        <v>25</v>
      </c>
      <c r="AB38" s="1040"/>
      <c r="AC38" s="1040"/>
      <c r="AD38" s="1040"/>
      <c r="AE38" s="1041"/>
      <c r="AF38" s="1033">
        <v>30</v>
      </c>
      <c r="AG38" s="1034"/>
      <c r="AH38" s="1034"/>
      <c r="AI38" s="1034"/>
      <c r="AJ38" s="1035"/>
      <c r="AK38" s="976">
        <v>673</v>
      </c>
      <c r="AL38" s="967"/>
      <c r="AM38" s="967"/>
      <c r="AN38" s="967"/>
      <c r="AO38" s="967"/>
      <c r="AP38" s="967">
        <v>5147</v>
      </c>
      <c r="AQ38" s="967"/>
      <c r="AR38" s="967"/>
      <c r="AS38" s="967"/>
      <c r="AT38" s="967"/>
      <c r="AU38" s="967">
        <v>4253</v>
      </c>
      <c r="AV38" s="967"/>
      <c r="AW38" s="967"/>
      <c r="AX38" s="967"/>
      <c r="AY38" s="967"/>
      <c r="AZ38" s="1038" t="s">
        <v>560</v>
      </c>
      <c r="BA38" s="1038"/>
      <c r="BB38" s="1038"/>
      <c r="BC38" s="1038"/>
      <c r="BD38" s="1038"/>
      <c r="BE38" s="1022" t="s">
        <v>391</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398</v>
      </c>
      <c r="C39" s="1028"/>
      <c r="D39" s="1028"/>
      <c r="E39" s="1028"/>
      <c r="F39" s="1028"/>
      <c r="G39" s="1028"/>
      <c r="H39" s="1028"/>
      <c r="I39" s="1028"/>
      <c r="J39" s="1028"/>
      <c r="K39" s="1028"/>
      <c r="L39" s="1028"/>
      <c r="M39" s="1028"/>
      <c r="N39" s="1028"/>
      <c r="O39" s="1028"/>
      <c r="P39" s="1029"/>
      <c r="Q39" s="1039">
        <v>136</v>
      </c>
      <c r="R39" s="1040"/>
      <c r="S39" s="1040"/>
      <c r="T39" s="1040"/>
      <c r="U39" s="1040"/>
      <c r="V39" s="1040">
        <v>134</v>
      </c>
      <c r="W39" s="1040"/>
      <c r="X39" s="1040"/>
      <c r="Y39" s="1040"/>
      <c r="Z39" s="1040"/>
      <c r="AA39" s="1040">
        <v>3</v>
      </c>
      <c r="AB39" s="1040"/>
      <c r="AC39" s="1040"/>
      <c r="AD39" s="1040"/>
      <c r="AE39" s="1041"/>
      <c r="AF39" s="1033">
        <v>3</v>
      </c>
      <c r="AG39" s="1034"/>
      <c r="AH39" s="1034"/>
      <c r="AI39" s="1034"/>
      <c r="AJ39" s="1035"/>
      <c r="AK39" s="976">
        <v>34</v>
      </c>
      <c r="AL39" s="967"/>
      <c r="AM39" s="967"/>
      <c r="AN39" s="967"/>
      <c r="AO39" s="967"/>
      <c r="AP39" s="967">
        <v>332</v>
      </c>
      <c r="AQ39" s="967"/>
      <c r="AR39" s="967"/>
      <c r="AS39" s="967"/>
      <c r="AT39" s="967"/>
      <c r="AU39" s="967">
        <v>84</v>
      </c>
      <c r="AV39" s="967"/>
      <c r="AW39" s="967"/>
      <c r="AX39" s="967"/>
      <c r="AY39" s="967"/>
      <c r="AZ39" s="1038" t="s">
        <v>560</v>
      </c>
      <c r="BA39" s="1038"/>
      <c r="BB39" s="1038"/>
      <c r="BC39" s="1038"/>
      <c r="BD39" s="1038"/>
      <c r="BE39" s="1022" t="s">
        <v>391</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373</v>
      </c>
      <c r="B63" s="940" t="s">
        <v>400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648</v>
      </c>
      <c r="AG63" s="955"/>
      <c r="AH63" s="955"/>
      <c r="AI63" s="955"/>
      <c r="AJ63" s="1020"/>
      <c r="AK63" s="1021"/>
      <c r="AL63" s="959"/>
      <c r="AM63" s="959"/>
      <c r="AN63" s="959"/>
      <c r="AO63" s="959"/>
      <c r="AP63" s="955">
        <v>10049</v>
      </c>
      <c r="AQ63" s="955"/>
      <c r="AR63" s="955"/>
      <c r="AS63" s="955"/>
      <c r="AT63" s="955"/>
      <c r="AU63" s="955">
        <v>7370</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402</v>
      </c>
      <c r="B66" s="992"/>
      <c r="C66" s="992"/>
      <c r="D66" s="992"/>
      <c r="E66" s="992"/>
      <c r="F66" s="992"/>
      <c r="G66" s="992"/>
      <c r="H66" s="992"/>
      <c r="I66" s="992"/>
      <c r="J66" s="992"/>
      <c r="K66" s="992"/>
      <c r="L66" s="992"/>
      <c r="M66" s="992"/>
      <c r="N66" s="992"/>
      <c r="O66" s="992"/>
      <c r="P66" s="993"/>
      <c r="Q66" s="997" t="s">
        <v>377</v>
      </c>
      <c r="R66" s="998"/>
      <c r="S66" s="998"/>
      <c r="T66" s="998"/>
      <c r="U66" s="999"/>
      <c r="V66" s="997" t="s">
        <v>378</v>
      </c>
      <c r="W66" s="998"/>
      <c r="X66" s="998"/>
      <c r="Y66" s="998"/>
      <c r="Z66" s="999"/>
      <c r="AA66" s="997" t="s">
        <v>379</v>
      </c>
      <c r="AB66" s="998"/>
      <c r="AC66" s="998"/>
      <c r="AD66" s="998"/>
      <c r="AE66" s="999"/>
      <c r="AF66" s="1003" t="s">
        <v>380</v>
      </c>
      <c r="AG66" s="1004"/>
      <c r="AH66" s="1004"/>
      <c r="AI66" s="1004"/>
      <c r="AJ66" s="1005"/>
      <c r="AK66" s="997" t="s">
        <v>381</v>
      </c>
      <c r="AL66" s="992"/>
      <c r="AM66" s="992"/>
      <c r="AN66" s="992"/>
      <c r="AO66" s="993"/>
      <c r="AP66" s="997" t="s">
        <v>382</v>
      </c>
      <c r="AQ66" s="998"/>
      <c r="AR66" s="998"/>
      <c r="AS66" s="998"/>
      <c r="AT66" s="999"/>
      <c r="AU66" s="997" t="s">
        <v>403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906</v>
      </c>
      <c r="R68" s="978"/>
      <c r="S68" s="978"/>
      <c r="T68" s="978"/>
      <c r="U68" s="978"/>
      <c r="V68" s="978">
        <v>801</v>
      </c>
      <c r="W68" s="978"/>
      <c r="X68" s="978"/>
      <c r="Y68" s="978"/>
      <c r="Z68" s="978"/>
      <c r="AA68" s="978">
        <v>105</v>
      </c>
      <c r="AB68" s="978"/>
      <c r="AC68" s="978"/>
      <c r="AD68" s="978"/>
      <c r="AE68" s="978"/>
      <c r="AF68" s="978">
        <v>105</v>
      </c>
      <c r="AG68" s="978"/>
      <c r="AH68" s="978"/>
      <c r="AI68" s="978"/>
      <c r="AJ68" s="978"/>
      <c r="AK68" s="978">
        <v>14</v>
      </c>
      <c r="AL68" s="978"/>
      <c r="AM68" s="978"/>
      <c r="AN68" s="978"/>
      <c r="AO68" s="978"/>
      <c r="AP68" s="978">
        <v>133</v>
      </c>
      <c r="AQ68" s="978"/>
      <c r="AR68" s="978"/>
      <c r="AS68" s="978"/>
      <c r="AT68" s="978"/>
      <c r="AU68" s="978">
        <v>22</v>
      </c>
      <c r="AV68" s="978"/>
      <c r="AW68" s="978"/>
      <c r="AX68" s="978"/>
      <c r="AY68" s="978"/>
      <c r="AZ68" s="979" t="s">
        <v>564</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4</v>
      </c>
      <c r="R69" s="967"/>
      <c r="S69" s="967"/>
      <c r="T69" s="967"/>
      <c r="U69" s="967"/>
      <c r="V69" s="967">
        <v>2</v>
      </c>
      <c r="W69" s="967"/>
      <c r="X69" s="967"/>
      <c r="Y69" s="967"/>
      <c r="Z69" s="967"/>
      <c r="AA69" s="967">
        <v>2</v>
      </c>
      <c r="AB69" s="967"/>
      <c r="AC69" s="967"/>
      <c r="AD69" s="967"/>
      <c r="AE69" s="967"/>
      <c r="AF69" s="967">
        <v>2</v>
      </c>
      <c r="AG69" s="967"/>
      <c r="AH69" s="967"/>
      <c r="AI69" s="967"/>
      <c r="AJ69" s="967"/>
      <c r="AK69" s="967" t="s">
        <v>560</v>
      </c>
      <c r="AL69" s="967"/>
      <c r="AM69" s="967"/>
      <c r="AN69" s="967"/>
      <c r="AO69" s="967"/>
      <c r="AP69" s="967" t="s">
        <v>560</v>
      </c>
      <c r="AQ69" s="967"/>
      <c r="AR69" s="967"/>
      <c r="AS69" s="967"/>
      <c r="AT69" s="967"/>
      <c r="AU69" s="967" t="s">
        <v>560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233</v>
      </c>
      <c r="R70" s="967"/>
      <c r="S70" s="967"/>
      <c r="T70" s="967"/>
      <c r="U70" s="967"/>
      <c r="V70" s="967">
        <v>229</v>
      </c>
      <c r="W70" s="967"/>
      <c r="X70" s="967"/>
      <c r="Y70" s="967"/>
      <c r="Z70" s="967"/>
      <c r="AA70" s="967">
        <v>4</v>
      </c>
      <c r="AB70" s="967"/>
      <c r="AC70" s="967"/>
      <c r="AD70" s="967"/>
      <c r="AE70" s="967"/>
      <c r="AF70" s="967">
        <v>4</v>
      </c>
      <c r="AG70" s="967"/>
      <c r="AH70" s="967"/>
      <c r="AI70" s="967"/>
      <c r="AJ70" s="967"/>
      <c r="AK70" s="967" t="s">
        <v>560</v>
      </c>
      <c r="AL70" s="967"/>
      <c r="AM70" s="967"/>
      <c r="AN70" s="967"/>
      <c r="AO70" s="967"/>
      <c r="AP70" s="967">
        <v>147</v>
      </c>
      <c r="AQ70" s="967"/>
      <c r="AR70" s="967"/>
      <c r="AS70" s="967"/>
      <c r="AT70" s="967"/>
      <c r="AU70" s="967">
        <v>74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67</v>
      </c>
      <c r="R71" s="967"/>
      <c r="S71" s="967"/>
      <c r="T71" s="967"/>
      <c r="U71" s="967"/>
      <c r="V71" s="967">
        <v>66</v>
      </c>
      <c r="W71" s="967"/>
      <c r="X71" s="967"/>
      <c r="Y71" s="967"/>
      <c r="Z71" s="967"/>
      <c r="AA71" s="967">
        <v>1</v>
      </c>
      <c r="AB71" s="967"/>
      <c r="AC71" s="967"/>
      <c r="AD71" s="967"/>
      <c r="AE71" s="967"/>
      <c r="AF71" s="967">
        <v>1</v>
      </c>
      <c r="AG71" s="967"/>
      <c r="AH71" s="967"/>
      <c r="AI71" s="967"/>
      <c r="AJ71" s="967"/>
      <c r="AK71" s="967" t="s">
        <v>560</v>
      </c>
      <c r="AL71" s="967"/>
      <c r="AM71" s="967"/>
      <c r="AN71" s="967"/>
      <c r="AO71" s="967"/>
      <c r="AP71" s="967" t="s">
        <v>560</v>
      </c>
      <c r="AQ71" s="967"/>
      <c r="AR71" s="967"/>
      <c r="AS71" s="967"/>
      <c r="AT71" s="967"/>
      <c r="AU71" s="967" t="s">
        <v>560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2</v>
      </c>
      <c r="R72" s="967"/>
      <c r="S72" s="967"/>
      <c r="T72" s="967"/>
      <c r="U72" s="967"/>
      <c r="V72" s="967">
        <v>1</v>
      </c>
      <c r="W72" s="967"/>
      <c r="X72" s="967"/>
      <c r="Y72" s="967"/>
      <c r="Z72" s="967"/>
      <c r="AA72" s="967">
        <v>1</v>
      </c>
      <c r="AB72" s="967"/>
      <c r="AC72" s="967"/>
      <c r="AD72" s="967"/>
      <c r="AE72" s="967"/>
      <c r="AF72" s="967">
        <v>1</v>
      </c>
      <c r="AG72" s="967"/>
      <c r="AH72" s="967"/>
      <c r="AI72" s="967"/>
      <c r="AJ72" s="967"/>
      <c r="AK72" s="967" t="s">
        <v>559</v>
      </c>
      <c r="AL72" s="967"/>
      <c r="AM72" s="967"/>
      <c r="AN72" s="967"/>
      <c r="AO72" s="967"/>
      <c r="AP72" s="967" t="s">
        <v>559</v>
      </c>
      <c r="AQ72" s="967"/>
      <c r="AR72" s="967"/>
      <c r="AS72" s="967"/>
      <c r="AT72" s="967"/>
      <c r="AU72" s="967" t="s">
        <v>560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3</v>
      </c>
      <c r="R73" s="967"/>
      <c r="S73" s="967"/>
      <c r="T73" s="967"/>
      <c r="U73" s="967"/>
      <c r="V73" s="967">
        <v>1</v>
      </c>
      <c r="W73" s="967"/>
      <c r="X73" s="967"/>
      <c r="Y73" s="967"/>
      <c r="Z73" s="967"/>
      <c r="AA73" s="967">
        <v>2</v>
      </c>
      <c r="AB73" s="967"/>
      <c r="AC73" s="967"/>
      <c r="AD73" s="967"/>
      <c r="AE73" s="967"/>
      <c r="AF73" s="967">
        <v>2</v>
      </c>
      <c r="AG73" s="967"/>
      <c r="AH73" s="967"/>
      <c r="AI73" s="967"/>
      <c r="AJ73" s="967"/>
      <c r="AK73" s="967" t="s">
        <v>559</v>
      </c>
      <c r="AL73" s="967"/>
      <c r="AM73" s="967"/>
      <c r="AN73" s="967"/>
      <c r="AO73" s="967"/>
      <c r="AP73" s="967" t="s">
        <v>560</v>
      </c>
      <c r="AQ73" s="967"/>
      <c r="AR73" s="967"/>
      <c r="AS73" s="967"/>
      <c r="AT73" s="967"/>
      <c r="AU73" s="967" t="s">
        <v>560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9682</v>
      </c>
      <c r="R74" s="967"/>
      <c r="S74" s="967"/>
      <c r="T74" s="967"/>
      <c r="U74" s="967"/>
      <c r="V74" s="967">
        <v>9651</v>
      </c>
      <c r="W74" s="967"/>
      <c r="X74" s="967"/>
      <c r="Y74" s="967"/>
      <c r="Z74" s="967"/>
      <c r="AA74" s="967">
        <v>31</v>
      </c>
      <c r="AB74" s="967"/>
      <c r="AC74" s="967"/>
      <c r="AD74" s="967"/>
      <c r="AE74" s="967"/>
      <c r="AF74" s="967">
        <v>31</v>
      </c>
      <c r="AG74" s="967"/>
      <c r="AH74" s="967"/>
      <c r="AI74" s="967"/>
      <c r="AJ74" s="967"/>
      <c r="AK74" s="967">
        <v>1660</v>
      </c>
      <c r="AL74" s="967"/>
      <c r="AM74" s="967"/>
      <c r="AN74" s="967"/>
      <c r="AO74" s="967"/>
      <c r="AP74" s="967" t="s">
        <v>559</v>
      </c>
      <c r="AQ74" s="967"/>
      <c r="AR74" s="967"/>
      <c r="AS74" s="967"/>
      <c r="AT74" s="967"/>
      <c r="AU74" s="967" t="s">
        <v>560</v>
      </c>
      <c r="AV74" s="967"/>
      <c r="AW74" s="967"/>
      <c r="AX74" s="967"/>
      <c r="AY74" s="967"/>
      <c r="AZ74" s="968" t="s">
        <v>565</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548</v>
      </c>
      <c r="C75" s="971"/>
      <c r="D75" s="971"/>
      <c r="E75" s="971"/>
      <c r="F75" s="971"/>
      <c r="G75" s="971"/>
      <c r="H75" s="971"/>
      <c r="I75" s="971"/>
      <c r="J75" s="971"/>
      <c r="K75" s="971"/>
      <c r="L75" s="971"/>
      <c r="M75" s="971"/>
      <c r="N75" s="971"/>
      <c r="O75" s="971"/>
      <c r="P75" s="972"/>
      <c r="Q75" s="974">
        <v>756</v>
      </c>
      <c r="R75" s="975"/>
      <c r="S75" s="975"/>
      <c r="T75" s="975"/>
      <c r="U75" s="976"/>
      <c r="V75" s="977">
        <v>730</v>
      </c>
      <c r="W75" s="975"/>
      <c r="X75" s="975"/>
      <c r="Y75" s="975"/>
      <c r="Z75" s="976"/>
      <c r="AA75" s="977">
        <v>26</v>
      </c>
      <c r="AB75" s="975"/>
      <c r="AC75" s="975"/>
      <c r="AD75" s="975"/>
      <c r="AE75" s="976"/>
      <c r="AF75" s="977">
        <v>26</v>
      </c>
      <c r="AG75" s="975"/>
      <c r="AH75" s="975"/>
      <c r="AI75" s="975"/>
      <c r="AJ75" s="976"/>
      <c r="AK75" s="977">
        <v>10</v>
      </c>
      <c r="AL75" s="975"/>
      <c r="AM75" s="975"/>
      <c r="AN75" s="975"/>
      <c r="AO75" s="976"/>
      <c r="AP75" s="977">
        <v>578</v>
      </c>
      <c r="AQ75" s="975"/>
      <c r="AR75" s="975"/>
      <c r="AS75" s="975"/>
      <c r="AT75" s="976"/>
      <c r="AU75" s="977">
        <v>339</v>
      </c>
      <c r="AV75" s="975"/>
      <c r="AW75" s="975"/>
      <c r="AX75" s="975"/>
      <c r="AY75" s="976"/>
      <c r="AZ75" s="968" t="s">
        <v>566</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549</v>
      </c>
      <c r="C76" s="971"/>
      <c r="D76" s="971"/>
      <c r="E76" s="971"/>
      <c r="F76" s="971"/>
      <c r="G76" s="971"/>
      <c r="H76" s="971"/>
      <c r="I76" s="971"/>
      <c r="J76" s="971"/>
      <c r="K76" s="971"/>
      <c r="L76" s="971"/>
      <c r="M76" s="971"/>
      <c r="N76" s="971"/>
      <c r="O76" s="971"/>
      <c r="P76" s="972"/>
      <c r="Q76" s="974">
        <v>2057</v>
      </c>
      <c r="R76" s="975"/>
      <c r="S76" s="975"/>
      <c r="T76" s="975"/>
      <c r="U76" s="976"/>
      <c r="V76" s="977">
        <v>2026</v>
      </c>
      <c r="W76" s="975"/>
      <c r="X76" s="975"/>
      <c r="Y76" s="975"/>
      <c r="Z76" s="976"/>
      <c r="AA76" s="977">
        <v>31</v>
      </c>
      <c r="AB76" s="975"/>
      <c r="AC76" s="975"/>
      <c r="AD76" s="975"/>
      <c r="AE76" s="976"/>
      <c r="AF76" s="977">
        <v>11</v>
      </c>
      <c r="AG76" s="975"/>
      <c r="AH76" s="975"/>
      <c r="AI76" s="975"/>
      <c r="AJ76" s="976"/>
      <c r="AK76" s="977">
        <v>160</v>
      </c>
      <c r="AL76" s="975"/>
      <c r="AM76" s="975"/>
      <c r="AN76" s="975"/>
      <c r="AO76" s="976"/>
      <c r="AP76" s="977">
        <v>1058</v>
      </c>
      <c r="AQ76" s="975"/>
      <c r="AR76" s="975"/>
      <c r="AS76" s="975"/>
      <c r="AT76" s="976"/>
      <c r="AU76" s="977">
        <v>90</v>
      </c>
      <c r="AV76" s="975"/>
      <c r="AW76" s="975"/>
      <c r="AX76" s="975"/>
      <c r="AY76" s="976"/>
      <c r="AZ76" s="968" t="s">
        <v>567</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550</v>
      </c>
      <c r="C77" s="971"/>
      <c r="D77" s="971"/>
      <c r="E77" s="971"/>
      <c r="F77" s="971"/>
      <c r="G77" s="971"/>
      <c r="H77" s="971"/>
      <c r="I77" s="971"/>
      <c r="J77" s="971"/>
      <c r="K77" s="971"/>
      <c r="L77" s="971"/>
      <c r="M77" s="971"/>
      <c r="N77" s="971"/>
      <c r="O77" s="971"/>
      <c r="P77" s="972"/>
      <c r="Q77" s="974">
        <v>236</v>
      </c>
      <c r="R77" s="975"/>
      <c r="S77" s="975"/>
      <c r="T77" s="975"/>
      <c r="U77" s="976"/>
      <c r="V77" s="977">
        <v>234</v>
      </c>
      <c r="W77" s="975"/>
      <c r="X77" s="975"/>
      <c r="Y77" s="975"/>
      <c r="Z77" s="976"/>
      <c r="AA77" s="977">
        <v>2</v>
      </c>
      <c r="AB77" s="975"/>
      <c r="AC77" s="975"/>
      <c r="AD77" s="975"/>
      <c r="AE77" s="976"/>
      <c r="AF77" s="977">
        <v>2</v>
      </c>
      <c r="AG77" s="975"/>
      <c r="AH77" s="975"/>
      <c r="AI77" s="975"/>
      <c r="AJ77" s="976"/>
      <c r="AK77" s="977" t="s">
        <v>560</v>
      </c>
      <c r="AL77" s="975"/>
      <c r="AM77" s="975"/>
      <c r="AN77" s="975"/>
      <c r="AO77" s="976"/>
      <c r="AP77" s="977">
        <v>540</v>
      </c>
      <c r="AQ77" s="975"/>
      <c r="AR77" s="975"/>
      <c r="AS77" s="975"/>
      <c r="AT77" s="976"/>
      <c r="AU77" s="977">
        <v>211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551</v>
      </c>
      <c r="C78" s="971"/>
      <c r="D78" s="971"/>
      <c r="E78" s="971"/>
      <c r="F78" s="971"/>
      <c r="G78" s="971"/>
      <c r="H78" s="971"/>
      <c r="I78" s="971"/>
      <c r="J78" s="971"/>
      <c r="K78" s="971"/>
      <c r="L78" s="971"/>
      <c r="M78" s="971"/>
      <c r="N78" s="971"/>
      <c r="O78" s="971"/>
      <c r="P78" s="972"/>
      <c r="Q78" s="973">
        <v>6454</v>
      </c>
      <c r="R78" s="967"/>
      <c r="S78" s="967"/>
      <c r="T78" s="967"/>
      <c r="U78" s="967"/>
      <c r="V78" s="967">
        <v>6350</v>
      </c>
      <c r="W78" s="967"/>
      <c r="X78" s="967"/>
      <c r="Y78" s="967"/>
      <c r="Z78" s="967"/>
      <c r="AA78" s="967">
        <v>104</v>
      </c>
      <c r="AB78" s="967"/>
      <c r="AC78" s="967"/>
      <c r="AD78" s="967"/>
      <c r="AE78" s="967"/>
      <c r="AF78" s="967">
        <v>104</v>
      </c>
      <c r="AG78" s="967"/>
      <c r="AH78" s="967"/>
      <c r="AI78" s="967"/>
      <c r="AJ78" s="967"/>
      <c r="AK78" s="967" t="s">
        <v>560</v>
      </c>
      <c r="AL78" s="967"/>
      <c r="AM78" s="967"/>
      <c r="AN78" s="967"/>
      <c r="AO78" s="967"/>
      <c r="AP78" s="967" t="s">
        <v>560</v>
      </c>
      <c r="AQ78" s="967"/>
      <c r="AR78" s="967"/>
      <c r="AS78" s="967"/>
      <c r="AT78" s="967"/>
      <c r="AU78" s="967" t="s">
        <v>560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561</v>
      </c>
      <c r="C79" s="971"/>
      <c r="D79" s="971"/>
      <c r="E79" s="971"/>
      <c r="F79" s="971"/>
      <c r="G79" s="971"/>
      <c r="H79" s="971"/>
      <c r="I79" s="971"/>
      <c r="J79" s="971"/>
      <c r="K79" s="971"/>
      <c r="L79" s="971"/>
      <c r="M79" s="971"/>
      <c r="N79" s="971"/>
      <c r="O79" s="971"/>
      <c r="P79" s="972"/>
      <c r="Q79" s="973">
        <v>238</v>
      </c>
      <c r="R79" s="967"/>
      <c r="S79" s="967"/>
      <c r="T79" s="967"/>
      <c r="U79" s="967"/>
      <c r="V79" s="967">
        <v>236</v>
      </c>
      <c r="W79" s="967"/>
      <c r="X79" s="967"/>
      <c r="Y79" s="967"/>
      <c r="Z79" s="967"/>
      <c r="AA79" s="967">
        <v>1</v>
      </c>
      <c r="AB79" s="967"/>
      <c r="AC79" s="967"/>
      <c r="AD79" s="967"/>
      <c r="AE79" s="967"/>
      <c r="AF79" s="967">
        <v>1</v>
      </c>
      <c r="AG79" s="967"/>
      <c r="AH79" s="967"/>
      <c r="AI79" s="967"/>
      <c r="AJ79" s="967"/>
      <c r="AK79" s="967" t="s">
        <v>562</v>
      </c>
      <c r="AL79" s="967"/>
      <c r="AM79" s="967"/>
      <c r="AN79" s="967"/>
      <c r="AO79" s="967"/>
      <c r="AP79" s="967" t="s">
        <v>562</v>
      </c>
      <c r="AQ79" s="967"/>
      <c r="AR79" s="967"/>
      <c r="AS79" s="967"/>
      <c r="AT79" s="967"/>
      <c r="AU79" s="967" t="s">
        <v>560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552</v>
      </c>
      <c r="C80" s="971"/>
      <c r="D80" s="971"/>
      <c r="E80" s="971"/>
      <c r="F80" s="971"/>
      <c r="G80" s="971"/>
      <c r="H80" s="971"/>
      <c r="I80" s="971"/>
      <c r="J80" s="971"/>
      <c r="K80" s="971"/>
      <c r="L80" s="971"/>
      <c r="M80" s="971"/>
      <c r="N80" s="971"/>
      <c r="O80" s="971"/>
      <c r="P80" s="972"/>
      <c r="Q80" s="973">
        <v>249</v>
      </c>
      <c r="R80" s="967"/>
      <c r="S80" s="967"/>
      <c r="T80" s="967"/>
      <c r="U80" s="967"/>
      <c r="V80" s="967">
        <v>219</v>
      </c>
      <c r="W80" s="967"/>
      <c r="X80" s="967"/>
      <c r="Y80" s="967"/>
      <c r="Z80" s="967"/>
      <c r="AA80" s="967">
        <v>30</v>
      </c>
      <c r="AB80" s="967"/>
      <c r="AC80" s="967"/>
      <c r="AD80" s="967"/>
      <c r="AE80" s="967"/>
      <c r="AF80" s="967">
        <v>30</v>
      </c>
      <c r="AG80" s="967"/>
      <c r="AH80" s="967"/>
      <c r="AI80" s="967"/>
      <c r="AJ80" s="967"/>
      <c r="AK80" s="967" t="s">
        <v>559</v>
      </c>
      <c r="AL80" s="967"/>
      <c r="AM80" s="967"/>
      <c r="AN80" s="967"/>
      <c r="AO80" s="967"/>
      <c r="AP80" s="967" t="s">
        <v>559</v>
      </c>
      <c r="AQ80" s="967"/>
      <c r="AR80" s="967"/>
      <c r="AS80" s="967"/>
      <c r="AT80" s="967"/>
      <c r="AU80" s="967" t="s">
        <v>560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553</v>
      </c>
      <c r="C81" s="971"/>
      <c r="D81" s="971"/>
      <c r="E81" s="971"/>
      <c r="F81" s="971"/>
      <c r="G81" s="971"/>
      <c r="H81" s="971"/>
      <c r="I81" s="971"/>
      <c r="J81" s="971"/>
      <c r="K81" s="971"/>
      <c r="L81" s="971"/>
      <c r="M81" s="971"/>
      <c r="N81" s="971"/>
      <c r="O81" s="971"/>
      <c r="P81" s="972"/>
      <c r="Q81" s="973">
        <v>231134</v>
      </c>
      <c r="R81" s="967"/>
      <c r="S81" s="967"/>
      <c r="T81" s="967"/>
      <c r="U81" s="967"/>
      <c r="V81" s="967">
        <v>220251</v>
      </c>
      <c r="W81" s="967"/>
      <c r="X81" s="967"/>
      <c r="Y81" s="967"/>
      <c r="Z81" s="967"/>
      <c r="AA81" s="967">
        <v>10883</v>
      </c>
      <c r="AB81" s="967"/>
      <c r="AC81" s="967"/>
      <c r="AD81" s="967"/>
      <c r="AE81" s="967"/>
      <c r="AF81" s="967">
        <v>10883</v>
      </c>
      <c r="AG81" s="967"/>
      <c r="AH81" s="967"/>
      <c r="AI81" s="967"/>
      <c r="AJ81" s="967"/>
      <c r="AK81" s="967">
        <v>1464</v>
      </c>
      <c r="AL81" s="967"/>
      <c r="AM81" s="967"/>
      <c r="AN81" s="967"/>
      <c r="AO81" s="967"/>
      <c r="AP81" s="967" t="s">
        <v>559</v>
      </c>
      <c r="AQ81" s="967"/>
      <c r="AR81" s="967"/>
      <c r="AS81" s="967"/>
      <c r="AT81" s="967"/>
      <c r="AU81" s="967" t="s">
        <v>560</v>
      </c>
      <c r="AV81" s="967"/>
      <c r="AW81" s="967"/>
      <c r="AX81" s="967"/>
      <c r="AY81" s="967"/>
      <c r="AZ81" s="968" t="s">
        <v>568</v>
      </c>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373</v>
      </c>
      <c r="B88" s="940" t="s">
        <v>404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300</v>
      </c>
      <c r="AG88" s="955"/>
      <c r="AH88" s="955"/>
      <c r="AI88" s="955"/>
      <c r="AJ88" s="955"/>
      <c r="AK88" s="959"/>
      <c r="AL88" s="959"/>
      <c r="AM88" s="959"/>
      <c r="AN88" s="959"/>
      <c r="AO88" s="959"/>
      <c r="AP88" s="955">
        <v>2456</v>
      </c>
      <c r="AQ88" s="955"/>
      <c r="AR88" s="955"/>
      <c r="AS88" s="955"/>
      <c r="AT88" s="955"/>
      <c r="AU88" s="955">
        <v>736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405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495</v>
      </c>
      <c r="CS102" s="947"/>
      <c r="CT102" s="947"/>
      <c r="CU102" s="947"/>
      <c r="CV102" s="948"/>
      <c r="CW102" s="946" t="s">
        <v>560</v>
      </c>
      <c r="CX102" s="947"/>
      <c r="CY102" s="947"/>
      <c r="CZ102" s="947"/>
      <c r="DA102" s="948"/>
      <c r="DB102" s="946">
        <v>66</v>
      </c>
      <c r="DC102" s="947"/>
      <c r="DD102" s="947"/>
      <c r="DE102" s="947"/>
      <c r="DF102" s="948"/>
      <c r="DG102" s="946">
        <v>327</v>
      </c>
      <c r="DH102" s="947"/>
      <c r="DI102" s="947"/>
      <c r="DJ102" s="947"/>
      <c r="DK102" s="948"/>
      <c r="DL102" s="946" t="s">
        <v>560</v>
      </c>
      <c r="DM102" s="947"/>
      <c r="DN102" s="947"/>
      <c r="DO102" s="947"/>
      <c r="DP102" s="948"/>
      <c r="DQ102" s="946">
        <v>314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413</v>
      </c>
      <c r="AB109" s="888"/>
      <c r="AC109" s="888"/>
      <c r="AD109" s="888"/>
      <c r="AE109" s="889"/>
      <c r="AF109" s="890" t="s">
        <v>287</v>
      </c>
      <c r="AG109" s="888"/>
      <c r="AH109" s="888"/>
      <c r="AI109" s="888"/>
      <c r="AJ109" s="889"/>
      <c r="AK109" s="890" t="s">
        <v>286</v>
      </c>
      <c r="AL109" s="888"/>
      <c r="AM109" s="888"/>
      <c r="AN109" s="888"/>
      <c r="AO109" s="889"/>
      <c r="AP109" s="890" t="s">
        <v>414</v>
      </c>
      <c r="AQ109" s="888"/>
      <c r="AR109" s="888"/>
      <c r="AS109" s="888"/>
      <c r="AT109" s="919"/>
      <c r="AU109" s="887" t="s">
        <v>412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413</v>
      </c>
      <c r="BR109" s="888"/>
      <c r="BS109" s="888"/>
      <c r="BT109" s="888"/>
      <c r="BU109" s="889"/>
      <c r="BV109" s="890" t="s">
        <v>287</v>
      </c>
      <c r="BW109" s="888"/>
      <c r="BX109" s="888"/>
      <c r="BY109" s="888"/>
      <c r="BZ109" s="889"/>
      <c r="CA109" s="890" t="s">
        <v>286</v>
      </c>
      <c r="CB109" s="888"/>
      <c r="CC109" s="888"/>
      <c r="CD109" s="888"/>
      <c r="CE109" s="889"/>
      <c r="CF109" s="928" t="s">
        <v>414</v>
      </c>
      <c r="CG109" s="928"/>
      <c r="CH109" s="928"/>
      <c r="CI109" s="928"/>
      <c r="CJ109" s="928"/>
      <c r="CK109" s="890" t="s">
        <v>415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413</v>
      </c>
      <c r="DH109" s="888"/>
      <c r="DI109" s="888"/>
      <c r="DJ109" s="888"/>
      <c r="DK109" s="889"/>
      <c r="DL109" s="890" t="s">
        <v>287</v>
      </c>
      <c r="DM109" s="888"/>
      <c r="DN109" s="888"/>
      <c r="DO109" s="888"/>
      <c r="DP109" s="889"/>
      <c r="DQ109" s="890" t="s">
        <v>286</v>
      </c>
      <c r="DR109" s="888"/>
      <c r="DS109" s="888"/>
      <c r="DT109" s="888"/>
      <c r="DU109" s="889"/>
      <c r="DV109" s="890" t="s">
        <v>414</v>
      </c>
      <c r="DW109" s="888"/>
      <c r="DX109" s="888"/>
      <c r="DY109" s="888"/>
      <c r="DZ109" s="919"/>
    </row>
    <row r="110" spans="1:131" s="197" customFormat="1" ht="26.25" customHeight="1">
      <c r="A110" s="757" t="s">
        <v>416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1896886</v>
      </c>
      <c r="AB110" s="873"/>
      <c r="AC110" s="873"/>
      <c r="AD110" s="873"/>
      <c r="AE110" s="874"/>
      <c r="AF110" s="875">
        <v>1986253</v>
      </c>
      <c r="AG110" s="873"/>
      <c r="AH110" s="873"/>
      <c r="AI110" s="873"/>
      <c r="AJ110" s="874"/>
      <c r="AK110" s="875">
        <v>1979309</v>
      </c>
      <c r="AL110" s="873"/>
      <c r="AM110" s="873"/>
      <c r="AN110" s="873"/>
      <c r="AO110" s="874"/>
      <c r="AP110" s="876">
        <v>23.3</v>
      </c>
      <c r="AQ110" s="877"/>
      <c r="AR110" s="877"/>
      <c r="AS110" s="877"/>
      <c r="AT110" s="878"/>
      <c r="AU110" s="920" t="s">
        <v>61</v>
      </c>
      <c r="AV110" s="921"/>
      <c r="AW110" s="921"/>
      <c r="AX110" s="921"/>
      <c r="AY110" s="922"/>
      <c r="AZ110" s="816" t="s">
        <v>417</v>
      </c>
      <c r="BA110" s="758"/>
      <c r="BB110" s="758"/>
      <c r="BC110" s="758"/>
      <c r="BD110" s="758"/>
      <c r="BE110" s="758"/>
      <c r="BF110" s="758"/>
      <c r="BG110" s="758"/>
      <c r="BH110" s="758"/>
      <c r="BI110" s="758"/>
      <c r="BJ110" s="758"/>
      <c r="BK110" s="758"/>
      <c r="BL110" s="758"/>
      <c r="BM110" s="758"/>
      <c r="BN110" s="758"/>
      <c r="BO110" s="758"/>
      <c r="BP110" s="759"/>
      <c r="BQ110" s="799">
        <v>18251311</v>
      </c>
      <c r="BR110" s="800"/>
      <c r="BS110" s="800"/>
      <c r="BT110" s="800"/>
      <c r="BU110" s="800"/>
      <c r="BV110" s="800">
        <v>17380074</v>
      </c>
      <c r="BW110" s="800"/>
      <c r="BX110" s="800"/>
      <c r="BY110" s="800"/>
      <c r="BZ110" s="800"/>
      <c r="CA110" s="800">
        <v>17362486</v>
      </c>
      <c r="CB110" s="800"/>
      <c r="CC110" s="800"/>
      <c r="CD110" s="800"/>
      <c r="CE110" s="800"/>
      <c r="CF110" s="861">
        <v>204.6</v>
      </c>
      <c r="CG110" s="862"/>
      <c r="CH110" s="862"/>
      <c r="CI110" s="862"/>
      <c r="CJ110" s="862"/>
      <c r="CK110" s="916" t="s">
        <v>418</v>
      </c>
      <c r="CL110" s="864"/>
      <c r="CM110" s="869" t="s">
        <v>419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420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421</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422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423</v>
      </c>
      <c r="B112" s="903"/>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425</v>
      </c>
      <c r="BA112" s="768"/>
      <c r="BB112" s="768"/>
      <c r="BC112" s="768"/>
      <c r="BD112" s="768"/>
      <c r="BE112" s="768"/>
      <c r="BF112" s="768"/>
      <c r="BG112" s="768"/>
      <c r="BH112" s="768"/>
      <c r="BI112" s="768"/>
      <c r="BJ112" s="768"/>
      <c r="BK112" s="768"/>
      <c r="BL112" s="768"/>
      <c r="BM112" s="768"/>
      <c r="BN112" s="768"/>
      <c r="BO112" s="768"/>
      <c r="BP112" s="769"/>
      <c r="BQ112" s="770">
        <v>6546598</v>
      </c>
      <c r="BR112" s="771"/>
      <c r="BS112" s="771"/>
      <c r="BT112" s="771"/>
      <c r="BU112" s="771"/>
      <c r="BV112" s="771">
        <v>7312909</v>
      </c>
      <c r="BW112" s="771"/>
      <c r="BX112" s="771"/>
      <c r="BY112" s="771"/>
      <c r="BZ112" s="771"/>
      <c r="CA112" s="771">
        <v>7369306</v>
      </c>
      <c r="CB112" s="771"/>
      <c r="CC112" s="771"/>
      <c r="CD112" s="771"/>
      <c r="CE112" s="771"/>
      <c r="CF112" s="848">
        <v>86.8</v>
      </c>
      <c r="CG112" s="849"/>
      <c r="CH112" s="849"/>
      <c r="CI112" s="849"/>
      <c r="CJ112" s="849"/>
      <c r="CK112" s="917"/>
      <c r="CL112" s="866"/>
      <c r="CM112" s="803" t="s">
        <v>426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557113</v>
      </c>
      <c r="AB113" s="909"/>
      <c r="AC113" s="909"/>
      <c r="AD113" s="909"/>
      <c r="AE113" s="910"/>
      <c r="AF113" s="911">
        <v>635568</v>
      </c>
      <c r="AG113" s="909"/>
      <c r="AH113" s="909"/>
      <c r="AI113" s="909"/>
      <c r="AJ113" s="910"/>
      <c r="AK113" s="911">
        <v>584913</v>
      </c>
      <c r="AL113" s="909"/>
      <c r="AM113" s="909"/>
      <c r="AN113" s="909"/>
      <c r="AO113" s="910"/>
      <c r="AP113" s="912">
        <v>6.9</v>
      </c>
      <c r="AQ113" s="913"/>
      <c r="AR113" s="913"/>
      <c r="AS113" s="913"/>
      <c r="AT113" s="914"/>
      <c r="AU113" s="923"/>
      <c r="AV113" s="924"/>
      <c r="AW113" s="924"/>
      <c r="AX113" s="924"/>
      <c r="AY113" s="925"/>
      <c r="AZ113" s="767" t="s">
        <v>428</v>
      </c>
      <c r="BA113" s="768"/>
      <c r="BB113" s="768"/>
      <c r="BC113" s="768"/>
      <c r="BD113" s="768"/>
      <c r="BE113" s="768"/>
      <c r="BF113" s="768"/>
      <c r="BG113" s="768"/>
      <c r="BH113" s="768"/>
      <c r="BI113" s="768"/>
      <c r="BJ113" s="768"/>
      <c r="BK113" s="768"/>
      <c r="BL113" s="768"/>
      <c r="BM113" s="768"/>
      <c r="BN113" s="768"/>
      <c r="BO113" s="768"/>
      <c r="BP113" s="769"/>
      <c r="BQ113" s="770">
        <v>950934</v>
      </c>
      <c r="BR113" s="771"/>
      <c r="BS113" s="771"/>
      <c r="BT113" s="771"/>
      <c r="BU113" s="771"/>
      <c r="BV113" s="771">
        <v>771021</v>
      </c>
      <c r="BW113" s="771"/>
      <c r="BX113" s="771"/>
      <c r="BY113" s="771"/>
      <c r="BZ113" s="771"/>
      <c r="CA113" s="771">
        <v>736261</v>
      </c>
      <c r="CB113" s="771"/>
      <c r="CC113" s="771"/>
      <c r="CD113" s="771"/>
      <c r="CE113" s="771"/>
      <c r="CF113" s="848">
        <v>8.6999999999999993</v>
      </c>
      <c r="CG113" s="849"/>
      <c r="CH113" s="849"/>
      <c r="CI113" s="849"/>
      <c r="CJ113" s="849"/>
      <c r="CK113" s="917"/>
      <c r="CL113" s="866"/>
      <c r="CM113" s="803" t="s">
        <v>429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130935</v>
      </c>
      <c r="AB114" s="784"/>
      <c r="AC114" s="784"/>
      <c r="AD114" s="784"/>
      <c r="AE114" s="785"/>
      <c r="AF114" s="786">
        <v>134256</v>
      </c>
      <c r="AG114" s="784"/>
      <c r="AH114" s="784"/>
      <c r="AI114" s="784"/>
      <c r="AJ114" s="785"/>
      <c r="AK114" s="786">
        <v>128205</v>
      </c>
      <c r="AL114" s="784"/>
      <c r="AM114" s="784"/>
      <c r="AN114" s="784"/>
      <c r="AO114" s="785"/>
      <c r="AP114" s="754">
        <v>1.5</v>
      </c>
      <c r="AQ114" s="755"/>
      <c r="AR114" s="755"/>
      <c r="AS114" s="755"/>
      <c r="AT114" s="756"/>
      <c r="AU114" s="923"/>
      <c r="AV114" s="924"/>
      <c r="AW114" s="924"/>
      <c r="AX114" s="924"/>
      <c r="AY114" s="925"/>
      <c r="AZ114" s="767" t="s">
        <v>431</v>
      </c>
      <c r="BA114" s="768"/>
      <c r="BB114" s="768"/>
      <c r="BC114" s="768"/>
      <c r="BD114" s="768"/>
      <c r="BE114" s="768"/>
      <c r="BF114" s="768"/>
      <c r="BG114" s="768"/>
      <c r="BH114" s="768"/>
      <c r="BI114" s="768"/>
      <c r="BJ114" s="768"/>
      <c r="BK114" s="768"/>
      <c r="BL114" s="768"/>
      <c r="BM114" s="768"/>
      <c r="BN114" s="768"/>
      <c r="BO114" s="768"/>
      <c r="BP114" s="769"/>
      <c r="BQ114" s="770">
        <v>1832968</v>
      </c>
      <c r="BR114" s="771"/>
      <c r="BS114" s="771"/>
      <c r="BT114" s="771"/>
      <c r="BU114" s="771"/>
      <c r="BV114" s="771">
        <v>1900384</v>
      </c>
      <c r="BW114" s="771"/>
      <c r="BX114" s="771"/>
      <c r="BY114" s="771"/>
      <c r="BZ114" s="771"/>
      <c r="CA114" s="771">
        <v>1870375</v>
      </c>
      <c r="CB114" s="771"/>
      <c r="CC114" s="771"/>
      <c r="CD114" s="771"/>
      <c r="CE114" s="771"/>
      <c r="CF114" s="848">
        <v>22</v>
      </c>
      <c r="CG114" s="849"/>
      <c r="CH114" s="849"/>
      <c r="CI114" s="849"/>
      <c r="CJ114" s="849"/>
      <c r="CK114" s="917"/>
      <c r="CL114" s="866"/>
      <c r="CM114" s="803" t="s">
        <v>432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434</v>
      </c>
      <c r="BA115" s="768"/>
      <c r="BB115" s="768"/>
      <c r="BC115" s="768"/>
      <c r="BD115" s="768"/>
      <c r="BE115" s="768"/>
      <c r="BF115" s="768"/>
      <c r="BG115" s="768"/>
      <c r="BH115" s="768"/>
      <c r="BI115" s="768"/>
      <c r="BJ115" s="768"/>
      <c r="BK115" s="768"/>
      <c r="BL115" s="768"/>
      <c r="BM115" s="768"/>
      <c r="BN115" s="768"/>
      <c r="BO115" s="768"/>
      <c r="BP115" s="769"/>
      <c r="BQ115" s="770">
        <v>312266</v>
      </c>
      <c r="BR115" s="771"/>
      <c r="BS115" s="771"/>
      <c r="BT115" s="771"/>
      <c r="BU115" s="771"/>
      <c r="BV115" s="771">
        <v>313104</v>
      </c>
      <c r="BW115" s="771"/>
      <c r="BX115" s="771"/>
      <c r="BY115" s="771"/>
      <c r="BZ115" s="771"/>
      <c r="CA115" s="771">
        <v>314140</v>
      </c>
      <c r="CB115" s="771"/>
      <c r="CC115" s="771"/>
      <c r="CD115" s="771"/>
      <c r="CE115" s="771"/>
      <c r="CF115" s="848">
        <v>3.7</v>
      </c>
      <c r="CG115" s="849"/>
      <c r="CH115" s="849"/>
      <c r="CI115" s="849"/>
      <c r="CJ115" s="849"/>
      <c r="CK115" s="917"/>
      <c r="CL115" s="866"/>
      <c r="CM115" s="767" t="s">
        <v>435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436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439</v>
      </c>
      <c r="Z117" s="889"/>
      <c r="AA117" s="894">
        <v>2584934</v>
      </c>
      <c r="AB117" s="895"/>
      <c r="AC117" s="895"/>
      <c r="AD117" s="895"/>
      <c r="AE117" s="896"/>
      <c r="AF117" s="898">
        <v>2756077</v>
      </c>
      <c r="AG117" s="895"/>
      <c r="AH117" s="895"/>
      <c r="AI117" s="895"/>
      <c r="AJ117" s="896"/>
      <c r="AK117" s="898">
        <v>2692427</v>
      </c>
      <c r="AL117" s="895"/>
      <c r="AM117" s="895"/>
      <c r="AN117" s="895"/>
      <c r="AO117" s="896"/>
      <c r="AP117" s="899"/>
      <c r="AQ117" s="900"/>
      <c r="AR117" s="900"/>
      <c r="AS117" s="900"/>
      <c r="AT117" s="901"/>
      <c r="AU117" s="923"/>
      <c r="AV117" s="924"/>
      <c r="AW117" s="924"/>
      <c r="AX117" s="924"/>
      <c r="AY117" s="925"/>
      <c r="AZ117" s="845" t="s">
        <v>440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441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415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413</v>
      </c>
      <c r="AB118" s="888"/>
      <c r="AC118" s="888"/>
      <c r="AD118" s="888"/>
      <c r="AE118" s="889"/>
      <c r="AF118" s="890" t="s">
        <v>287</v>
      </c>
      <c r="AG118" s="888"/>
      <c r="AH118" s="888"/>
      <c r="AI118" s="888"/>
      <c r="AJ118" s="889"/>
      <c r="AK118" s="890" t="s">
        <v>286</v>
      </c>
      <c r="AL118" s="888"/>
      <c r="AM118" s="888"/>
      <c r="AN118" s="888"/>
      <c r="AO118" s="889"/>
      <c r="AP118" s="891" t="s">
        <v>414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442</v>
      </c>
      <c r="BP118" s="838"/>
      <c r="BQ118" s="857">
        <v>27894077</v>
      </c>
      <c r="BR118" s="858"/>
      <c r="BS118" s="858"/>
      <c r="BT118" s="858"/>
      <c r="BU118" s="858"/>
      <c r="BV118" s="858">
        <v>27677492</v>
      </c>
      <c r="BW118" s="858"/>
      <c r="BX118" s="858"/>
      <c r="BY118" s="858"/>
      <c r="BZ118" s="858"/>
      <c r="CA118" s="858">
        <v>27652568</v>
      </c>
      <c r="CB118" s="858"/>
      <c r="CC118" s="858"/>
      <c r="CD118" s="858"/>
      <c r="CE118" s="858"/>
      <c r="CF118" s="743"/>
      <c r="CG118" s="744"/>
      <c r="CH118" s="744"/>
      <c r="CI118" s="744"/>
      <c r="CJ118" s="841"/>
      <c r="CK118" s="917"/>
      <c r="CL118" s="866"/>
      <c r="CM118" s="803" t="s">
        <v>443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418</v>
      </c>
      <c r="B119" s="864"/>
      <c r="C119" s="869" t="s">
        <v>419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444</v>
      </c>
      <c r="AV119" s="880"/>
      <c r="AW119" s="880"/>
      <c r="AX119" s="880"/>
      <c r="AY119" s="881"/>
      <c r="AZ119" s="816" t="s">
        <v>445</v>
      </c>
      <c r="BA119" s="758"/>
      <c r="BB119" s="758"/>
      <c r="BC119" s="758"/>
      <c r="BD119" s="758"/>
      <c r="BE119" s="758"/>
      <c r="BF119" s="758"/>
      <c r="BG119" s="758"/>
      <c r="BH119" s="758"/>
      <c r="BI119" s="758"/>
      <c r="BJ119" s="758"/>
      <c r="BK119" s="758"/>
      <c r="BL119" s="758"/>
      <c r="BM119" s="758"/>
      <c r="BN119" s="758"/>
      <c r="BO119" s="758"/>
      <c r="BP119" s="759"/>
      <c r="BQ119" s="799">
        <v>10129728</v>
      </c>
      <c r="BR119" s="800"/>
      <c r="BS119" s="800"/>
      <c r="BT119" s="800"/>
      <c r="BU119" s="800"/>
      <c r="BV119" s="800">
        <v>9848927</v>
      </c>
      <c r="BW119" s="800"/>
      <c r="BX119" s="800"/>
      <c r="BY119" s="800"/>
      <c r="BZ119" s="800"/>
      <c r="CA119" s="800">
        <v>9958499</v>
      </c>
      <c r="CB119" s="800"/>
      <c r="CC119" s="800"/>
      <c r="CD119" s="800"/>
      <c r="CE119" s="800"/>
      <c r="CF119" s="861">
        <v>117.3</v>
      </c>
      <c r="CG119" s="862"/>
      <c r="CH119" s="862"/>
      <c r="CI119" s="862"/>
      <c r="CJ119" s="862"/>
      <c r="CK119" s="918"/>
      <c r="CL119" s="868"/>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422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447</v>
      </c>
      <c r="BA120" s="768"/>
      <c r="BB120" s="768"/>
      <c r="BC120" s="768"/>
      <c r="BD120" s="768"/>
      <c r="BE120" s="768"/>
      <c r="BF120" s="768"/>
      <c r="BG120" s="768"/>
      <c r="BH120" s="768"/>
      <c r="BI120" s="768"/>
      <c r="BJ120" s="768"/>
      <c r="BK120" s="768"/>
      <c r="BL120" s="768"/>
      <c r="BM120" s="768"/>
      <c r="BN120" s="768"/>
      <c r="BO120" s="768"/>
      <c r="BP120" s="769"/>
      <c r="BQ120" s="770">
        <v>442700</v>
      </c>
      <c r="BR120" s="771"/>
      <c r="BS120" s="771"/>
      <c r="BT120" s="771"/>
      <c r="BU120" s="771"/>
      <c r="BV120" s="771">
        <v>417872</v>
      </c>
      <c r="BW120" s="771"/>
      <c r="BX120" s="771"/>
      <c r="BY120" s="771"/>
      <c r="BZ120" s="771"/>
      <c r="CA120" s="771">
        <v>381328</v>
      </c>
      <c r="CB120" s="771"/>
      <c r="CC120" s="771"/>
      <c r="CD120" s="771"/>
      <c r="CE120" s="771"/>
      <c r="CF120" s="848">
        <v>4.5</v>
      </c>
      <c r="CG120" s="849"/>
      <c r="CH120" s="849"/>
      <c r="CI120" s="849"/>
      <c r="CJ120" s="849"/>
      <c r="CK120" s="850" t="s">
        <v>448</v>
      </c>
      <c r="CL120" s="810"/>
      <c r="CM120" s="810"/>
      <c r="CN120" s="810"/>
      <c r="CO120" s="811"/>
      <c r="CP120" s="854" t="s">
        <v>397</v>
      </c>
      <c r="CQ120" s="855"/>
      <c r="CR120" s="855"/>
      <c r="CS120" s="855"/>
      <c r="CT120" s="855"/>
      <c r="CU120" s="855"/>
      <c r="CV120" s="855"/>
      <c r="CW120" s="855"/>
      <c r="CX120" s="855"/>
      <c r="CY120" s="855"/>
      <c r="CZ120" s="855"/>
      <c r="DA120" s="855"/>
      <c r="DB120" s="855"/>
      <c r="DC120" s="855"/>
      <c r="DD120" s="855"/>
      <c r="DE120" s="855"/>
      <c r="DF120" s="856"/>
      <c r="DG120" s="799">
        <v>3636949</v>
      </c>
      <c r="DH120" s="800"/>
      <c r="DI120" s="800"/>
      <c r="DJ120" s="800"/>
      <c r="DK120" s="800"/>
      <c r="DL120" s="800">
        <v>4055905</v>
      </c>
      <c r="DM120" s="800"/>
      <c r="DN120" s="800"/>
      <c r="DO120" s="800"/>
      <c r="DP120" s="800"/>
      <c r="DQ120" s="800">
        <v>4253091</v>
      </c>
      <c r="DR120" s="800"/>
      <c r="DS120" s="800"/>
      <c r="DT120" s="800"/>
      <c r="DU120" s="800"/>
      <c r="DV120" s="801">
        <v>50.1</v>
      </c>
      <c r="DW120" s="801"/>
      <c r="DX120" s="801"/>
      <c r="DY120" s="801"/>
      <c r="DZ120" s="802"/>
    </row>
    <row r="121" spans="1:130" s="197" customFormat="1" ht="26.25" customHeight="1">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18992011</v>
      </c>
      <c r="BR121" s="858"/>
      <c r="BS121" s="858"/>
      <c r="BT121" s="858"/>
      <c r="BU121" s="858"/>
      <c r="BV121" s="858">
        <v>19272100</v>
      </c>
      <c r="BW121" s="858"/>
      <c r="BX121" s="858"/>
      <c r="BY121" s="858"/>
      <c r="BZ121" s="858"/>
      <c r="CA121" s="858">
        <v>20143793</v>
      </c>
      <c r="CB121" s="858"/>
      <c r="CC121" s="858"/>
      <c r="CD121" s="858"/>
      <c r="CE121" s="858"/>
      <c r="CF121" s="859">
        <v>237.3</v>
      </c>
      <c r="CG121" s="860"/>
      <c r="CH121" s="860"/>
      <c r="CI121" s="860"/>
      <c r="CJ121" s="860"/>
      <c r="CK121" s="851"/>
      <c r="CL121" s="812"/>
      <c r="CM121" s="812"/>
      <c r="CN121" s="812"/>
      <c r="CO121" s="813"/>
      <c r="CP121" s="828" t="s">
        <v>396</v>
      </c>
      <c r="CQ121" s="829"/>
      <c r="CR121" s="829"/>
      <c r="CS121" s="829"/>
      <c r="CT121" s="829"/>
      <c r="CU121" s="829"/>
      <c r="CV121" s="829"/>
      <c r="CW121" s="829"/>
      <c r="CX121" s="829"/>
      <c r="CY121" s="829"/>
      <c r="CZ121" s="829"/>
      <c r="DA121" s="829"/>
      <c r="DB121" s="829"/>
      <c r="DC121" s="829"/>
      <c r="DD121" s="829"/>
      <c r="DE121" s="829"/>
      <c r="DF121" s="830"/>
      <c r="DG121" s="770">
        <v>487236</v>
      </c>
      <c r="DH121" s="771"/>
      <c r="DI121" s="771"/>
      <c r="DJ121" s="771"/>
      <c r="DK121" s="771"/>
      <c r="DL121" s="771">
        <v>881409</v>
      </c>
      <c r="DM121" s="771"/>
      <c r="DN121" s="771"/>
      <c r="DO121" s="771"/>
      <c r="DP121" s="771"/>
      <c r="DQ121" s="771">
        <v>1063499</v>
      </c>
      <c r="DR121" s="771"/>
      <c r="DS121" s="771"/>
      <c r="DT121" s="771"/>
      <c r="DU121" s="771"/>
      <c r="DV121" s="823">
        <v>12.5</v>
      </c>
      <c r="DW121" s="823"/>
      <c r="DX121" s="823"/>
      <c r="DY121" s="823"/>
      <c r="DZ121" s="824"/>
    </row>
    <row r="122" spans="1:130" s="197" customFormat="1" ht="26.25" customHeight="1">
      <c r="A122" s="865"/>
      <c r="B122" s="866"/>
      <c r="C122" s="803" t="s">
        <v>432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451</v>
      </c>
      <c r="BP122" s="838"/>
      <c r="BQ122" s="839">
        <v>29564439</v>
      </c>
      <c r="BR122" s="840"/>
      <c r="BS122" s="840"/>
      <c r="BT122" s="840"/>
      <c r="BU122" s="840"/>
      <c r="BV122" s="840">
        <v>29538899</v>
      </c>
      <c r="BW122" s="840"/>
      <c r="BX122" s="840"/>
      <c r="BY122" s="840"/>
      <c r="BZ122" s="840"/>
      <c r="CA122" s="840">
        <v>30483620</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1276080</v>
      </c>
      <c r="DH122" s="771"/>
      <c r="DI122" s="771"/>
      <c r="DJ122" s="771"/>
      <c r="DK122" s="771"/>
      <c r="DL122" s="771">
        <v>1333812</v>
      </c>
      <c r="DM122" s="771"/>
      <c r="DN122" s="771"/>
      <c r="DO122" s="771"/>
      <c r="DP122" s="771"/>
      <c r="DQ122" s="771">
        <v>965667</v>
      </c>
      <c r="DR122" s="771"/>
      <c r="DS122" s="771"/>
      <c r="DT122" s="771"/>
      <c r="DU122" s="771"/>
      <c r="DV122" s="823">
        <v>11.4</v>
      </c>
      <c r="DW122" s="823"/>
      <c r="DX122" s="823"/>
      <c r="DY122" s="823"/>
      <c r="DZ122" s="824"/>
    </row>
    <row r="123" spans="1:130" s="197" customFormat="1" ht="26.25" customHeight="1" thickBot="1">
      <c r="A123" s="865"/>
      <c r="B123" s="866"/>
      <c r="C123" s="803" t="s">
        <v>438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t="s">
        <v>395</v>
      </c>
      <c r="CQ123" s="829"/>
      <c r="CR123" s="829"/>
      <c r="CS123" s="829"/>
      <c r="CT123" s="829"/>
      <c r="CU123" s="829"/>
      <c r="CV123" s="829"/>
      <c r="CW123" s="829"/>
      <c r="CX123" s="829"/>
      <c r="CY123" s="829"/>
      <c r="CZ123" s="829"/>
      <c r="DA123" s="829"/>
      <c r="DB123" s="829"/>
      <c r="DC123" s="829"/>
      <c r="DD123" s="829"/>
      <c r="DE123" s="829"/>
      <c r="DF123" s="830"/>
      <c r="DG123" s="783">
        <v>581335</v>
      </c>
      <c r="DH123" s="784"/>
      <c r="DI123" s="784"/>
      <c r="DJ123" s="784"/>
      <c r="DK123" s="785"/>
      <c r="DL123" s="786">
        <v>526575</v>
      </c>
      <c r="DM123" s="784"/>
      <c r="DN123" s="784"/>
      <c r="DO123" s="784"/>
      <c r="DP123" s="785"/>
      <c r="DQ123" s="786">
        <v>527257</v>
      </c>
      <c r="DR123" s="784"/>
      <c r="DS123" s="784"/>
      <c r="DT123" s="784"/>
      <c r="DU123" s="785"/>
      <c r="DV123" s="754">
        <v>6.2</v>
      </c>
      <c r="DW123" s="755"/>
      <c r="DX123" s="755"/>
      <c r="DY123" s="755"/>
      <c r="DZ123" s="756"/>
    </row>
    <row r="124" spans="1:130" s="197" customFormat="1" ht="26.25" customHeight="1">
      <c r="A124" s="865"/>
      <c r="B124" s="866"/>
      <c r="C124" s="803" t="s">
        <v>441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564998</v>
      </c>
      <c r="DH124" s="717"/>
      <c r="DI124" s="717"/>
      <c r="DJ124" s="717"/>
      <c r="DK124" s="718"/>
      <c r="DL124" s="719">
        <v>515208</v>
      </c>
      <c r="DM124" s="717"/>
      <c r="DN124" s="717"/>
      <c r="DO124" s="717"/>
      <c r="DP124" s="718"/>
      <c r="DQ124" s="719">
        <v>559792</v>
      </c>
      <c r="DR124" s="717"/>
      <c r="DS124" s="717"/>
      <c r="DT124" s="717"/>
      <c r="DU124" s="718"/>
      <c r="DV124" s="807">
        <v>6.6</v>
      </c>
      <c r="DW124" s="808"/>
      <c r="DX124" s="808"/>
      <c r="DY124" s="808"/>
      <c r="DZ124" s="809"/>
    </row>
    <row r="125" spans="1:130" s="197" customFormat="1" ht="26.25" customHeight="1" thickBot="1">
      <c r="A125" s="865"/>
      <c r="B125" s="866"/>
      <c r="C125" s="803" t="s">
        <v>443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v>311066</v>
      </c>
      <c r="DH126" s="771"/>
      <c r="DI126" s="771"/>
      <c r="DJ126" s="771"/>
      <c r="DK126" s="771"/>
      <c r="DL126" s="771">
        <v>313104</v>
      </c>
      <c r="DM126" s="771"/>
      <c r="DN126" s="771"/>
      <c r="DO126" s="771"/>
      <c r="DP126" s="771"/>
      <c r="DQ126" s="771">
        <v>314140</v>
      </c>
      <c r="DR126" s="771"/>
      <c r="DS126" s="771"/>
      <c r="DT126" s="771"/>
      <c r="DU126" s="771"/>
      <c r="DV126" s="823">
        <v>3.7</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462</v>
      </c>
      <c r="AY127" s="758"/>
      <c r="AZ127" s="758"/>
      <c r="BA127" s="758"/>
      <c r="BB127" s="758"/>
      <c r="BC127" s="758"/>
      <c r="BD127" s="758"/>
      <c r="BE127" s="759"/>
      <c r="BF127" s="760" t="s">
        <v>113</v>
      </c>
      <c r="BG127" s="761"/>
      <c r="BH127" s="761"/>
      <c r="BI127" s="761"/>
      <c r="BJ127" s="761"/>
      <c r="BK127" s="761"/>
      <c r="BL127" s="762"/>
      <c r="BM127" s="760">
        <v>13.22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v>1200</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46681</v>
      </c>
      <c r="AB128" s="724"/>
      <c r="AC128" s="724"/>
      <c r="AD128" s="724"/>
      <c r="AE128" s="725"/>
      <c r="AF128" s="726">
        <v>46852</v>
      </c>
      <c r="AG128" s="724"/>
      <c r="AH128" s="724"/>
      <c r="AI128" s="724"/>
      <c r="AJ128" s="725"/>
      <c r="AK128" s="726">
        <v>39444</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113</v>
      </c>
      <c r="BG128" s="791"/>
      <c r="BH128" s="791"/>
      <c r="BI128" s="791"/>
      <c r="BJ128" s="791"/>
      <c r="BK128" s="791"/>
      <c r="BL128" s="792"/>
      <c r="BM128" s="790">
        <v>18.22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10978152</v>
      </c>
      <c r="AB129" s="784"/>
      <c r="AC129" s="784"/>
      <c r="AD129" s="784"/>
      <c r="AE129" s="785"/>
      <c r="AF129" s="786">
        <v>10959200</v>
      </c>
      <c r="AG129" s="784"/>
      <c r="AH129" s="784"/>
      <c r="AI129" s="784"/>
      <c r="AJ129" s="785"/>
      <c r="AK129" s="786">
        <v>10699715</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6.5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1908047</v>
      </c>
      <c r="AB130" s="784"/>
      <c r="AC130" s="784"/>
      <c r="AD130" s="784"/>
      <c r="AE130" s="785"/>
      <c r="AF130" s="786">
        <v>2037874</v>
      </c>
      <c r="AG130" s="784"/>
      <c r="AH130" s="784"/>
      <c r="AI130" s="784"/>
      <c r="AJ130" s="785"/>
      <c r="AK130" s="786">
        <v>2211898</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9070105</v>
      </c>
      <c r="AB131" s="717"/>
      <c r="AC131" s="717"/>
      <c r="AD131" s="717"/>
      <c r="AE131" s="718"/>
      <c r="AF131" s="719">
        <v>8921326</v>
      </c>
      <c r="AG131" s="717"/>
      <c r="AH131" s="717"/>
      <c r="AI131" s="717"/>
      <c r="AJ131" s="718"/>
      <c r="AK131" s="719">
        <v>8487817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6.9481665320000001</v>
      </c>
      <c r="AB132" s="740"/>
      <c r="AC132" s="740"/>
      <c r="AD132" s="740"/>
      <c r="AE132" s="741"/>
      <c r="AF132" s="742">
        <v>7.52523784</v>
      </c>
      <c r="AG132" s="740"/>
      <c r="AH132" s="740"/>
      <c r="AI132" s="740"/>
      <c r="AJ132" s="741"/>
      <c r="AK132" s="742">
        <v>5.1966836699999996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7.6</v>
      </c>
      <c r="AB133" s="749"/>
      <c r="AC133" s="749"/>
      <c r="AD133" s="749"/>
      <c r="AE133" s="750"/>
      <c r="AF133" s="748">
        <v>7.5</v>
      </c>
      <c r="AG133" s="749"/>
      <c r="AH133" s="749"/>
      <c r="AI133" s="749"/>
      <c r="AJ133" s="750"/>
      <c r="AK133" s="748">
        <v>6.5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2258353</v>
      </c>
      <c r="L9" s="264">
        <v>98752</v>
      </c>
      <c r="M9" s="265">
        <v>59313</v>
      </c>
      <c r="N9" s="266">
        <v>66.5</v>
      </c>
    </row>
    <row r="10" spans="1:16">
      <c r="A10" s="248"/>
      <c r="B10" s="244"/>
      <c r="C10" s="244"/>
      <c r="D10" s="244"/>
      <c r="E10" s="244"/>
      <c r="F10" s="244"/>
      <c r="G10" s="1133" t="s">
        <v>484</v>
      </c>
      <c r="H10" s="1134"/>
      <c r="I10" s="1134"/>
      <c r="J10" s="1135"/>
      <c r="K10" s="267">
        <v>187123</v>
      </c>
      <c r="L10" s="268">
        <v>8182</v>
      </c>
      <c r="M10" s="269">
        <v>5376</v>
      </c>
      <c r="N10" s="270">
        <v>52.2</v>
      </c>
    </row>
    <row r="11" spans="1:16" ht="13.5" customHeight="1">
      <c r="A11" s="248"/>
      <c r="B11" s="244"/>
      <c r="C11" s="244"/>
      <c r="D11" s="244"/>
      <c r="E11" s="244"/>
      <c r="F11" s="244"/>
      <c r="G11" s="1133" t="s">
        <v>485</v>
      </c>
      <c r="H11" s="1134"/>
      <c r="I11" s="1134"/>
      <c r="J11" s="1135"/>
      <c r="K11" s="267">
        <v>371007</v>
      </c>
      <c r="L11" s="268">
        <v>16223</v>
      </c>
      <c r="M11" s="269">
        <v>7786</v>
      </c>
      <c r="N11" s="270">
        <v>108.4</v>
      </c>
    </row>
    <row r="12" spans="1:16" ht="13.5" customHeight="1">
      <c r="A12" s="248"/>
      <c r="B12" s="244"/>
      <c r="C12" s="244"/>
      <c r="D12" s="244"/>
      <c r="E12" s="244"/>
      <c r="F12" s="244"/>
      <c r="G12" s="1133" t="s">
        <v>486</v>
      </c>
      <c r="H12" s="1134"/>
      <c r="I12" s="1134"/>
      <c r="J12" s="1135"/>
      <c r="K12" s="267" t="s">
        <v>487</v>
      </c>
      <c r="L12" s="268" t="s">
        <v>487</v>
      </c>
      <c r="M12" s="269">
        <v>131</v>
      </c>
      <c r="N12" s="270" t="s">
        <v>487</v>
      </c>
    </row>
    <row r="13" spans="1:16" ht="13.5" customHeight="1">
      <c r="A13" s="248"/>
      <c r="B13" s="244"/>
      <c r="C13" s="244"/>
      <c r="D13" s="244"/>
      <c r="E13" s="244"/>
      <c r="F13" s="244"/>
      <c r="G13" s="1133" t="s">
        <v>488</v>
      </c>
      <c r="H13" s="1134"/>
      <c r="I13" s="1134"/>
      <c r="J13" s="1135"/>
      <c r="K13" s="267" t="s">
        <v>487</v>
      </c>
      <c r="L13" s="268" t="s">
        <v>487</v>
      </c>
      <c r="M13" s="269">
        <v>5</v>
      </c>
      <c r="N13" s="270" t="s">
        <v>487</v>
      </c>
    </row>
    <row r="14" spans="1:16" ht="13.5" customHeight="1">
      <c r="A14" s="248"/>
      <c r="B14" s="244"/>
      <c r="C14" s="244"/>
      <c r="D14" s="244"/>
      <c r="E14" s="244"/>
      <c r="F14" s="244"/>
      <c r="G14" s="1133" t="s">
        <v>489</v>
      </c>
      <c r="H14" s="1134"/>
      <c r="I14" s="1134"/>
      <c r="J14" s="1135"/>
      <c r="K14" s="267">
        <v>33540</v>
      </c>
      <c r="L14" s="268">
        <v>1467</v>
      </c>
      <c r="M14" s="269">
        <v>2777</v>
      </c>
      <c r="N14" s="270">
        <v>-47.2</v>
      </c>
    </row>
    <row r="15" spans="1:16" ht="13.5" customHeight="1">
      <c r="A15" s="248"/>
      <c r="B15" s="244"/>
      <c r="C15" s="244"/>
      <c r="D15" s="244"/>
      <c r="E15" s="244"/>
      <c r="F15" s="244"/>
      <c r="G15" s="1133" t="s">
        <v>490</v>
      </c>
      <c r="H15" s="1134"/>
      <c r="I15" s="1134"/>
      <c r="J15" s="1135"/>
      <c r="K15" s="267">
        <v>84870</v>
      </c>
      <c r="L15" s="268">
        <v>3711</v>
      </c>
      <c r="M15" s="269">
        <v>1317</v>
      </c>
      <c r="N15" s="270">
        <v>181.8</v>
      </c>
    </row>
    <row r="16" spans="1:16">
      <c r="A16" s="248"/>
      <c r="B16" s="244"/>
      <c r="C16" s="244"/>
      <c r="D16" s="244"/>
      <c r="E16" s="244"/>
      <c r="F16" s="244"/>
      <c r="G16" s="1136" t="s">
        <v>491</v>
      </c>
      <c r="H16" s="1137"/>
      <c r="I16" s="1137"/>
      <c r="J16" s="1138"/>
      <c r="K16" s="268">
        <v>-180979</v>
      </c>
      <c r="L16" s="268">
        <v>-7914</v>
      </c>
      <c r="M16" s="269">
        <v>-6006</v>
      </c>
      <c r="N16" s="270">
        <v>31.8</v>
      </c>
    </row>
    <row r="17" spans="1:16">
      <c r="A17" s="248"/>
      <c r="B17" s="244"/>
      <c r="C17" s="244"/>
      <c r="D17" s="244"/>
      <c r="E17" s="244"/>
      <c r="F17" s="244"/>
      <c r="G17" s="1136" t="s">
        <v>171</v>
      </c>
      <c r="H17" s="1137"/>
      <c r="I17" s="1137"/>
      <c r="J17" s="1138"/>
      <c r="K17" s="268">
        <v>2753914</v>
      </c>
      <c r="L17" s="268">
        <v>120421</v>
      </c>
      <c r="M17" s="269">
        <v>70700</v>
      </c>
      <c r="N17" s="270">
        <v>70.3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12.64</v>
      </c>
      <c r="L21" s="281">
        <v>6.73</v>
      </c>
      <c r="M21" s="282">
        <v>5.91</v>
      </c>
      <c r="N21" s="249"/>
      <c r="O21" s="283"/>
      <c r="P21" s="279"/>
    </row>
    <row r="22" spans="1:16" s="284" customFormat="1">
      <c r="A22" s="279"/>
      <c r="B22" s="249"/>
      <c r="C22" s="249"/>
      <c r="D22" s="249"/>
      <c r="E22" s="249"/>
      <c r="F22" s="249"/>
      <c r="G22" s="1130" t="s">
        <v>497</v>
      </c>
      <c r="H22" s="1131"/>
      <c r="I22" s="1131"/>
      <c r="J22" s="1132"/>
      <c r="K22" s="285">
        <v>91.8</v>
      </c>
      <c r="L22" s="286">
        <v>96.8</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1979309</v>
      </c>
      <c r="L32" s="294">
        <v>86550</v>
      </c>
      <c r="M32" s="295">
        <v>33640</v>
      </c>
      <c r="N32" s="296">
        <v>157.30000000000001</v>
      </c>
    </row>
    <row r="33" spans="1:16" ht="13.5" customHeight="1">
      <c r="A33" s="248"/>
      <c r="B33" s="244"/>
      <c r="C33" s="244"/>
      <c r="D33" s="244"/>
      <c r="E33" s="244"/>
      <c r="F33" s="244"/>
      <c r="G33" s="1121" t="s">
        <v>501</v>
      </c>
      <c r="H33" s="1122"/>
      <c r="I33" s="1122"/>
      <c r="J33" s="1123"/>
      <c r="K33" s="294" t="s">
        <v>487</v>
      </c>
      <c r="L33" s="294" t="s">
        <v>487</v>
      </c>
      <c r="M33" s="295" t="s">
        <v>487</v>
      </c>
      <c r="N33" s="296" t="s">
        <v>487</v>
      </c>
    </row>
    <row r="34" spans="1:16" ht="27" customHeight="1">
      <c r="A34" s="248"/>
      <c r="B34" s="244"/>
      <c r="C34" s="244"/>
      <c r="D34" s="244"/>
      <c r="E34" s="244"/>
      <c r="F34" s="244"/>
      <c r="G34" s="1121" t="s">
        <v>502</v>
      </c>
      <c r="H34" s="1122"/>
      <c r="I34" s="1122"/>
      <c r="J34" s="1123"/>
      <c r="K34" s="294" t="s">
        <v>487</v>
      </c>
      <c r="L34" s="294" t="s">
        <v>487</v>
      </c>
      <c r="M34" s="295">
        <v>3</v>
      </c>
      <c r="N34" s="296" t="s">
        <v>487</v>
      </c>
    </row>
    <row r="35" spans="1:16" ht="27" customHeight="1">
      <c r="A35" s="248"/>
      <c r="B35" s="244"/>
      <c r="C35" s="244"/>
      <c r="D35" s="244"/>
      <c r="E35" s="244"/>
      <c r="F35" s="244"/>
      <c r="G35" s="1121" t="s">
        <v>503</v>
      </c>
      <c r="H35" s="1122"/>
      <c r="I35" s="1122"/>
      <c r="J35" s="1123"/>
      <c r="K35" s="294">
        <v>584913</v>
      </c>
      <c r="L35" s="294">
        <v>25577</v>
      </c>
      <c r="M35" s="295">
        <v>10374</v>
      </c>
      <c r="N35" s="296">
        <v>146.5</v>
      </c>
    </row>
    <row r="36" spans="1:16" ht="27" customHeight="1">
      <c r="A36" s="248"/>
      <c r="B36" s="244"/>
      <c r="C36" s="244"/>
      <c r="D36" s="244"/>
      <c r="E36" s="244"/>
      <c r="F36" s="244"/>
      <c r="G36" s="1121" t="s">
        <v>504</v>
      </c>
      <c r="H36" s="1122"/>
      <c r="I36" s="1122"/>
      <c r="J36" s="1123"/>
      <c r="K36" s="294">
        <v>128205</v>
      </c>
      <c r="L36" s="294">
        <v>5606</v>
      </c>
      <c r="M36" s="295">
        <v>2665</v>
      </c>
      <c r="N36" s="296">
        <v>110.4</v>
      </c>
    </row>
    <row r="37" spans="1:16" ht="13.5" customHeight="1">
      <c r="A37" s="248"/>
      <c r="B37" s="244"/>
      <c r="C37" s="244"/>
      <c r="D37" s="244"/>
      <c r="E37" s="244"/>
      <c r="F37" s="244"/>
      <c r="G37" s="1121" t="s">
        <v>505</v>
      </c>
      <c r="H37" s="1122"/>
      <c r="I37" s="1122"/>
      <c r="J37" s="1123"/>
      <c r="K37" s="294" t="s">
        <v>487</v>
      </c>
      <c r="L37" s="294" t="s">
        <v>487</v>
      </c>
      <c r="M37" s="295">
        <v>1343</v>
      </c>
      <c r="N37" s="296" t="s">
        <v>487</v>
      </c>
    </row>
    <row r="38" spans="1:16" ht="27" customHeight="1">
      <c r="A38" s="248"/>
      <c r="B38" s="244"/>
      <c r="C38" s="244"/>
      <c r="D38" s="244"/>
      <c r="E38" s="244"/>
      <c r="F38" s="244"/>
      <c r="G38" s="1124" t="s">
        <v>506</v>
      </c>
      <c r="H38" s="1125"/>
      <c r="I38" s="1125"/>
      <c r="J38" s="1126"/>
      <c r="K38" s="297" t="s">
        <v>487</v>
      </c>
      <c r="L38" s="297" t="s">
        <v>487</v>
      </c>
      <c r="M38" s="298">
        <v>2</v>
      </c>
      <c r="N38" s="299" t="s">
        <v>487</v>
      </c>
      <c r="O38" s="293"/>
    </row>
    <row r="39" spans="1:16">
      <c r="A39" s="248"/>
      <c r="B39" s="244"/>
      <c r="C39" s="244"/>
      <c r="D39" s="244"/>
      <c r="E39" s="244"/>
      <c r="F39" s="244"/>
      <c r="G39" s="1124" t="s">
        <v>507</v>
      </c>
      <c r="H39" s="1125"/>
      <c r="I39" s="1125"/>
      <c r="J39" s="1126"/>
      <c r="K39" s="300">
        <v>-39444</v>
      </c>
      <c r="L39" s="300">
        <v>-1725</v>
      </c>
      <c r="M39" s="301">
        <v>-3110</v>
      </c>
      <c r="N39" s="302">
        <v>-44.5</v>
      </c>
      <c r="O39" s="293"/>
    </row>
    <row r="40" spans="1:16" ht="27" customHeight="1">
      <c r="A40" s="248"/>
      <c r="B40" s="244"/>
      <c r="C40" s="244"/>
      <c r="D40" s="244"/>
      <c r="E40" s="244"/>
      <c r="F40" s="244"/>
      <c r="G40" s="1121" t="s">
        <v>508</v>
      </c>
      <c r="H40" s="1122"/>
      <c r="I40" s="1122"/>
      <c r="J40" s="1123"/>
      <c r="K40" s="300">
        <v>-2211898</v>
      </c>
      <c r="L40" s="300">
        <v>-96720</v>
      </c>
      <c r="M40" s="301">
        <v>-31707</v>
      </c>
      <c r="N40" s="302">
        <v>205</v>
      </c>
      <c r="O40" s="293"/>
    </row>
    <row r="41" spans="1:16">
      <c r="A41" s="248"/>
      <c r="B41" s="244"/>
      <c r="C41" s="244"/>
      <c r="D41" s="244"/>
      <c r="E41" s="244"/>
      <c r="F41" s="244"/>
      <c r="G41" s="1127" t="s">
        <v>281</v>
      </c>
      <c r="H41" s="1128"/>
      <c r="I41" s="1128"/>
      <c r="J41" s="1129"/>
      <c r="K41" s="294">
        <v>441085</v>
      </c>
      <c r="L41" s="300">
        <v>19287</v>
      </c>
      <c r="M41" s="301">
        <v>13210</v>
      </c>
      <c r="N41" s="302">
        <v>46</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4187106</v>
      </c>
      <c r="J51" s="320">
        <v>172515</v>
      </c>
      <c r="K51" s="321">
        <v>-6.7</v>
      </c>
      <c r="L51" s="322">
        <v>59338</v>
      </c>
      <c r="M51" s="323">
        <v>6</v>
      </c>
      <c r="N51" s="324">
        <v>-12.7</v>
      </c>
    </row>
    <row r="52" spans="1:14">
      <c r="A52" s="248"/>
      <c r="B52" s="244"/>
      <c r="C52" s="244"/>
      <c r="D52" s="244"/>
      <c r="E52" s="244"/>
      <c r="F52" s="244"/>
      <c r="G52" s="325"/>
      <c r="H52" s="326" t="s">
        <v>519</v>
      </c>
      <c r="I52" s="327">
        <v>3498059</v>
      </c>
      <c r="J52" s="328">
        <v>144125</v>
      </c>
      <c r="K52" s="329">
        <v>3.5</v>
      </c>
      <c r="L52" s="330">
        <v>34073</v>
      </c>
      <c r="M52" s="331">
        <v>-3</v>
      </c>
      <c r="N52" s="332">
        <v>6.5</v>
      </c>
    </row>
    <row r="53" spans="1:14">
      <c r="A53" s="248"/>
      <c r="B53" s="244"/>
      <c r="C53" s="244"/>
      <c r="D53" s="244"/>
      <c r="E53" s="244"/>
      <c r="F53" s="244"/>
      <c r="G53" s="310" t="s">
        <v>520</v>
      </c>
      <c r="H53" s="311"/>
      <c r="I53" s="319">
        <v>3317234</v>
      </c>
      <c r="J53" s="320">
        <v>139134</v>
      </c>
      <c r="K53" s="321">
        <v>-19.3</v>
      </c>
      <c r="L53" s="322">
        <v>42839</v>
      </c>
      <c r="M53" s="323">
        <v>-27.8</v>
      </c>
      <c r="N53" s="324">
        <v>8.5</v>
      </c>
    </row>
    <row r="54" spans="1:14">
      <c r="A54" s="248"/>
      <c r="B54" s="244"/>
      <c r="C54" s="244"/>
      <c r="D54" s="244"/>
      <c r="E54" s="244"/>
      <c r="F54" s="244"/>
      <c r="G54" s="325"/>
      <c r="H54" s="326" t="s">
        <v>519</v>
      </c>
      <c r="I54" s="327">
        <v>1822235</v>
      </c>
      <c r="J54" s="328">
        <v>76430</v>
      </c>
      <c r="K54" s="329">
        <v>-47</v>
      </c>
      <c r="L54" s="330">
        <v>22027</v>
      </c>
      <c r="M54" s="331">
        <v>-35.4</v>
      </c>
      <c r="N54" s="332">
        <v>-11.6</v>
      </c>
    </row>
    <row r="55" spans="1:14">
      <c r="A55" s="248"/>
      <c r="B55" s="244"/>
      <c r="C55" s="244"/>
      <c r="D55" s="244"/>
      <c r="E55" s="244"/>
      <c r="F55" s="244"/>
      <c r="G55" s="310" t="s">
        <v>521</v>
      </c>
      <c r="H55" s="311"/>
      <c r="I55" s="319">
        <v>4267858</v>
      </c>
      <c r="J55" s="320">
        <v>180972</v>
      </c>
      <c r="K55" s="321">
        <v>30.1</v>
      </c>
      <c r="L55" s="322">
        <v>46819</v>
      </c>
      <c r="M55" s="323">
        <v>9.3000000000000007</v>
      </c>
      <c r="N55" s="324">
        <v>20.8</v>
      </c>
    </row>
    <row r="56" spans="1:14">
      <c r="A56" s="248"/>
      <c r="B56" s="244"/>
      <c r="C56" s="244"/>
      <c r="D56" s="244"/>
      <c r="E56" s="244"/>
      <c r="F56" s="244"/>
      <c r="G56" s="325"/>
      <c r="H56" s="326" t="s">
        <v>519</v>
      </c>
      <c r="I56" s="327">
        <v>2419210</v>
      </c>
      <c r="J56" s="328">
        <v>102583</v>
      </c>
      <c r="K56" s="329">
        <v>34.200000000000003</v>
      </c>
      <c r="L56" s="330">
        <v>24121</v>
      </c>
      <c r="M56" s="331">
        <v>9.5</v>
      </c>
      <c r="N56" s="332">
        <v>24.7</v>
      </c>
    </row>
    <row r="57" spans="1:14">
      <c r="A57" s="248"/>
      <c r="B57" s="244"/>
      <c r="C57" s="244"/>
      <c r="D57" s="244"/>
      <c r="E57" s="244"/>
      <c r="F57" s="244"/>
      <c r="G57" s="310" t="s">
        <v>522</v>
      </c>
      <c r="H57" s="311"/>
      <c r="I57" s="319">
        <v>2059380</v>
      </c>
      <c r="J57" s="320">
        <v>88568</v>
      </c>
      <c r="K57" s="321">
        <v>-51.1</v>
      </c>
      <c r="L57" s="322">
        <v>53270</v>
      </c>
      <c r="M57" s="323">
        <v>13.8</v>
      </c>
      <c r="N57" s="324">
        <v>-64.900000000000006</v>
      </c>
    </row>
    <row r="58" spans="1:14">
      <c r="A58" s="248"/>
      <c r="B58" s="244"/>
      <c r="C58" s="244"/>
      <c r="D58" s="244"/>
      <c r="E58" s="244"/>
      <c r="F58" s="244"/>
      <c r="G58" s="325"/>
      <c r="H58" s="326" t="s">
        <v>519</v>
      </c>
      <c r="I58" s="327">
        <v>1395781</v>
      </c>
      <c r="J58" s="328">
        <v>60028</v>
      </c>
      <c r="K58" s="329">
        <v>-41.5</v>
      </c>
      <c r="L58" s="330">
        <v>24316</v>
      </c>
      <c r="M58" s="331">
        <v>0.8</v>
      </c>
      <c r="N58" s="332">
        <v>-42.3</v>
      </c>
    </row>
    <row r="59" spans="1:14">
      <c r="A59" s="248"/>
      <c r="B59" s="244"/>
      <c r="C59" s="244"/>
      <c r="D59" s="244"/>
      <c r="E59" s="244"/>
      <c r="F59" s="244"/>
      <c r="G59" s="310" t="s">
        <v>523</v>
      </c>
      <c r="H59" s="311"/>
      <c r="I59" s="319">
        <v>3638976</v>
      </c>
      <c r="J59" s="320">
        <v>159123</v>
      </c>
      <c r="K59" s="321">
        <v>79.7</v>
      </c>
      <c r="L59" s="322">
        <v>53292</v>
      </c>
      <c r="M59" s="323">
        <v>0</v>
      </c>
      <c r="N59" s="324">
        <v>79.7</v>
      </c>
    </row>
    <row r="60" spans="1:14">
      <c r="A60" s="248"/>
      <c r="B60" s="244"/>
      <c r="C60" s="244"/>
      <c r="D60" s="244"/>
      <c r="E60" s="244"/>
      <c r="F60" s="244"/>
      <c r="G60" s="325"/>
      <c r="H60" s="326" t="s">
        <v>519</v>
      </c>
      <c r="I60" s="333">
        <v>993703</v>
      </c>
      <c r="J60" s="328">
        <v>43452</v>
      </c>
      <c r="K60" s="329">
        <v>-27.6</v>
      </c>
      <c r="L60" s="330">
        <v>28900</v>
      </c>
      <c r="M60" s="331">
        <v>18.899999999999999</v>
      </c>
      <c r="N60" s="332">
        <v>-46.5</v>
      </c>
    </row>
    <row r="61" spans="1:14">
      <c r="A61" s="248"/>
      <c r="B61" s="244"/>
      <c r="C61" s="244"/>
      <c r="D61" s="244"/>
      <c r="E61" s="244"/>
      <c r="F61" s="244"/>
      <c r="G61" s="310" t="s">
        <v>524</v>
      </c>
      <c r="H61" s="334"/>
      <c r="I61" s="335">
        <v>3494111</v>
      </c>
      <c r="J61" s="336">
        <v>148062</v>
      </c>
      <c r="K61" s="337">
        <v>6.5</v>
      </c>
      <c r="L61" s="338">
        <v>51112</v>
      </c>
      <c r="M61" s="339">
        <v>0.3</v>
      </c>
      <c r="N61" s="324">
        <v>6.2</v>
      </c>
    </row>
    <row r="62" spans="1:14">
      <c r="A62" s="248"/>
      <c r="B62" s="244"/>
      <c r="C62" s="244"/>
      <c r="D62" s="244"/>
      <c r="E62" s="244"/>
      <c r="F62" s="244"/>
      <c r="G62" s="325"/>
      <c r="H62" s="326" t="s">
        <v>519</v>
      </c>
      <c r="I62" s="327">
        <v>2025798</v>
      </c>
      <c r="J62" s="328">
        <v>85324</v>
      </c>
      <c r="K62" s="329">
        <v>-15.7</v>
      </c>
      <c r="L62" s="330">
        <v>26687</v>
      </c>
      <c r="M62" s="331">
        <v>-1.8</v>
      </c>
      <c r="N62" s="332">
        <v>-13.9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15.89</v>
      </c>
      <c r="G47" s="12">
        <v>20.399999999999999</v>
      </c>
      <c r="H47" s="12">
        <v>20.7</v>
      </c>
      <c r="I47" s="12">
        <v>22.57</v>
      </c>
      <c r="J47" s="13">
        <v>23.13</v>
      </c>
    </row>
    <row r="48" spans="2:10" ht="57.75" customHeight="1">
      <c r="B48" s="14"/>
      <c r="C48" s="1141" t="s">
        <v>4</v>
      </c>
      <c r="D48" s="1141"/>
      <c r="E48" s="1142"/>
      <c r="F48" s="15">
        <v>4.76</v>
      </c>
      <c r="G48" s="16">
        <v>5.47</v>
      </c>
      <c r="H48" s="16">
        <v>3.68</v>
      </c>
      <c r="I48" s="16">
        <v>5.26</v>
      </c>
      <c r="J48" s="17">
        <v>4.57</v>
      </c>
    </row>
    <row r="49" spans="2:10" ht="57.75" customHeight="1" thickBot="1">
      <c r="B49" s="18"/>
      <c r="C49" s="1143" t="s">
        <v>5</v>
      </c>
      <c r="D49" s="1143"/>
      <c r="E49" s="1144"/>
      <c r="F49" s="19">
        <v>2.91</v>
      </c>
      <c r="G49" s="20">
        <v>5.14</v>
      </c>
      <c r="H49" s="20">
        <v>0.83</v>
      </c>
      <c r="I49" s="20">
        <v>7.7</v>
      </c>
      <c r="J49" s="21">
        <v>2.02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531</v>
      </c>
      <c r="D34" s="1151"/>
      <c r="E34" s="1152"/>
      <c r="F34" s="32">
        <v>5.04</v>
      </c>
      <c r="G34" s="33">
        <v>5.8</v>
      </c>
      <c r="H34" s="33">
        <v>5.09</v>
      </c>
      <c r="I34" s="33">
        <v>4.72</v>
      </c>
      <c r="J34" s="34">
        <v>4.82</v>
      </c>
      <c r="K34" s="22"/>
      <c r="L34" s="22"/>
      <c r="M34" s="22"/>
      <c r="N34" s="22"/>
      <c r="O34" s="22"/>
      <c r="P34" s="22"/>
    </row>
    <row r="35" spans="1:16" ht="39" customHeight="1">
      <c r="A35" s="22"/>
      <c r="B35" s="35"/>
      <c r="C35" s="1145" t="s">
        <v>532</v>
      </c>
      <c r="D35" s="1146"/>
      <c r="E35" s="1147"/>
      <c r="F35" s="36">
        <v>4.5199999999999996</v>
      </c>
      <c r="G35" s="37">
        <v>5.26</v>
      </c>
      <c r="H35" s="37">
        <v>3.62</v>
      </c>
      <c r="I35" s="37">
        <v>5.23</v>
      </c>
      <c r="J35" s="38">
        <v>4.45</v>
      </c>
      <c r="K35" s="22"/>
      <c r="L35" s="22"/>
      <c r="M35" s="22"/>
      <c r="N35" s="22"/>
      <c r="O35" s="22"/>
      <c r="P35" s="22"/>
    </row>
    <row r="36" spans="1:16" ht="39" customHeight="1">
      <c r="A36" s="22"/>
      <c r="B36" s="35"/>
      <c r="C36" s="1145" t="s">
        <v>533</v>
      </c>
      <c r="D36" s="1146"/>
      <c r="E36" s="1147"/>
      <c r="F36" s="36">
        <v>0.54</v>
      </c>
      <c r="G36" s="37">
        <v>0.34</v>
      </c>
      <c r="H36" s="37">
        <v>1</v>
      </c>
      <c r="I36" s="37">
        <v>0.53</v>
      </c>
      <c r="J36" s="38">
        <v>0.51</v>
      </c>
      <c r="K36" s="22"/>
      <c r="L36" s="22"/>
      <c r="M36" s="22"/>
      <c r="N36" s="22"/>
      <c r="O36" s="22"/>
      <c r="P36" s="22"/>
    </row>
    <row r="37" spans="1:16" ht="39" customHeight="1">
      <c r="A37" s="22"/>
      <c r="B37" s="35"/>
      <c r="C37" s="1145" t="s">
        <v>534</v>
      </c>
      <c r="D37" s="1146"/>
      <c r="E37" s="1147"/>
      <c r="F37" s="36">
        <v>0.05</v>
      </c>
      <c r="G37" s="37">
        <v>0.06</v>
      </c>
      <c r="H37" s="37">
        <v>0.04</v>
      </c>
      <c r="I37" s="37">
        <v>0</v>
      </c>
      <c r="J37" s="38">
        <v>0.27</v>
      </c>
      <c r="K37" s="22"/>
      <c r="L37" s="22"/>
      <c r="M37" s="22"/>
      <c r="N37" s="22"/>
      <c r="O37" s="22"/>
      <c r="P37" s="22"/>
    </row>
    <row r="38" spans="1:16" ht="39" customHeight="1">
      <c r="A38" s="22"/>
      <c r="B38" s="35"/>
      <c r="C38" s="1145" t="s">
        <v>535</v>
      </c>
      <c r="D38" s="1146"/>
      <c r="E38" s="1147"/>
      <c r="F38" s="36">
        <v>0.06</v>
      </c>
      <c r="G38" s="37">
        <v>0.05</v>
      </c>
      <c r="H38" s="37">
        <v>0.1</v>
      </c>
      <c r="I38" s="37">
        <v>0.09</v>
      </c>
      <c r="J38" s="38">
        <v>0.11</v>
      </c>
      <c r="K38" s="22"/>
      <c r="L38" s="22"/>
      <c r="M38" s="22"/>
      <c r="N38" s="22"/>
      <c r="O38" s="22"/>
      <c r="P38" s="22"/>
    </row>
    <row r="39" spans="1:16" ht="39" customHeight="1">
      <c r="A39" s="22"/>
      <c r="B39" s="35"/>
      <c r="C39" s="1145" t="s">
        <v>536</v>
      </c>
      <c r="D39" s="1146"/>
      <c r="E39" s="1147"/>
      <c r="F39" s="36">
        <v>0</v>
      </c>
      <c r="G39" s="37">
        <v>0.03</v>
      </c>
      <c r="H39" s="37">
        <v>0.03</v>
      </c>
      <c r="I39" s="37">
        <v>0</v>
      </c>
      <c r="J39" s="38">
        <v>0.1</v>
      </c>
      <c r="K39" s="22"/>
      <c r="L39" s="22"/>
      <c r="M39" s="22"/>
      <c r="N39" s="22"/>
      <c r="O39" s="22"/>
      <c r="P39" s="22"/>
    </row>
    <row r="40" spans="1:16" ht="39" customHeight="1">
      <c r="A40" s="22"/>
      <c r="B40" s="35"/>
      <c r="C40" s="1145" t="s">
        <v>537</v>
      </c>
      <c r="D40" s="1146"/>
      <c r="E40" s="1147"/>
      <c r="F40" s="36">
        <v>0.05</v>
      </c>
      <c r="G40" s="37">
        <v>0.02</v>
      </c>
      <c r="H40" s="37">
        <v>0.02</v>
      </c>
      <c r="I40" s="37">
        <v>0.01</v>
      </c>
      <c r="J40" s="38">
        <v>0.04</v>
      </c>
      <c r="K40" s="22"/>
      <c r="L40" s="22"/>
      <c r="M40" s="22"/>
      <c r="N40" s="22"/>
      <c r="O40" s="22"/>
      <c r="P40" s="22"/>
    </row>
    <row r="41" spans="1:16" ht="39" customHeight="1">
      <c r="A41" s="22"/>
      <c r="B41" s="35"/>
      <c r="C41" s="1145" t="s">
        <v>538</v>
      </c>
      <c r="D41" s="1146"/>
      <c r="E41" s="1147"/>
      <c r="F41" s="36">
        <v>0</v>
      </c>
      <c r="G41" s="37">
        <v>0.04</v>
      </c>
      <c r="H41" s="37">
        <v>0.01</v>
      </c>
      <c r="I41" s="37">
        <v>0.01</v>
      </c>
      <c r="J41" s="38">
        <v>0.03</v>
      </c>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0.34</v>
      </c>
      <c r="G43" s="42">
        <v>0.3</v>
      </c>
      <c r="H43" s="42">
        <v>0.17</v>
      </c>
      <c r="I43" s="42">
        <v>0.16</v>
      </c>
      <c r="J43" s="43">
        <v>0.24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1982</v>
      </c>
      <c r="L45" s="60">
        <v>1935</v>
      </c>
      <c r="M45" s="60">
        <v>1897</v>
      </c>
      <c r="N45" s="60">
        <v>1986</v>
      </c>
      <c r="O45" s="61">
        <v>1979</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324</v>
      </c>
      <c r="L48" s="64">
        <v>488</v>
      </c>
      <c r="M48" s="64">
        <v>557</v>
      </c>
      <c r="N48" s="64">
        <v>636</v>
      </c>
      <c r="O48" s="65">
        <v>585</v>
      </c>
      <c r="P48" s="48"/>
      <c r="Q48" s="48"/>
      <c r="R48" s="48"/>
      <c r="S48" s="48"/>
      <c r="T48" s="48"/>
      <c r="U48" s="48"/>
    </row>
    <row r="49" spans="1:21" ht="30.75" customHeight="1">
      <c r="A49" s="48"/>
      <c r="B49" s="1163"/>
      <c r="C49" s="1164"/>
      <c r="D49" s="62"/>
      <c r="E49" s="1155" t="s">
        <v>16</v>
      </c>
      <c r="F49" s="1155"/>
      <c r="G49" s="1155"/>
      <c r="H49" s="1155"/>
      <c r="I49" s="1155"/>
      <c r="J49" s="1156"/>
      <c r="K49" s="63">
        <v>140</v>
      </c>
      <c r="L49" s="64">
        <v>136</v>
      </c>
      <c r="M49" s="64">
        <v>131</v>
      </c>
      <c r="N49" s="64">
        <v>134</v>
      </c>
      <c r="O49" s="65">
        <v>128</v>
      </c>
      <c r="P49" s="48"/>
      <c r="Q49" s="48"/>
      <c r="R49" s="48"/>
      <c r="S49" s="48"/>
      <c r="T49" s="48"/>
      <c r="U49" s="48"/>
    </row>
    <row r="50" spans="1:21" ht="30.75" customHeight="1">
      <c r="A50" s="48"/>
      <c r="B50" s="1163"/>
      <c r="C50" s="1164"/>
      <c r="D50" s="62"/>
      <c r="E50" s="1155" t="s">
        <v>17</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1791</v>
      </c>
      <c r="L52" s="64">
        <v>1883</v>
      </c>
      <c r="M52" s="64">
        <v>1954</v>
      </c>
      <c r="N52" s="64">
        <v>2084</v>
      </c>
      <c r="O52" s="65">
        <v>2251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655</v>
      </c>
      <c r="L53" s="69">
        <v>676</v>
      </c>
      <c r="M53" s="69">
        <v>631</v>
      </c>
      <c r="N53" s="69">
        <v>672</v>
      </c>
      <c r="O53" s="70">
        <v>441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17043</v>
      </c>
      <c r="J41" s="83">
        <v>16995</v>
      </c>
      <c r="K41" s="83">
        <v>18251</v>
      </c>
      <c r="L41" s="83">
        <v>17380</v>
      </c>
      <c r="M41" s="84">
        <v>17362</v>
      </c>
    </row>
    <row r="42" spans="2:13" ht="27.75" customHeight="1">
      <c r="B42" s="1171"/>
      <c r="C42" s="1172"/>
      <c r="D42" s="85"/>
      <c r="E42" s="1175" t="s">
        <v>26</v>
      </c>
      <c r="F42" s="1175"/>
      <c r="G42" s="1175"/>
      <c r="H42" s="1176"/>
      <c r="I42" s="86" t="s">
        <v>487</v>
      </c>
      <c r="J42" s="87" t="s">
        <v>487</v>
      </c>
      <c r="K42" s="87" t="s">
        <v>487</v>
      </c>
      <c r="L42" s="87" t="s">
        <v>487</v>
      </c>
      <c r="M42" s="88" t="s">
        <v>487</v>
      </c>
    </row>
    <row r="43" spans="2:13" ht="27.75" customHeight="1">
      <c r="B43" s="1171"/>
      <c r="C43" s="1172"/>
      <c r="D43" s="85"/>
      <c r="E43" s="1175" t="s">
        <v>27</v>
      </c>
      <c r="F43" s="1175"/>
      <c r="G43" s="1175"/>
      <c r="H43" s="1176"/>
      <c r="I43" s="86">
        <v>5243</v>
      </c>
      <c r="J43" s="87">
        <v>5924</v>
      </c>
      <c r="K43" s="87">
        <v>6547</v>
      </c>
      <c r="L43" s="87">
        <v>7313</v>
      </c>
      <c r="M43" s="88">
        <v>7369</v>
      </c>
    </row>
    <row r="44" spans="2:13" ht="27.75" customHeight="1">
      <c r="B44" s="1171"/>
      <c r="C44" s="1172"/>
      <c r="D44" s="85"/>
      <c r="E44" s="1175" t="s">
        <v>28</v>
      </c>
      <c r="F44" s="1175"/>
      <c r="G44" s="1175"/>
      <c r="H44" s="1176"/>
      <c r="I44" s="86">
        <v>871</v>
      </c>
      <c r="J44" s="87">
        <v>758</v>
      </c>
      <c r="K44" s="87">
        <v>951</v>
      </c>
      <c r="L44" s="87">
        <v>771</v>
      </c>
      <c r="M44" s="88">
        <v>736</v>
      </c>
    </row>
    <row r="45" spans="2:13" ht="27.75" customHeight="1">
      <c r="B45" s="1171"/>
      <c r="C45" s="1172"/>
      <c r="D45" s="85"/>
      <c r="E45" s="1175" t="s">
        <v>29</v>
      </c>
      <c r="F45" s="1175"/>
      <c r="G45" s="1175"/>
      <c r="H45" s="1176"/>
      <c r="I45" s="86">
        <v>1648</v>
      </c>
      <c r="J45" s="87">
        <v>1700</v>
      </c>
      <c r="K45" s="87">
        <v>1833</v>
      </c>
      <c r="L45" s="87">
        <v>1900</v>
      </c>
      <c r="M45" s="88">
        <v>1870</v>
      </c>
    </row>
    <row r="46" spans="2:13" ht="27.75" customHeight="1">
      <c r="B46" s="1171"/>
      <c r="C46" s="1172"/>
      <c r="D46" s="85"/>
      <c r="E46" s="1175" t="s">
        <v>30</v>
      </c>
      <c r="F46" s="1175"/>
      <c r="G46" s="1175"/>
      <c r="H46" s="1176"/>
      <c r="I46" s="86">
        <v>315</v>
      </c>
      <c r="J46" s="87">
        <v>319</v>
      </c>
      <c r="K46" s="87">
        <v>312</v>
      </c>
      <c r="L46" s="87">
        <v>313</v>
      </c>
      <c r="M46" s="88">
        <v>314</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5650</v>
      </c>
      <c r="J49" s="87">
        <v>5884</v>
      </c>
      <c r="K49" s="87">
        <v>10130</v>
      </c>
      <c r="L49" s="87">
        <v>9849</v>
      </c>
      <c r="M49" s="88">
        <v>9958</v>
      </c>
    </row>
    <row r="50" spans="2:13" ht="27.75" customHeight="1">
      <c r="B50" s="1171"/>
      <c r="C50" s="1172"/>
      <c r="D50" s="85"/>
      <c r="E50" s="1175" t="s">
        <v>35</v>
      </c>
      <c r="F50" s="1175"/>
      <c r="G50" s="1175"/>
      <c r="H50" s="1176"/>
      <c r="I50" s="86">
        <v>451</v>
      </c>
      <c r="J50" s="87">
        <v>478</v>
      </c>
      <c r="K50" s="87">
        <v>443</v>
      </c>
      <c r="L50" s="87">
        <v>418</v>
      </c>
      <c r="M50" s="88">
        <v>381</v>
      </c>
    </row>
    <row r="51" spans="2:13" ht="27.75" customHeight="1">
      <c r="B51" s="1173"/>
      <c r="C51" s="1174"/>
      <c r="D51" s="85"/>
      <c r="E51" s="1175" t="s">
        <v>36</v>
      </c>
      <c r="F51" s="1175"/>
      <c r="G51" s="1175"/>
      <c r="H51" s="1176"/>
      <c r="I51" s="86">
        <v>18275</v>
      </c>
      <c r="J51" s="87">
        <v>18970</v>
      </c>
      <c r="K51" s="87">
        <v>18992</v>
      </c>
      <c r="L51" s="87">
        <v>19272</v>
      </c>
      <c r="M51" s="88">
        <v>20144</v>
      </c>
    </row>
    <row r="52" spans="2:13" ht="27.75" customHeight="1" thickBot="1">
      <c r="B52" s="1177" t="s">
        <v>37</v>
      </c>
      <c r="C52" s="1178"/>
      <c r="D52" s="90"/>
      <c r="E52" s="1179" t="s">
        <v>38</v>
      </c>
      <c r="F52" s="1179"/>
      <c r="G52" s="1179"/>
      <c r="H52" s="1180"/>
      <c r="I52" s="91">
        <v>744</v>
      </c>
      <c r="J52" s="92">
        <v>364</v>
      </c>
      <c r="K52" s="92">
        <v>-1670</v>
      </c>
      <c r="L52" s="92">
        <v>-1861</v>
      </c>
      <c r="M52" s="93">
        <v>-2831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172515</v>
      </c>
      <c r="E3" s="116"/>
      <c r="F3" s="117">
        <v>59338</v>
      </c>
      <c r="G3" s="118"/>
      <c r="H3" s="119"/>
    </row>
    <row r="4" spans="1:8">
      <c r="A4" s="120"/>
      <c r="B4" s="121"/>
      <c r="C4" s="122"/>
      <c r="D4" s="123">
        <v>144125</v>
      </c>
      <c r="E4" s="124"/>
      <c r="F4" s="125">
        <v>34073</v>
      </c>
      <c r="G4" s="126"/>
      <c r="H4" s="127"/>
    </row>
    <row r="5" spans="1:8">
      <c r="A5" s="108" t="s">
        <v>520</v>
      </c>
      <c r="B5" s="113"/>
      <c r="C5" s="114"/>
      <c r="D5" s="115">
        <v>139134</v>
      </c>
      <c r="E5" s="116"/>
      <c r="F5" s="117">
        <v>42839</v>
      </c>
      <c r="G5" s="118"/>
      <c r="H5" s="119"/>
    </row>
    <row r="6" spans="1:8">
      <c r="A6" s="120"/>
      <c r="B6" s="121"/>
      <c r="C6" s="122"/>
      <c r="D6" s="123">
        <v>76430</v>
      </c>
      <c r="E6" s="124"/>
      <c r="F6" s="125">
        <v>22027</v>
      </c>
      <c r="G6" s="126"/>
      <c r="H6" s="127"/>
    </row>
    <row r="7" spans="1:8">
      <c r="A7" s="108" t="s">
        <v>521</v>
      </c>
      <c r="B7" s="113"/>
      <c r="C7" s="114"/>
      <c r="D7" s="115">
        <v>180972</v>
      </c>
      <c r="E7" s="116"/>
      <c r="F7" s="117">
        <v>46819</v>
      </c>
      <c r="G7" s="118"/>
      <c r="H7" s="119"/>
    </row>
    <row r="8" spans="1:8">
      <c r="A8" s="120"/>
      <c r="B8" s="121"/>
      <c r="C8" s="122"/>
      <c r="D8" s="123">
        <v>102583</v>
      </c>
      <c r="E8" s="124"/>
      <c r="F8" s="125">
        <v>24121</v>
      </c>
      <c r="G8" s="126"/>
      <c r="H8" s="127"/>
    </row>
    <row r="9" spans="1:8">
      <c r="A9" s="108" t="s">
        <v>522</v>
      </c>
      <c r="B9" s="113"/>
      <c r="C9" s="114"/>
      <c r="D9" s="115">
        <v>88568</v>
      </c>
      <c r="E9" s="116"/>
      <c r="F9" s="117">
        <v>53270</v>
      </c>
      <c r="G9" s="118"/>
      <c r="H9" s="119"/>
    </row>
    <row r="10" spans="1:8">
      <c r="A10" s="120"/>
      <c r="B10" s="121"/>
      <c r="C10" s="122"/>
      <c r="D10" s="123">
        <v>60028</v>
      </c>
      <c r="E10" s="124"/>
      <c r="F10" s="125">
        <v>24316</v>
      </c>
      <c r="G10" s="126"/>
      <c r="H10" s="127"/>
    </row>
    <row r="11" spans="1:8">
      <c r="A11" s="108" t="s">
        <v>523</v>
      </c>
      <c r="B11" s="113"/>
      <c r="C11" s="114"/>
      <c r="D11" s="115">
        <v>159123</v>
      </c>
      <c r="E11" s="116"/>
      <c r="F11" s="117">
        <v>53292</v>
      </c>
      <c r="G11" s="118"/>
      <c r="H11" s="119"/>
    </row>
    <row r="12" spans="1:8">
      <c r="A12" s="120"/>
      <c r="B12" s="121"/>
      <c r="C12" s="128"/>
      <c r="D12" s="123">
        <v>43452</v>
      </c>
      <c r="E12" s="124"/>
      <c r="F12" s="125">
        <v>28900</v>
      </c>
      <c r="G12" s="126"/>
      <c r="H12" s="127"/>
    </row>
    <row r="13" spans="1:8">
      <c r="A13" s="108"/>
      <c r="B13" s="113"/>
      <c r="C13" s="129"/>
      <c r="D13" s="130">
        <v>148062</v>
      </c>
      <c r="E13" s="131"/>
      <c r="F13" s="132">
        <v>51112</v>
      </c>
      <c r="G13" s="133"/>
      <c r="H13" s="119"/>
    </row>
    <row r="14" spans="1:8">
      <c r="A14" s="120"/>
      <c r="B14" s="121"/>
      <c r="C14" s="122"/>
      <c r="D14" s="123">
        <v>85324</v>
      </c>
      <c r="E14" s="124"/>
      <c r="F14" s="125">
        <v>26687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4.76</v>
      </c>
      <c r="C19" s="134">
        <f>ROUND(VALUE(SUBSTITUTE(実質収支比率等に係る経年分析!G$48,"▲","-")),2)</f>
        <v>5.47</v>
      </c>
      <c r="D19" s="134">
        <f>ROUND(VALUE(SUBSTITUTE(実質収支比率等に係る経年分析!H$48,"▲","-")),2)</f>
        <v>3.68</v>
      </c>
      <c r="E19" s="134">
        <f>ROUND(VALUE(SUBSTITUTE(実質収支比率等に係る経年分析!I$48,"▲","-")),2)</f>
        <v>5.26</v>
      </c>
      <c r="F19" s="134">
        <f>ROUND(VALUE(SUBSTITUTE(実質収支比率等に係る経年分析!J$48,"▲","-")),2)</f>
        <v>4.57</v>
      </c>
    </row>
    <row r="20" spans="1:11">
      <c r="A20" s="134" t="s">
        <v>43</v>
      </c>
      <c r="B20" s="134">
        <f>ROUND(VALUE(SUBSTITUTE(実質収支比率等に係る経年分析!F$47,"▲","-")),2)</f>
        <v>15.89</v>
      </c>
      <c r="C20" s="134">
        <f>ROUND(VALUE(SUBSTITUTE(実質収支比率等に係る経年分析!G$47,"▲","-")),2)</f>
        <v>20.399999999999999</v>
      </c>
      <c r="D20" s="134">
        <f>ROUND(VALUE(SUBSTITUTE(実質収支比率等に係る経年分析!H$47,"▲","-")),2)</f>
        <v>20.7</v>
      </c>
      <c r="E20" s="134">
        <f>ROUND(VALUE(SUBSTITUTE(実質収支比率等に係る経年分析!I$47,"▲","-")),2)</f>
        <v>22.57</v>
      </c>
      <c r="F20" s="134">
        <f>ROUND(VALUE(SUBSTITUTE(実質収支比率等に係る経年分析!J$47,"▲","-")),2)</f>
        <v>23.13</v>
      </c>
    </row>
    <row r="21" spans="1:11">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5.14</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7.7</v>
      </c>
      <c r="F21" s="134">
        <f>IF(ISNUMBER(VALUE(SUBSTITUTE(実質収支比率等に係る経年分析!J$49,"▲","-"))),ROUND(VALUE(SUBSTITUTE(実質収支比率等に係る経年分析!J$49,"▲","-")),2),NA())</f>
        <v>2.02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市場簡易水道特別会計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地域情報特別会計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国民健康保険直診勘定特別会計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4.5199999999999996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4.45</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1791</v>
      </c>
      <c r="E42" s="136"/>
      <c r="F42" s="136"/>
      <c r="G42" s="136">
        <f>'実質公債費比率（分子）の構造'!L$52</f>
        <v>1883</v>
      </c>
      <c r="H42" s="136"/>
      <c r="I42" s="136"/>
      <c r="J42" s="136">
        <f>'実質公債費比率（分子）の構造'!M$52</f>
        <v>1954</v>
      </c>
      <c r="K42" s="136"/>
      <c r="L42" s="136"/>
      <c r="M42" s="136">
        <f>'実質公債費比率（分子）の構造'!N$52</f>
        <v>2084</v>
      </c>
      <c r="N42" s="136"/>
      <c r="O42" s="136"/>
      <c r="P42" s="136">
        <f>'実質公債費比率（分子）の構造'!O$52</f>
        <v>2251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140</v>
      </c>
      <c r="C45" s="136"/>
      <c r="D45" s="136"/>
      <c r="E45" s="136">
        <f>'実質公債費比率（分子）の構造'!L$49</f>
        <v>136</v>
      </c>
      <c r="F45" s="136"/>
      <c r="G45" s="136"/>
      <c r="H45" s="136">
        <f>'実質公債費比率（分子）の構造'!M$49</f>
        <v>131</v>
      </c>
      <c r="I45" s="136"/>
      <c r="J45" s="136"/>
      <c r="K45" s="136">
        <f>'実質公債費比率（分子）の構造'!N$49</f>
        <v>134</v>
      </c>
      <c r="L45" s="136"/>
      <c r="M45" s="136"/>
      <c r="N45" s="136">
        <f>'実質公債費比率（分子）の構造'!O$49</f>
        <v>128</v>
      </c>
      <c r="O45" s="136"/>
      <c r="P45" s="136"/>
    </row>
    <row r="46" spans="1:16">
      <c r="A46" s="136" t="s">
        <v>55</v>
      </c>
      <c r="B46" s="136">
        <f>'実質公債費比率（分子）の構造'!K$48</f>
        <v>324</v>
      </c>
      <c r="C46" s="136"/>
      <c r="D46" s="136"/>
      <c r="E46" s="136">
        <f>'実質公債費比率（分子）の構造'!L$48</f>
        <v>488</v>
      </c>
      <c r="F46" s="136"/>
      <c r="G46" s="136"/>
      <c r="H46" s="136">
        <f>'実質公債費比率（分子）の構造'!M$48</f>
        <v>557</v>
      </c>
      <c r="I46" s="136"/>
      <c r="J46" s="136"/>
      <c r="K46" s="136">
        <f>'実質公債費比率（分子）の構造'!N$48</f>
        <v>636</v>
      </c>
      <c r="L46" s="136"/>
      <c r="M46" s="136"/>
      <c r="N46" s="136">
        <f>'実質公債費比率（分子）の構造'!O$48</f>
        <v>585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1982</v>
      </c>
      <c r="C49" s="136"/>
      <c r="D49" s="136"/>
      <c r="E49" s="136">
        <f>'実質公債費比率（分子）の構造'!L$45</f>
        <v>1935</v>
      </c>
      <c r="F49" s="136"/>
      <c r="G49" s="136"/>
      <c r="H49" s="136">
        <f>'実質公債費比率（分子）の構造'!M$45</f>
        <v>1897</v>
      </c>
      <c r="I49" s="136"/>
      <c r="J49" s="136"/>
      <c r="K49" s="136">
        <f>'実質公債費比率（分子）の構造'!N$45</f>
        <v>1986</v>
      </c>
      <c r="L49" s="136"/>
      <c r="M49" s="136"/>
      <c r="N49" s="136">
        <f>'実質公債費比率（分子）の構造'!O$45</f>
        <v>1979</v>
      </c>
      <c r="O49" s="136"/>
      <c r="P49" s="136"/>
    </row>
    <row r="50" spans="1:16">
      <c r="A50" s="136" t="s">
        <v>59</v>
      </c>
      <c r="B50" s="136" t="e">
        <f>NA()</f>
        <v>#N/A</v>
      </c>
      <c r="C50" s="136">
        <f>IF(ISNUMBER('実質公債費比率（分子）の構造'!K$53),'実質公債費比率（分子）の構造'!K$53,NA())</f>
        <v>655</v>
      </c>
      <c r="D50" s="136" t="e">
        <f>NA()</f>
        <v>#N/A</v>
      </c>
      <c r="E50" s="136" t="e">
        <f>NA()</f>
        <v>#N/A</v>
      </c>
      <c r="F50" s="136">
        <f>IF(ISNUMBER('実質公債費比率（分子）の構造'!L$53),'実質公債費比率（分子）の構造'!L$53,NA())</f>
        <v>676</v>
      </c>
      <c r="G50" s="136" t="e">
        <f>NA()</f>
        <v>#N/A</v>
      </c>
      <c r="H50" s="136" t="e">
        <f>NA()</f>
        <v>#N/A</v>
      </c>
      <c r="I50" s="136">
        <f>IF(ISNUMBER('実質公債費比率（分子）の構造'!M$53),'実質公債費比率（分子）の構造'!M$53,NA())</f>
        <v>631</v>
      </c>
      <c r="J50" s="136" t="e">
        <f>NA()</f>
        <v>#N/A</v>
      </c>
      <c r="K50" s="136" t="e">
        <f>NA()</f>
        <v>#N/A</v>
      </c>
      <c r="L50" s="136">
        <f>IF(ISNUMBER('実質公債費比率（分子）の構造'!N$53),'実質公債費比率（分子）の構造'!N$53,NA())</f>
        <v>672</v>
      </c>
      <c r="M50" s="136" t="e">
        <f>NA()</f>
        <v>#N/A</v>
      </c>
      <c r="N50" s="136" t="e">
        <f>NA()</f>
        <v>#N/A</v>
      </c>
      <c r="O50" s="136">
        <f>IF(ISNUMBER('実質公債費比率（分子）の構造'!O$53),'実質公債費比率（分子）の構造'!O$53,NA())</f>
        <v>441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18275</v>
      </c>
      <c r="E56" s="135"/>
      <c r="F56" s="135"/>
      <c r="G56" s="135">
        <f>'将来負担比率（分子）の構造'!J$51</f>
        <v>18970</v>
      </c>
      <c r="H56" s="135"/>
      <c r="I56" s="135"/>
      <c r="J56" s="135">
        <f>'将来負担比率（分子）の構造'!K$51</f>
        <v>18992</v>
      </c>
      <c r="K56" s="135"/>
      <c r="L56" s="135"/>
      <c r="M56" s="135">
        <f>'将来負担比率（分子）の構造'!L$51</f>
        <v>19272</v>
      </c>
      <c r="N56" s="135"/>
      <c r="O56" s="135"/>
      <c r="P56" s="135">
        <f>'将来負担比率（分子）の構造'!M$51</f>
        <v>20144</v>
      </c>
    </row>
    <row r="57" spans="1:16">
      <c r="A57" s="135" t="s">
        <v>35</v>
      </c>
      <c r="B57" s="135"/>
      <c r="C57" s="135"/>
      <c r="D57" s="135">
        <f>'将来負担比率（分子）の構造'!I$50</f>
        <v>451</v>
      </c>
      <c r="E57" s="135"/>
      <c r="F57" s="135"/>
      <c r="G57" s="135">
        <f>'将来負担比率（分子）の構造'!J$50</f>
        <v>478</v>
      </c>
      <c r="H57" s="135"/>
      <c r="I57" s="135"/>
      <c r="J57" s="135">
        <f>'将来負担比率（分子）の構造'!K$50</f>
        <v>443</v>
      </c>
      <c r="K57" s="135"/>
      <c r="L57" s="135"/>
      <c r="M57" s="135">
        <f>'将来負担比率（分子）の構造'!L$50</f>
        <v>418</v>
      </c>
      <c r="N57" s="135"/>
      <c r="O57" s="135"/>
      <c r="P57" s="135">
        <f>'将来負担比率（分子）の構造'!M$50</f>
        <v>381</v>
      </c>
    </row>
    <row r="58" spans="1:16">
      <c r="A58" s="135" t="s">
        <v>34</v>
      </c>
      <c r="B58" s="135"/>
      <c r="C58" s="135"/>
      <c r="D58" s="135">
        <f>'将来負担比率（分子）の構造'!I$49</f>
        <v>5650</v>
      </c>
      <c r="E58" s="135"/>
      <c r="F58" s="135"/>
      <c r="G58" s="135">
        <f>'将来負担比率（分子）の構造'!J$49</f>
        <v>5884</v>
      </c>
      <c r="H58" s="135"/>
      <c r="I58" s="135"/>
      <c r="J58" s="135">
        <f>'将来負担比率（分子）の構造'!K$49</f>
        <v>10130</v>
      </c>
      <c r="K58" s="135"/>
      <c r="L58" s="135"/>
      <c r="M58" s="135">
        <f>'将来負担比率（分子）の構造'!L$49</f>
        <v>9849</v>
      </c>
      <c r="N58" s="135"/>
      <c r="O58" s="135"/>
      <c r="P58" s="135">
        <f>'将来負担比率（分子）の構造'!M$49</f>
        <v>9958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315</v>
      </c>
      <c r="C61" s="135"/>
      <c r="D61" s="135"/>
      <c r="E61" s="135">
        <f>'将来負担比率（分子）の構造'!J$46</f>
        <v>319</v>
      </c>
      <c r="F61" s="135"/>
      <c r="G61" s="135"/>
      <c r="H61" s="135">
        <f>'将来負担比率（分子）の構造'!K$46</f>
        <v>312</v>
      </c>
      <c r="I61" s="135"/>
      <c r="J61" s="135"/>
      <c r="K61" s="135">
        <f>'将来負担比率（分子）の構造'!L$46</f>
        <v>313</v>
      </c>
      <c r="L61" s="135"/>
      <c r="M61" s="135"/>
      <c r="N61" s="135">
        <f>'将来負担比率（分子）の構造'!M$46</f>
        <v>314</v>
      </c>
      <c r="O61" s="135"/>
      <c r="P61" s="135"/>
    </row>
    <row r="62" spans="1:16">
      <c r="A62" s="135" t="s">
        <v>29</v>
      </c>
      <c r="B62" s="135">
        <f>'将来負担比率（分子）の構造'!I$45</f>
        <v>1648</v>
      </c>
      <c r="C62" s="135"/>
      <c r="D62" s="135"/>
      <c r="E62" s="135">
        <f>'将来負担比率（分子）の構造'!J$45</f>
        <v>1700</v>
      </c>
      <c r="F62" s="135"/>
      <c r="G62" s="135"/>
      <c r="H62" s="135">
        <f>'将来負担比率（分子）の構造'!K$45</f>
        <v>1833</v>
      </c>
      <c r="I62" s="135"/>
      <c r="J62" s="135"/>
      <c r="K62" s="135">
        <f>'将来負担比率（分子）の構造'!L$45</f>
        <v>1900</v>
      </c>
      <c r="L62" s="135"/>
      <c r="M62" s="135"/>
      <c r="N62" s="135">
        <f>'将来負担比率（分子）の構造'!M$45</f>
        <v>1870</v>
      </c>
      <c r="O62" s="135"/>
      <c r="P62" s="135"/>
    </row>
    <row r="63" spans="1:16">
      <c r="A63" s="135" t="s">
        <v>28</v>
      </c>
      <c r="B63" s="135">
        <f>'将来負担比率（分子）の構造'!I$44</f>
        <v>871</v>
      </c>
      <c r="C63" s="135"/>
      <c r="D63" s="135"/>
      <c r="E63" s="135">
        <f>'将来負担比率（分子）の構造'!J$44</f>
        <v>758</v>
      </c>
      <c r="F63" s="135"/>
      <c r="G63" s="135"/>
      <c r="H63" s="135">
        <f>'将来負担比率（分子）の構造'!K$44</f>
        <v>951</v>
      </c>
      <c r="I63" s="135"/>
      <c r="J63" s="135"/>
      <c r="K63" s="135">
        <f>'将来負担比率（分子）の構造'!L$44</f>
        <v>771</v>
      </c>
      <c r="L63" s="135"/>
      <c r="M63" s="135"/>
      <c r="N63" s="135">
        <f>'将来負担比率（分子）の構造'!M$44</f>
        <v>736</v>
      </c>
      <c r="O63" s="135"/>
      <c r="P63" s="135"/>
    </row>
    <row r="64" spans="1:16">
      <c r="A64" s="135" t="s">
        <v>27</v>
      </c>
      <c r="B64" s="135">
        <f>'将来負担比率（分子）の構造'!I$43</f>
        <v>5243</v>
      </c>
      <c r="C64" s="135"/>
      <c r="D64" s="135"/>
      <c r="E64" s="135">
        <f>'将来負担比率（分子）の構造'!J$43</f>
        <v>5924</v>
      </c>
      <c r="F64" s="135"/>
      <c r="G64" s="135"/>
      <c r="H64" s="135">
        <f>'将来負担比率（分子）の構造'!K$43</f>
        <v>6547</v>
      </c>
      <c r="I64" s="135"/>
      <c r="J64" s="135"/>
      <c r="K64" s="135">
        <f>'将来負担比率（分子）の構造'!L$43</f>
        <v>7313</v>
      </c>
      <c r="L64" s="135"/>
      <c r="M64" s="135"/>
      <c r="N64" s="135">
        <f>'将来負担比率（分子）の構造'!M$43</f>
        <v>7369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17043</v>
      </c>
      <c r="C66" s="135"/>
      <c r="D66" s="135"/>
      <c r="E66" s="135">
        <f>'将来負担比率（分子）の構造'!J$41</f>
        <v>16995</v>
      </c>
      <c r="F66" s="135"/>
      <c r="G66" s="135"/>
      <c r="H66" s="135">
        <f>'将来負担比率（分子）の構造'!K$41</f>
        <v>18251</v>
      </c>
      <c r="I66" s="135"/>
      <c r="J66" s="135"/>
      <c r="K66" s="135">
        <f>'将来負担比率（分子）の構造'!L$41</f>
        <v>17380</v>
      </c>
      <c r="L66" s="135"/>
      <c r="M66" s="135"/>
      <c r="N66" s="135">
        <f>'将来負担比率（分子）の構造'!M$41</f>
        <v>17362</v>
      </c>
      <c r="O66" s="135"/>
      <c r="P66" s="135"/>
    </row>
    <row r="67" spans="1:16">
      <c r="A67" s="135" t="s">
        <v>63</v>
      </c>
      <c r="B67" s="135" t="e">
        <f>NA()</f>
        <v>#N/A</v>
      </c>
      <c r="C67" s="135">
        <f>IF(ISNUMBER('将来負担比率（分子）の構造'!I$52), IF('将来負担比率（分子）の構造'!I$52 &lt; 0, 0, '将来負担比率（分子）の構造'!I$52), NA())</f>
        <v>744</v>
      </c>
      <c r="D67" s="135" t="e">
        <f>NA()</f>
        <v>#N/A</v>
      </c>
      <c r="E67" s="135" t="e">
        <f>NA()</f>
        <v>#N/A</v>
      </c>
      <c r="F67" s="135">
        <f>IF(ISNUMBER('将来負担比率（分子）の構造'!J$52), IF('将来負担比率（分子）の構造'!J$52 &lt; 0, 0, '将来負担比率（分子）の構造'!J$52), NA())</f>
        <v>364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2016-04-20T02:05:03Z</cp:lastPrinted>
  <dcterms:created xsi:type="dcterms:W3CDTF">2016-02-15T01:29:52Z</dcterms:created>
  <dcterms:modified xsi:type="dcterms:W3CDTF">2016-04-20T02:05:14Z</dcterms:modified>
  <cp:category/>
</cp:coreProperties>
</file>